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ODA takefumi\Box\0804300_温室効果ガスインベントリオフィス\事務その他\13_GIO_website\00_公開ファイル\2026\4. アウトリーチ（NIDデータの公開）\公開ファイル\"/>
    </mc:Choice>
  </mc:AlternateContent>
  <xr:revisionPtr revIDLastSave="0" documentId="13_ncr:1_{5ABABD04-BB9C-4FE8-9F0B-C8F65797B4B5}" xr6:coauthVersionLast="47" xr6:coauthVersionMax="47" xr10:uidLastSave="{00000000-0000-0000-0000-000000000000}"/>
  <bookViews>
    <workbookView xWindow="-120" yWindow="-120" windowWidth="38640" windowHeight="21120" tabRatio="592" xr2:uid="{00000000-000D-0000-FFFF-FFFF00000000}"/>
  </bookViews>
  <sheets>
    <sheet name="Contents" sheetId="51" r:id="rId1"/>
    <sheet name="NID7章-時系列データ" sheetId="12" r:id="rId2"/>
    <sheet name="NID7.2-活動量_5A1" sheetId="62" r:id="rId3"/>
    <sheet name="NID7.3-活動量_5B1" sheetId="59" r:id="rId4"/>
    <sheet name="NID7.4-活動量_1A" sheetId="67" r:id="rId5"/>
    <sheet name="NID7.2-排出量_5A" sheetId="60" r:id="rId6"/>
    <sheet name="NID7.3-排出量_5B" sheetId="44" r:id="rId7"/>
    <sheet name="NID7.4-排出量_5C" sheetId="72" r:id="rId8"/>
    <sheet name="NID7.4-排出量_1A" sheetId="73" r:id="rId9"/>
    <sheet name="NID7.4-排出量_1A (2)" sheetId="74" state="hidden" r:id="rId10"/>
    <sheet name="NID7.4-排出量_5C (2)" sheetId="75" state="hidden" r:id="rId11"/>
    <sheet name="NID7.5-排出量_5D" sheetId="57" r:id="rId12"/>
    <sheet name="NID7.6-排出量_5E" sheetId="48" r:id="rId13"/>
  </sheets>
  <definedNames>
    <definedName name="_Fill" localSheetId="2" hidden="1">#REF!</definedName>
    <definedName name="_Fill" localSheetId="5" hidden="1">#REF!</definedName>
    <definedName name="_Fill" localSheetId="3" hidden="1">#REF!</definedName>
    <definedName name="_Fill" localSheetId="6" hidden="1">#REF!</definedName>
    <definedName name="_Fill" localSheetId="4" hidden="1">#REF!</definedName>
    <definedName name="_Fill" localSheetId="8" hidden="1">#REF!</definedName>
    <definedName name="_Fill" localSheetId="9" hidden="1">#REF!</definedName>
    <definedName name="_Fill" localSheetId="7" hidden="1">#REF!</definedName>
    <definedName name="_Fill" localSheetId="10" hidden="1">#REF!</definedName>
    <definedName name="_Fill" localSheetId="11" hidden="1">#REF!</definedName>
    <definedName name="_Fill" localSheetId="12" hidden="1">#REF!</definedName>
    <definedName name="_Fill"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63" i="12" l="1"/>
  <c r="X163" i="12" s="1"/>
  <c r="Y163" i="12" s="1"/>
  <c r="Z163" i="12" s="1"/>
  <c r="AA163" i="12" s="1"/>
  <c r="AB163" i="12" s="1"/>
  <c r="AC163" i="12" s="1"/>
  <c r="AD163" i="12" s="1"/>
  <c r="AE163" i="12" s="1"/>
  <c r="AF163" i="12" s="1"/>
  <c r="AG163" i="12" s="1"/>
  <c r="AH163" i="12" s="1"/>
  <c r="AI163" i="12" s="1"/>
  <c r="AJ163" i="12" s="1"/>
  <c r="AK163" i="12" s="1"/>
  <c r="AL163" i="12" s="1"/>
  <c r="AM163" i="12" s="1"/>
  <c r="AN163" i="12" s="1"/>
  <c r="AO163" i="12" s="1"/>
  <c r="AP163" i="12" s="1"/>
  <c r="Z6" i="75" l="1"/>
  <c r="X6" i="74"/>
  <c r="W121" i="12"/>
  <c r="X121" i="12" s="1"/>
  <c r="Y121" i="12" s="1"/>
  <c r="Z121" i="12" s="1"/>
  <c r="AA121" i="12" s="1"/>
  <c r="AB121" i="12" s="1"/>
  <c r="AC121" i="12" s="1"/>
  <c r="AD121" i="12" s="1"/>
  <c r="AE121" i="12" s="1"/>
  <c r="AF121" i="12" s="1"/>
  <c r="AG121" i="12" s="1"/>
  <c r="AH121" i="12" s="1"/>
  <c r="AI121" i="12" s="1"/>
  <c r="AJ121" i="12" s="1"/>
  <c r="AK121" i="12" s="1"/>
  <c r="AL121" i="12" s="1"/>
  <c r="AM121" i="12" s="1"/>
  <c r="AN121" i="12" s="1"/>
  <c r="AO121" i="12" s="1"/>
  <c r="AP121" i="12" s="1"/>
  <c r="BH44" i="74" l="1"/>
  <c r="BH45" i="74" s="1"/>
  <c r="BH40" i="75"/>
  <c r="BI44" i="74" l="1"/>
  <c r="BI45" i="74" s="1"/>
  <c r="BI40" i="75"/>
  <c r="BG40" i="75" l="1"/>
  <c r="BG44" i="74"/>
  <c r="BG45" i="74" s="1"/>
  <c r="BD40" i="75" l="1"/>
  <c r="BD44" i="74"/>
  <c r="BD45" i="74" s="1"/>
  <c r="BC40" i="75" l="1"/>
  <c r="BC44" i="74"/>
  <c r="BC45" i="74" s="1"/>
  <c r="BH62" i="74" l="1"/>
  <c r="BH63" i="74" s="1"/>
  <c r="BH56" i="75"/>
  <c r="BG56" i="75" l="1"/>
  <c r="BG62" i="74" l="1"/>
  <c r="BG63" i="74" s="1"/>
  <c r="BI56" i="75" l="1"/>
  <c r="BI62" i="74" l="1"/>
  <c r="BI63" i="74" s="1"/>
  <c r="BB62" i="74" l="1"/>
  <c r="BB63" i="74" s="1"/>
  <c r="BB56" i="75"/>
  <c r="BB44" i="74"/>
  <c r="BB45" i="74" s="1"/>
  <c r="BB40" i="75"/>
  <c r="BA44" i="74" l="1"/>
  <c r="BA45" i="74" s="1"/>
  <c r="BA40" i="75"/>
  <c r="BA62" i="74"/>
  <c r="BA63" i="74" s="1"/>
  <c r="BA56" i="75"/>
  <c r="AY40" i="75" l="1"/>
  <c r="AY62" i="74"/>
  <c r="AY63" i="74" s="1"/>
  <c r="AY56" i="75"/>
  <c r="AY44" i="74" l="1"/>
  <c r="AY45" i="74" s="1"/>
  <c r="AX44" i="74" l="1"/>
  <c r="AX45" i="74" s="1"/>
  <c r="AX40" i="75"/>
  <c r="AV44" i="74"/>
  <c r="AV45" i="74" s="1"/>
  <c r="AV40" i="75"/>
  <c r="AZ44" i="74"/>
  <c r="AZ45" i="74" s="1"/>
  <c r="AZ40" i="75"/>
  <c r="AD56" i="75"/>
  <c r="AU44" i="74"/>
  <c r="AU45" i="74" s="1"/>
  <c r="AU40" i="75"/>
  <c r="AD40" i="75"/>
  <c r="AU62" i="74"/>
  <c r="AU63" i="74" s="1"/>
  <c r="AU56" i="75"/>
  <c r="AZ62" i="74"/>
  <c r="AZ63" i="74" s="1"/>
  <c r="AZ56" i="75"/>
  <c r="AX62" i="74"/>
  <c r="AX63" i="74" s="1"/>
  <c r="AX56" i="75"/>
  <c r="AH62" i="74"/>
  <c r="AH63" i="74" s="1"/>
  <c r="AH56" i="75"/>
  <c r="AG40" i="75"/>
  <c r="AH44" i="74"/>
  <c r="AH45" i="74" s="1"/>
  <c r="AH40" i="75"/>
  <c r="AF44" i="74"/>
  <c r="AF45" i="74" s="1"/>
  <c r="AF40" i="75"/>
  <c r="AF62" i="74"/>
  <c r="AF63" i="74" s="1"/>
  <c r="AF56" i="75"/>
  <c r="AV62" i="74"/>
  <c r="AV63" i="74" s="1"/>
  <c r="AV56" i="75"/>
  <c r="AG62" i="74"/>
  <c r="AG63" i="74" s="1"/>
  <c r="AG56" i="75"/>
  <c r="AO40" i="75" l="1"/>
  <c r="AO44" i="74"/>
  <c r="AO45" i="74" s="1"/>
  <c r="AS62" i="74"/>
  <c r="AS63" i="74" s="1"/>
  <c r="AS56" i="75"/>
  <c r="AI62" i="74"/>
  <c r="AI63" i="74" s="1"/>
  <c r="AI56" i="75"/>
  <c r="AD62" i="74"/>
  <c r="AD63" i="74" s="1"/>
  <c r="AW62" i="74"/>
  <c r="AW63" i="74" s="1"/>
  <c r="AW56" i="75"/>
  <c r="AC56" i="75"/>
  <c r="AI40" i="75"/>
  <c r="AE56" i="75"/>
  <c r="AS44" i="74"/>
  <c r="AS45" i="74" s="1"/>
  <c r="AS40" i="75"/>
  <c r="AO56" i="75"/>
  <c r="AG44" i="74"/>
  <c r="AG45" i="74" s="1"/>
  <c r="AE44" i="74"/>
  <c r="AE45" i="74" s="1"/>
  <c r="AE40" i="75"/>
  <c r="AC44" i="74"/>
  <c r="AC45" i="74" s="1"/>
  <c r="AC40" i="75"/>
  <c r="AD44" i="74"/>
  <c r="AD45" i="74" s="1"/>
  <c r="AW44" i="74"/>
  <c r="AW45" i="74" s="1"/>
  <c r="AW40" i="75"/>
  <c r="AI44" i="74" l="1"/>
  <c r="AI45" i="74" s="1"/>
  <c r="AM56" i="75"/>
  <c r="AM62" i="74"/>
  <c r="AM63" i="74" s="1"/>
  <c r="AN40" i="75"/>
  <c r="AN44" i="74"/>
  <c r="AN45" i="74" s="1"/>
  <c r="AQ56" i="75"/>
  <c r="AL62" i="74"/>
  <c r="AL63" i="74" s="1"/>
  <c r="AL56" i="75"/>
  <c r="AO62" i="74"/>
  <c r="AO63" i="74" s="1"/>
  <c r="AT62" i="74"/>
  <c r="AT63" i="74" s="1"/>
  <c r="AT56" i="75"/>
  <c r="AC62" i="74"/>
  <c r="AC63" i="74" s="1"/>
  <c r="AJ62" i="74"/>
  <c r="AJ63" i="74" s="1"/>
  <c r="AJ56" i="75"/>
  <c r="AM40" i="75"/>
  <c r="AM44" i="74"/>
  <c r="AM45" i="74" s="1"/>
  <c r="AL44" i="74"/>
  <c r="AL45" i="74" s="1"/>
  <c r="AL40" i="75"/>
  <c r="AT40" i="75"/>
  <c r="AP40" i="75"/>
  <c r="AP44" i="74"/>
  <c r="AP45" i="74" s="1"/>
  <c r="AN56" i="75"/>
  <c r="AK62" i="74"/>
  <c r="AK63" i="74" s="1"/>
  <c r="AK56" i="75"/>
  <c r="AQ40" i="75"/>
  <c r="AQ44" i="74"/>
  <c r="AQ45" i="74" s="1"/>
  <c r="AJ40" i="75"/>
  <c r="AP56" i="75"/>
  <c r="AK40" i="75"/>
  <c r="AE62" i="74"/>
  <c r="AE63" i="74" s="1"/>
  <c r="AR44" i="74" l="1"/>
  <c r="AR45" i="74" s="1"/>
  <c r="AR40" i="75"/>
  <c r="AP62" i="74"/>
  <c r="AP63" i="74" s="1"/>
  <c r="AN62" i="74"/>
  <c r="AN63" i="74" s="1"/>
  <c r="AT44" i="74"/>
  <c r="AT45" i="74" s="1"/>
  <c r="AR62" i="74"/>
  <c r="AR63" i="74" s="1"/>
  <c r="AR56" i="75"/>
  <c r="AQ62" i="74"/>
  <c r="AQ63" i="74" s="1"/>
  <c r="AJ44" i="74"/>
  <c r="AJ45" i="74" s="1"/>
  <c r="AK44" i="74"/>
  <c r="AK45" i="74" s="1"/>
  <c r="AB44" i="74" l="1"/>
  <c r="AB45" i="74" s="1"/>
  <c r="AB40" i="75"/>
  <c r="AB56" i="75"/>
  <c r="AA56" i="75" l="1"/>
  <c r="AB62" i="74"/>
  <c r="AB63" i="74" s="1"/>
  <c r="AA40" i="75"/>
  <c r="AA44" i="74"/>
  <c r="AA45" i="74" s="1"/>
  <c r="AA62" i="74" l="1"/>
  <c r="AA63" i="74" s="1"/>
  <c r="BH27" i="74" l="1"/>
  <c r="BH64" i="74" s="1"/>
  <c r="BH57" i="75"/>
  <c r="BG27" i="74"/>
  <c r="BG64" i="74" s="1"/>
  <c r="BG57" i="75"/>
  <c r="BI27" i="74" l="1"/>
  <c r="BI64" i="74" s="1"/>
  <c r="BI57" i="75"/>
  <c r="BC56" i="75" l="1"/>
  <c r="BC62" i="74"/>
  <c r="BC63" i="74" s="1"/>
  <c r="BD56" i="75" l="1"/>
  <c r="BD62" i="74" l="1"/>
  <c r="BD63" i="74" s="1"/>
  <c r="AG57" i="75" l="1"/>
  <c r="AW57" i="75"/>
  <c r="AV57" i="75"/>
  <c r="AV27" i="74"/>
  <c r="AV64" i="74" s="1"/>
  <c r="AF57" i="75"/>
  <c r="AF27" i="74"/>
  <c r="AF64" i="74" s="1"/>
  <c r="AS27" i="74"/>
  <c r="AS64" i="74" s="1"/>
  <c r="AS57" i="75"/>
  <c r="AU57" i="75"/>
  <c r="AJ57" i="75"/>
  <c r="AJ27" i="74"/>
  <c r="AJ64" i="74" s="1"/>
  <c r="AB27" i="74"/>
  <c r="AB64" i="74" s="1"/>
  <c r="AB57" i="75"/>
  <c r="AC57" i="75"/>
  <c r="AZ57" i="75"/>
  <c r="AZ27" i="74"/>
  <c r="AZ64" i="74" s="1"/>
  <c r="AY57" i="75"/>
  <c r="AA27" i="74"/>
  <c r="AA64" i="74" s="1"/>
  <c r="AA57" i="75"/>
  <c r="AD57" i="75"/>
  <c r="AT57" i="75"/>
  <c r="AT27" i="74"/>
  <c r="AT64" i="74" s="1"/>
  <c r="AH57" i="75"/>
  <c r="AI57" i="75"/>
  <c r="BB57" i="75"/>
  <c r="BB27" i="74"/>
  <c r="BB64" i="74" s="1"/>
  <c r="AX57" i="75"/>
  <c r="AE57" i="75"/>
  <c r="AE27" i="74"/>
  <c r="AE64" i="74" s="1"/>
  <c r="AI27" i="74" l="1"/>
  <c r="AI64" i="74" s="1"/>
  <c r="AH27" i="74"/>
  <c r="AH64" i="74" s="1"/>
  <c r="AD27" i="74"/>
  <c r="AD64" i="74" s="1"/>
  <c r="AC27" i="74"/>
  <c r="AC64" i="74" s="1"/>
  <c r="AG27" i="74"/>
  <c r="AG64" i="74" s="1"/>
  <c r="AW27" i="74"/>
  <c r="AW64" i="74" s="1"/>
  <c r="AX27" i="74"/>
  <c r="AX64" i="74" s="1"/>
  <c r="AU27" i="74"/>
  <c r="AU64" i="74" s="1"/>
  <c r="AY27" i="74"/>
  <c r="AY64" i="74" s="1"/>
  <c r="BE40" i="75" l="1"/>
  <c r="BE44" i="74"/>
  <c r="BE45" i="74" s="1"/>
  <c r="BE56" i="75" l="1"/>
  <c r="BE62" i="74" l="1"/>
  <c r="BE63" i="74" s="1"/>
  <c r="BC27" i="74" l="1"/>
  <c r="BC64" i="74" s="1"/>
  <c r="BC57" i="75"/>
  <c r="BE27" i="74" l="1"/>
  <c r="BE64" i="74" s="1"/>
  <c r="BE57" i="75"/>
  <c r="BD57" i="75"/>
  <c r="BD27" i="74" l="1"/>
  <c r="BD64" i="74" s="1"/>
  <c r="BF56" i="75" l="1"/>
  <c r="BF40" i="75"/>
  <c r="BF44" i="74"/>
  <c r="BF45" i="74" s="1"/>
  <c r="BF62" i="74" l="1"/>
  <c r="BF63" i="74" s="1"/>
  <c r="BF27" i="74" l="1"/>
  <c r="BF64" i="74" s="1"/>
  <c r="BF57" i="75"/>
  <c r="AM57" i="75" l="1"/>
  <c r="AM27" i="74"/>
  <c r="AM64" i="74" s="1"/>
  <c r="AL57" i="75"/>
  <c r="AL27" i="74"/>
  <c r="AL64" i="74" s="1"/>
  <c r="AN27" i="74"/>
  <c r="AN64" i="74" s="1"/>
  <c r="AN57" i="75"/>
  <c r="AP27" i="74"/>
  <c r="AP64" i="74" s="1"/>
  <c r="AP57" i="75"/>
  <c r="AR27" i="74"/>
  <c r="AR64" i="74" s="1"/>
  <c r="AR57" i="75"/>
  <c r="AO27" i="74" l="1"/>
  <c r="AO64" i="74" s="1"/>
  <c r="AO57" i="75"/>
  <c r="AQ27" i="74"/>
  <c r="AQ64" i="74" s="1"/>
  <c r="AQ57" i="75"/>
  <c r="AK57" i="75"/>
  <c r="AK27" i="74"/>
  <c r="AK64" i="74" s="1"/>
  <c r="BA57" i="75" l="1"/>
  <c r="BA27" i="74"/>
  <c r="BA64" i="74" s="1"/>
  <c r="I182" i="12" l="1"/>
  <c r="J182" i="12" s="1"/>
  <c r="K182" i="12" s="1"/>
  <c r="L182" i="12" s="1"/>
  <c r="M182" i="12" s="1"/>
  <c r="N182" i="12" s="1"/>
  <c r="O182" i="12" s="1"/>
  <c r="P182" i="12" s="1"/>
  <c r="Q182" i="12" s="1"/>
  <c r="R182" i="12" s="1"/>
  <c r="S182" i="12" s="1"/>
  <c r="T182" i="12" s="1"/>
  <c r="U182" i="12" s="1"/>
  <c r="V182" i="12" s="1"/>
  <c r="W182" i="12" s="1"/>
  <c r="X182" i="12" s="1"/>
  <c r="Y182" i="12" s="1"/>
  <c r="Z182" i="12" s="1"/>
  <c r="AA182" i="12" s="1"/>
  <c r="AB182" i="12" s="1"/>
  <c r="AC182" i="12" s="1"/>
  <c r="AD182" i="12" s="1"/>
  <c r="AE182" i="12" s="1"/>
  <c r="AF182" i="12" s="1"/>
  <c r="AG182" i="12" s="1"/>
  <c r="AH182" i="12" s="1"/>
  <c r="AI182" i="12" s="1"/>
  <c r="AJ182" i="12" s="1"/>
  <c r="AK182" i="12" s="1"/>
  <c r="AL182" i="12" s="1"/>
  <c r="AM182" i="12" s="1"/>
  <c r="AN182" i="12" s="1"/>
  <c r="AO182" i="12" s="1"/>
  <c r="AP182" i="12" s="1"/>
  <c r="AT45" i="62" l="1"/>
  <c r="AP90" i="12"/>
  <c r="AT30" i="62" l="1"/>
  <c r="L9" i="67" l="1"/>
  <c r="M9" i="67" s="1"/>
  <c r="N9" i="67" s="1"/>
  <c r="O9" i="67" s="1"/>
  <c r="P9" i="67" s="1"/>
  <c r="Q9" i="67" s="1"/>
  <c r="R9" i="67" s="1"/>
  <c r="S9" i="67" s="1"/>
  <c r="T9" i="67" s="1"/>
  <c r="U9" i="67" s="1"/>
  <c r="V9" i="67" s="1"/>
  <c r="W9" i="67" s="1"/>
  <c r="X9" i="67" s="1"/>
  <c r="Y9" i="67" s="1"/>
  <c r="Z9" i="67" s="1"/>
  <c r="AA9" i="67" s="1"/>
  <c r="AB9" i="67" s="1"/>
  <c r="AC9" i="67" s="1"/>
  <c r="AD9" i="67" s="1"/>
  <c r="AE9" i="67" s="1"/>
  <c r="AF9" i="67" s="1"/>
  <c r="AG9" i="67" s="1"/>
  <c r="AH9" i="67" s="1"/>
  <c r="AI9" i="67" s="1"/>
  <c r="AJ9" i="67" s="1"/>
  <c r="AK9" i="67" s="1"/>
  <c r="AL9" i="67" s="1"/>
  <c r="AM9" i="67" s="1"/>
  <c r="AN9" i="67" s="1"/>
  <c r="AO9" i="67" s="1"/>
  <c r="AP9" i="67" s="1"/>
  <c r="AQ9" i="67" s="1"/>
  <c r="AR9" i="67" s="1"/>
  <c r="AS9" i="67" s="1"/>
  <c r="W188" i="12" l="1"/>
  <c r="X188" i="12" s="1"/>
  <c r="Y188" i="12" s="1"/>
  <c r="Z188" i="12" s="1"/>
  <c r="AA188" i="12" s="1"/>
  <c r="AB188" i="12" s="1"/>
  <c r="AC188" i="12" s="1"/>
  <c r="AD188" i="12" s="1"/>
  <c r="AE188" i="12" s="1"/>
  <c r="AF188" i="12" s="1"/>
  <c r="AG188" i="12" s="1"/>
  <c r="AH188" i="12" s="1"/>
  <c r="AI188" i="12" s="1"/>
  <c r="AJ188" i="12" s="1"/>
  <c r="AK188" i="12" s="1"/>
  <c r="AL188" i="12" s="1"/>
  <c r="AM188" i="12" s="1"/>
  <c r="AN188" i="12" s="1"/>
  <c r="AO188" i="12" s="1"/>
  <c r="AP188" i="12" s="1"/>
  <c r="W152" i="12" l="1"/>
  <c r="X152" i="12" s="1"/>
  <c r="Y152" i="12" s="1"/>
  <c r="Z152" i="12" s="1"/>
  <c r="AA152" i="12" s="1"/>
  <c r="AB152" i="12" s="1"/>
  <c r="AC152" i="12" s="1"/>
  <c r="AD152" i="12" s="1"/>
  <c r="AE152" i="12" s="1"/>
  <c r="AF152" i="12" s="1"/>
  <c r="AG152" i="12" s="1"/>
  <c r="AH152" i="12" s="1"/>
  <c r="AI152" i="12" s="1"/>
  <c r="AJ152" i="12" s="1"/>
  <c r="AK152" i="12" s="1"/>
  <c r="AL152" i="12" s="1"/>
  <c r="AM152" i="12" s="1"/>
  <c r="AN152" i="12" s="1"/>
  <c r="AO152" i="12" s="1"/>
  <c r="AP152" i="12" s="1"/>
  <c r="AS30" i="62"/>
  <c r="AS45" i="62" s="1"/>
  <c r="AR45" i="62" l="1"/>
  <c r="AQ30" i="62"/>
  <c r="AP45" i="62"/>
  <c r="AO30" i="62"/>
  <c r="AN45" i="62"/>
  <c r="AM45" i="62"/>
  <c r="AL45" i="62"/>
  <c r="AK45" i="62"/>
  <c r="AJ45" i="62"/>
  <c r="AI30" i="62"/>
  <c r="AH45" i="62"/>
  <c r="AG30" i="62"/>
  <c r="AG45" i="62" s="1"/>
  <c r="AF30" i="62"/>
  <c r="AA30" i="62"/>
  <c r="X30" i="62"/>
  <c r="S30" i="62"/>
  <c r="P30" i="62"/>
  <c r="M9" i="62"/>
  <c r="N9" i="62" s="1"/>
  <c r="O9" i="62" s="1"/>
  <c r="P9" i="62" s="1"/>
  <c r="Q9" i="62" s="1"/>
  <c r="R9" i="62" s="1"/>
  <c r="S9" i="62" s="1"/>
  <c r="T9" i="62" s="1"/>
  <c r="U9" i="62" s="1"/>
  <c r="V9" i="62" s="1"/>
  <c r="W9" i="62" s="1"/>
  <c r="X9" i="62" s="1"/>
  <c r="Y9" i="62" s="1"/>
  <c r="Z9" i="62" s="1"/>
  <c r="AA9" i="62" s="1"/>
  <c r="AB9" i="62" s="1"/>
  <c r="AC9" i="62" s="1"/>
  <c r="AD9" i="62" s="1"/>
  <c r="AE9" i="62" s="1"/>
  <c r="AF9" i="62" s="1"/>
  <c r="AG9" i="62" s="1"/>
  <c r="AH9" i="62" s="1"/>
  <c r="AI9" i="62" s="1"/>
  <c r="AJ9" i="62" s="1"/>
  <c r="AK9" i="62" s="1"/>
  <c r="AL9" i="62" s="1"/>
  <c r="AM9" i="62" s="1"/>
  <c r="AN9" i="62" s="1"/>
  <c r="AO9" i="62" s="1"/>
  <c r="AP9" i="62" s="1"/>
  <c r="AQ9" i="62" s="1"/>
  <c r="AR9" i="62" s="1"/>
  <c r="AS9" i="62" s="1"/>
  <c r="AT9" i="62" s="1"/>
  <c r="AH30" i="62" l="1"/>
  <c r="P45" i="62"/>
  <c r="X45" i="62"/>
  <c r="AF45" i="62"/>
  <c r="AQ45" i="62"/>
  <c r="AO45" i="62"/>
  <c r="AP30" i="62"/>
  <c r="AI45" i="62"/>
  <c r="AN30" i="62"/>
  <c r="Z30" i="62"/>
  <c r="Z45" i="62" s="1"/>
  <c r="R30" i="62"/>
  <c r="R45" i="62" s="1"/>
  <c r="AA45" i="62"/>
  <c r="S45" i="62"/>
  <c r="Y30" i="62"/>
  <c r="Y45" i="62" s="1"/>
  <c r="Q30" i="62"/>
  <c r="Q45" i="62" s="1"/>
  <c r="AM30" i="62"/>
  <c r="AE30" i="62"/>
  <c r="AE45" i="62" s="1"/>
  <c r="W30" i="62"/>
  <c r="W45" i="62" s="1"/>
  <c r="O30" i="62"/>
  <c r="O45" i="62" s="1"/>
  <c r="AL30" i="62"/>
  <c r="AD30" i="62"/>
  <c r="AD45" i="62" s="1"/>
  <c r="V30" i="62"/>
  <c r="V45" i="62" s="1"/>
  <c r="N30" i="62"/>
  <c r="N45" i="62" s="1"/>
  <c r="L30" i="62"/>
  <c r="L45" i="62" s="1"/>
  <c r="AK30" i="62"/>
  <c r="AC30" i="62"/>
  <c r="AC45" i="62" s="1"/>
  <c r="U30" i="62"/>
  <c r="U45" i="62" s="1"/>
  <c r="M30" i="62"/>
  <c r="M45" i="62" s="1"/>
  <c r="AR30" i="62"/>
  <c r="AJ30" i="62"/>
  <c r="AB30" i="62"/>
  <c r="AB45" i="62" s="1"/>
  <c r="T30" i="62"/>
  <c r="T45" i="62" s="1"/>
  <c r="W49" i="12" l="1"/>
  <c r="X49" i="12" s="1"/>
  <c r="Y49" i="12" s="1"/>
  <c r="Z49" i="12" s="1"/>
  <c r="AA49" i="12" s="1"/>
  <c r="AB49" i="12" s="1"/>
  <c r="AC49" i="12" s="1"/>
  <c r="AD49" i="12" s="1"/>
  <c r="AE49" i="12" s="1"/>
  <c r="AF49" i="12" s="1"/>
  <c r="AG49" i="12" s="1"/>
  <c r="AH49" i="12" s="1"/>
  <c r="AI49" i="12" s="1"/>
  <c r="AJ49" i="12" s="1"/>
  <c r="AK49" i="12" s="1"/>
  <c r="AL49" i="12" s="1"/>
  <c r="AM49" i="12" s="1"/>
  <c r="AN49" i="12" s="1"/>
  <c r="AO49" i="12" s="1"/>
  <c r="AP49" i="12" s="1"/>
  <c r="K9" i="59" l="1"/>
  <c r="L9" i="59" s="1"/>
  <c r="M9" i="59" s="1"/>
  <c r="N9" i="59" s="1"/>
  <c r="O9" i="59" s="1"/>
  <c r="P9" i="59" s="1"/>
  <c r="Q9" i="59" s="1"/>
  <c r="R9" i="59" s="1"/>
  <c r="S9" i="59" s="1"/>
  <c r="T9" i="59" s="1"/>
  <c r="U9" i="59" s="1"/>
  <c r="V9" i="59" s="1"/>
  <c r="W9" i="59" s="1"/>
  <c r="X9" i="59" s="1"/>
  <c r="Y9" i="59" s="1"/>
  <c r="Z9" i="59" s="1"/>
  <c r="AA9" i="59" s="1"/>
  <c r="AB9" i="59" s="1"/>
  <c r="AC9" i="59" s="1"/>
  <c r="AD9" i="59" s="1"/>
  <c r="AE9" i="59" s="1"/>
  <c r="AF9" i="59" s="1"/>
  <c r="AG9" i="59" s="1"/>
  <c r="AH9" i="59" s="1"/>
  <c r="AI9" i="59" s="1"/>
  <c r="AJ9" i="59" s="1"/>
  <c r="AK9" i="59" s="1"/>
  <c r="AL9" i="59" s="1"/>
  <c r="AM9" i="59" s="1"/>
  <c r="AN9" i="59" s="1"/>
  <c r="AO9" i="59" s="1"/>
  <c r="AP9" i="59" s="1"/>
  <c r="AQ9" i="59" s="1"/>
  <c r="AR9" i="59" s="1"/>
  <c r="W202" i="12" l="1"/>
  <c r="X202" i="12" s="1"/>
  <c r="Y202" i="12" s="1"/>
  <c r="Z202" i="12" s="1"/>
  <c r="AA202" i="12" s="1"/>
  <c r="AB202" i="12" s="1"/>
  <c r="AC202" i="12" s="1"/>
  <c r="AD202" i="12" s="1"/>
  <c r="AE202" i="12" s="1"/>
  <c r="AF202" i="12" s="1"/>
  <c r="AG202" i="12" s="1"/>
  <c r="AH202" i="12" s="1"/>
  <c r="AI202" i="12" s="1"/>
  <c r="AJ202" i="12" s="1"/>
  <c r="AK202" i="12" s="1"/>
  <c r="AL202" i="12" s="1"/>
  <c r="AM202" i="12" s="1"/>
  <c r="AN202" i="12" s="1"/>
  <c r="AO202" i="12" s="1"/>
  <c r="AP202" i="12" s="1"/>
  <c r="W171" i="12" l="1"/>
  <c r="X171" i="12" s="1"/>
  <c r="Y171" i="12" s="1"/>
  <c r="Z171" i="12" s="1"/>
  <c r="AA171" i="12" s="1"/>
  <c r="AB171" i="12" s="1"/>
  <c r="AC171" i="12" s="1"/>
  <c r="AD171" i="12" s="1"/>
  <c r="AE171" i="12" s="1"/>
  <c r="AF171" i="12" s="1"/>
  <c r="AG171" i="12" s="1"/>
  <c r="AH171" i="12" s="1"/>
  <c r="AI171" i="12" s="1"/>
  <c r="AJ171" i="12" s="1"/>
  <c r="AK171" i="12" s="1"/>
  <c r="AL171" i="12" s="1"/>
  <c r="AM171" i="12" s="1"/>
  <c r="AN171" i="12" s="1"/>
  <c r="AO171" i="12" s="1"/>
  <c r="AP171" i="12" s="1"/>
  <c r="W176" i="12"/>
  <c r="X176" i="12" s="1"/>
  <c r="Y176" i="12" s="1"/>
  <c r="Z176" i="12" s="1"/>
  <c r="AA176" i="12" s="1"/>
  <c r="AB176" i="12" s="1"/>
  <c r="AC176" i="12" s="1"/>
  <c r="AD176" i="12" s="1"/>
  <c r="AE176" i="12" s="1"/>
  <c r="AF176" i="12" s="1"/>
  <c r="AG176" i="12" s="1"/>
  <c r="AH176" i="12" s="1"/>
  <c r="AI176" i="12" s="1"/>
  <c r="AJ176" i="12" s="1"/>
  <c r="AK176" i="12" s="1"/>
  <c r="AL176" i="12" s="1"/>
  <c r="AM176" i="12" s="1"/>
  <c r="AN176" i="12" s="1"/>
  <c r="AO176" i="12" s="1"/>
  <c r="AP176" i="12" s="1"/>
  <c r="W308" i="12"/>
  <c r="X308" i="12" s="1"/>
  <c r="Y308" i="12" s="1"/>
  <c r="Z308" i="12" s="1"/>
  <c r="AA308" i="12" s="1"/>
  <c r="AB308" i="12" s="1"/>
  <c r="AC308" i="12" s="1"/>
  <c r="AD308" i="12" s="1"/>
  <c r="AE308" i="12" s="1"/>
  <c r="AF308" i="12" s="1"/>
  <c r="AG308" i="12" s="1"/>
  <c r="AH308" i="12" s="1"/>
  <c r="AI308" i="12" s="1"/>
  <c r="AJ308" i="12" s="1"/>
  <c r="AK308" i="12" s="1"/>
  <c r="AL308" i="12" s="1"/>
  <c r="AM308" i="12" s="1"/>
  <c r="AN308" i="12" s="1"/>
  <c r="AO308" i="12" s="1"/>
  <c r="AP308" i="12" s="1"/>
  <c r="W334" i="12"/>
  <c r="X334" i="12" s="1"/>
  <c r="Y334" i="12" s="1"/>
  <c r="Z334" i="12" s="1"/>
  <c r="AA334" i="12" s="1"/>
  <c r="AB334" i="12" s="1"/>
  <c r="AC334" i="12" s="1"/>
  <c r="AD334" i="12" s="1"/>
  <c r="AE334" i="12" s="1"/>
  <c r="AF334" i="12" s="1"/>
  <c r="AG334" i="12" s="1"/>
  <c r="AH334" i="12" s="1"/>
  <c r="AI334" i="12" s="1"/>
  <c r="AJ334" i="12" s="1"/>
  <c r="AK334" i="12" s="1"/>
  <c r="AL334" i="12" s="1"/>
  <c r="AM334" i="12" s="1"/>
  <c r="AN334" i="12" s="1"/>
  <c r="AO334" i="12" s="1"/>
  <c r="AP334" i="12" s="1"/>
  <c r="W282" i="12" l="1"/>
  <c r="X282" i="12" s="1"/>
  <c r="Y282" i="12" s="1"/>
  <c r="Z282" i="12" s="1"/>
  <c r="AA282" i="12" s="1"/>
  <c r="AB282" i="12" s="1"/>
  <c r="AC282" i="12" s="1"/>
  <c r="AD282" i="12" s="1"/>
  <c r="AE282" i="12" s="1"/>
  <c r="AF282" i="12" s="1"/>
  <c r="AG282" i="12" s="1"/>
  <c r="AH282" i="12" s="1"/>
  <c r="AI282" i="12" s="1"/>
  <c r="AJ282" i="12" s="1"/>
  <c r="AK282" i="12" s="1"/>
  <c r="AL282" i="12" s="1"/>
  <c r="AM282" i="12" s="1"/>
  <c r="AN282" i="12" s="1"/>
  <c r="AO282" i="12" s="1"/>
  <c r="AP282" i="12" s="1"/>
  <c r="W66" i="12" l="1"/>
  <c r="X66" i="12" s="1"/>
  <c r="Y66" i="12" s="1"/>
  <c r="Z66" i="12" s="1"/>
  <c r="AA66" i="12" s="1"/>
  <c r="AB66" i="12" s="1"/>
  <c r="AC66" i="12" s="1"/>
  <c r="AD66" i="12" s="1"/>
  <c r="AE66" i="12" s="1"/>
  <c r="AF66" i="12" s="1"/>
  <c r="AG66" i="12" s="1"/>
  <c r="AH66" i="12" s="1"/>
  <c r="AI66" i="12" s="1"/>
  <c r="AJ66" i="12" s="1"/>
  <c r="AK66" i="12" s="1"/>
  <c r="AL66" i="12" s="1"/>
  <c r="AM66" i="12" s="1"/>
  <c r="AN66" i="12" s="1"/>
  <c r="AO66" i="12" s="1"/>
  <c r="AP66" i="12" s="1"/>
  <c r="W59" i="12" l="1"/>
  <c r="X59" i="12" s="1"/>
  <c r="Y59" i="12" s="1"/>
  <c r="Z59" i="12" s="1"/>
  <c r="AA59" i="12" s="1"/>
  <c r="AB59" i="12" s="1"/>
  <c r="AC59" i="12" s="1"/>
  <c r="AD59" i="12" s="1"/>
  <c r="AE59" i="12" s="1"/>
  <c r="AF59" i="12" s="1"/>
  <c r="AG59" i="12" s="1"/>
  <c r="AH59" i="12" s="1"/>
  <c r="AI59" i="12" s="1"/>
  <c r="AJ59" i="12" s="1"/>
  <c r="AK59" i="12" s="1"/>
  <c r="AL59" i="12" s="1"/>
  <c r="AM59" i="12" s="1"/>
  <c r="AN59" i="12" s="1"/>
  <c r="AO59" i="12" s="1"/>
  <c r="AP59" i="12" s="1"/>
  <c r="I35" i="12" l="1"/>
  <c r="J35" i="12" s="1"/>
  <c r="K35" i="12" s="1"/>
  <c r="L35" i="12" s="1"/>
  <c r="M35" i="12" s="1"/>
  <c r="N35" i="12" s="1"/>
  <c r="O35" i="12" s="1"/>
  <c r="P35" i="12" s="1"/>
  <c r="Q35" i="12" s="1"/>
  <c r="R35" i="12" s="1"/>
  <c r="S35" i="12" s="1"/>
  <c r="T35" i="12" s="1"/>
  <c r="U35" i="12" s="1"/>
  <c r="V35" i="12" s="1"/>
  <c r="W35" i="12" s="1"/>
  <c r="X35" i="12" s="1"/>
  <c r="Y35" i="12" s="1"/>
  <c r="Z35" i="12" s="1"/>
  <c r="AA35" i="12" s="1"/>
  <c r="AB35" i="12" s="1"/>
  <c r="AC35" i="12" s="1"/>
  <c r="AD35" i="12" s="1"/>
  <c r="AE35" i="12" s="1"/>
  <c r="AF35" i="12" s="1"/>
  <c r="AG35" i="12" s="1"/>
  <c r="AH35" i="12" s="1"/>
  <c r="AI35" i="12" s="1"/>
  <c r="AJ35" i="12" s="1"/>
  <c r="AK35" i="12" s="1"/>
  <c r="AL35" i="12" s="1"/>
  <c r="AM35" i="12" s="1"/>
  <c r="AN35" i="12" s="1"/>
  <c r="AO35" i="12" s="1"/>
  <c r="AP35" i="12" s="1"/>
  <c r="I25" i="12" l="1"/>
  <c r="J25" i="12" s="1"/>
  <c r="K25" i="12" s="1"/>
  <c r="L25" i="12" s="1"/>
  <c r="M25" i="12" s="1"/>
  <c r="N25" i="12" s="1"/>
  <c r="O25" i="12" s="1"/>
  <c r="P25" i="12" s="1"/>
  <c r="Q25" i="12" s="1"/>
  <c r="R25" i="12" s="1"/>
  <c r="S25" i="12" s="1"/>
  <c r="T25" i="12" s="1"/>
  <c r="U25" i="12" s="1"/>
  <c r="V25" i="12" s="1"/>
  <c r="W25" i="12" s="1"/>
  <c r="X25" i="12" s="1"/>
  <c r="Y25" i="12" s="1"/>
  <c r="Z25" i="12" s="1"/>
  <c r="AA25" i="12" s="1"/>
  <c r="AB25" i="12" s="1"/>
  <c r="AC25" i="12" s="1"/>
  <c r="AD25" i="12" s="1"/>
  <c r="AE25" i="12" s="1"/>
  <c r="AF25" i="12" s="1"/>
  <c r="AG25" i="12" s="1"/>
  <c r="AH25" i="12" s="1"/>
  <c r="AI25" i="12" s="1"/>
  <c r="AJ25" i="12" s="1"/>
  <c r="AK25" i="12" s="1"/>
  <c r="AL25" i="12" s="1"/>
  <c r="AM25" i="12" s="1"/>
  <c r="AN25" i="12" s="1"/>
  <c r="AO25" i="12" s="1"/>
  <c r="AP25" i="12" s="1"/>
  <c r="I4" i="12" l="1"/>
  <c r="J4" i="12" s="1"/>
  <c r="K4" i="12" s="1"/>
  <c r="L4" i="12" s="1"/>
  <c r="M4" i="12" s="1"/>
  <c r="N4" i="12" s="1"/>
  <c r="O4" i="12" s="1"/>
  <c r="P4" i="12" s="1"/>
  <c r="Q4" i="12" s="1"/>
  <c r="R4" i="12" s="1"/>
  <c r="S4" i="12" s="1"/>
  <c r="T4" i="12" s="1"/>
  <c r="U4" i="12" s="1"/>
  <c r="V4" i="12" s="1"/>
  <c r="W4" i="12" s="1"/>
  <c r="X4" i="12" s="1"/>
  <c r="Y4" i="12" s="1"/>
  <c r="Z4" i="12" s="1"/>
  <c r="AA4" i="12" s="1"/>
  <c r="AB4" i="12" s="1"/>
  <c r="AC4" i="12" s="1"/>
  <c r="AD4" i="12" s="1"/>
  <c r="AE4" i="12" s="1"/>
  <c r="AF4" i="12" s="1"/>
  <c r="AG4" i="12" s="1"/>
  <c r="AH4" i="12" s="1"/>
  <c r="AI4" i="12" s="1"/>
  <c r="AJ4" i="12" s="1"/>
  <c r="AK4" i="12" s="1"/>
  <c r="AL4" i="12" s="1"/>
  <c r="AM4" i="12" s="1"/>
  <c r="AN4" i="12" s="1"/>
  <c r="AO4" i="12" s="1"/>
  <c r="AP4" i="12" s="1"/>
  <c r="W348" i="12" l="1"/>
  <c r="X348" i="12" s="1"/>
  <c r="Y348" i="12" s="1"/>
  <c r="Z348" i="12" s="1"/>
  <c r="AA348" i="12" s="1"/>
  <c r="AB348" i="12" s="1"/>
  <c r="AC348" i="12" s="1"/>
  <c r="AD348" i="12" s="1"/>
  <c r="AE348" i="12" s="1"/>
  <c r="AF348" i="12" s="1"/>
  <c r="AG348" i="12" s="1"/>
  <c r="AH348" i="12" s="1"/>
  <c r="AI348" i="12" s="1"/>
  <c r="AJ348" i="12" s="1"/>
  <c r="AK348" i="12" s="1"/>
  <c r="AL348" i="12" s="1"/>
  <c r="AM348" i="12" s="1"/>
  <c r="AN348" i="12" s="1"/>
  <c r="AO348" i="12" s="1"/>
  <c r="AP348" i="12" s="1"/>
  <c r="W41" i="12"/>
  <c r="X41" i="12" s="1"/>
  <c r="Y41" i="12" s="1"/>
  <c r="Z41" i="12" s="1"/>
  <c r="AA41" i="12" s="1"/>
  <c r="AB41" i="12" s="1"/>
  <c r="AC41" i="12" s="1"/>
  <c r="AD41" i="12" s="1"/>
  <c r="AE41" i="12" s="1"/>
  <c r="AF41" i="12" s="1"/>
  <c r="AG41" i="12" s="1"/>
  <c r="AH41" i="12" s="1"/>
  <c r="AI41" i="12" s="1"/>
  <c r="AJ41" i="12" s="1"/>
  <c r="AK41" i="12" s="1"/>
  <c r="AL41" i="12" s="1"/>
  <c r="AM41" i="12" s="1"/>
  <c r="AN41" i="12" s="1"/>
  <c r="AO41" i="12" s="1"/>
  <c r="AP41" i="12" s="1"/>
  <c r="W54" i="12"/>
  <c r="X54" i="12" s="1"/>
  <c r="Y54" i="12" s="1"/>
  <c r="Z54" i="12" s="1"/>
  <c r="AA54" i="12" s="1"/>
  <c r="AB54" i="12" s="1"/>
  <c r="AC54" i="12" s="1"/>
  <c r="AD54" i="12" s="1"/>
  <c r="AE54" i="12" s="1"/>
  <c r="AF54" i="12" s="1"/>
  <c r="AG54" i="12" s="1"/>
  <c r="AH54" i="12" s="1"/>
  <c r="AI54" i="12" s="1"/>
  <c r="AJ54" i="12" s="1"/>
  <c r="AK54" i="12" s="1"/>
  <c r="AL54" i="12" s="1"/>
  <c r="AM54" i="12" s="1"/>
  <c r="AN54" i="12" s="1"/>
  <c r="AO54" i="12" s="1"/>
  <c r="AP54" i="12" s="1"/>
  <c r="W193" i="12"/>
  <c r="X193" i="12" s="1"/>
  <c r="Y193" i="12" s="1"/>
  <c r="Z193" i="12" s="1"/>
  <c r="AA193" i="12" s="1"/>
  <c r="AB193" i="12" s="1"/>
  <c r="AC193" i="12" s="1"/>
  <c r="AD193" i="12" s="1"/>
  <c r="AE193" i="12" s="1"/>
  <c r="AF193" i="12" s="1"/>
  <c r="AG193" i="12" s="1"/>
  <c r="AH193" i="12" s="1"/>
  <c r="AI193" i="12" s="1"/>
  <c r="AJ193" i="12" s="1"/>
  <c r="AK193" i="12" s="1"/>
  <c r="AL193" i="12" s="1"/>
  <c r="AM193" i="12" s="1"/>
  <c r="AN193" i="12" s="1"/>
  <c r="AO193" i="12" s="1"/>
  <c r="AP193" i="12" s="1"/>
  <c r="W217" i="12"/>
  <c r="X217" i="12" s="1"/>
  <c r="Y217" i="12" s="1"/>
  <c r="Z217" i="12" s="1"/>
  <c r="AA217" i="12" s="1"/>
  <c r="AB217" i="12" s="1"/>
  <c r="AC217" i="12" s="1"/>
  <c r="AD217" i="12" s="1"/>
  <c r="AE217" i="12" s="1"/>
  <c r="AF217" i="12" s="1"/>
  <c r="AG217" i="12" s="1"/>
  <c r="AH217" i="12" s="1"/>
  <c r="AI217" i="12" s="1"/>
  <c r="AJ217" i="12" s="1"/>
  <c r="AK217" i="12" s="1"/>
  <c r="AL217" i="12" s="1"/>
  <c r="AM217" i="12" s="1"/>
  <c r="AN217" i="12" s="1"/>
  <c r="AO217" i="12" s="1"/>
  <c r="AP217" i="12" s="1"/>
  <c r="W224" i="12"/>
  <c r="X224" i="12" s="1"/>
  <c r="Y224" i="12" s="1"/>
  <c r="Z224" i="12" s="1"/>
  <c r="AA224" i="12" s="1"/>
  <c r="AB224" i="12" s="1"/>
  <c r="AC224" i="12" s="1"/>
  <c r="AD224" i="12" s="1"/>
  <c r="AE224" i="12" s="1"/>
  <c r="AF224" i="12" s="1"/>
  <c r="AG224" i="12" s="1"/>
  <c r="AH224" i="12" s="1"/>
  <c r="AI224" i="12" s="1"/>
  <c r="AJ224" i="12" s="1"/>
  <c r="AK224" i="12" s="1"/>
  <c r="AL224" i="12" s="1"/>
  <c r="AM224" i="12" s="1"/>
  <c r="AN224" i="12" s="1"/>
  <c r="AO224" i="12" s="1"/>
  <c r="AP224" i="12" s="1"/>
  <c r="W234" i="12"/>
  <c r="X234" i="12" s="1"/>
  <c r="Y234" i="12" s="1"/>
  <c r="Z234" i="12" s="1"/>
  <c r="AA234" i="12" s="1"/>
  <c r="AB234" i="12" s="1"/>
  <c r="AC234" i="12" s="1"/>
  <c r="AD234" i="12" s="1"/>
  <c r="AE234" i="12" s="1"/>
  <c r="AF234" i="12" s="1"/>
  <c r="AG234" i="12" s="1"/>
  <c r="AH234" i="12" s="1"/>
  <c r="AI234" i="12" s="1"/>
  <c r="AJ234" i="12" s="1"/>
  <c r="AK234" i="12" s="1"/>
  <c r="AL234" i="12" s="1"/>
  <c r="AM234" i="12" s="1"/>
  <c r="AN234" i="12" s="1"/>
  <c r="AO234" i="12" s="1"/>
  <c r="AP234" i="12" s="1"/>
  <c r="W245" i="12"/>
  <c r="X245" i="12" s="1"/>
  <c r="Y245" i="12" s="1"/>
  <c r="Z245" i="12" s="1"/>
  <c r="AA245" i="12" s="1"/>
  <c r="AB245" i="12" s="1"/>
  <c r="AC245" i="12" s="1"/>
  <c r="AD245" i="12" s="1"/>
  <c r="AE245" i="12" s="1"/>
  <c r="AF245" i="12" s="1"/>
  <c r="AG245" i="12" s="1"/>
  <c r="AH245" i="12" s="1"/>
  <c r="AI245" i="12" s="1"/>
  <c r="AJ245" i="12" s="1"/>
  <c r="AK245" i="12" s="1"/>
  <c r="AL245" i="12" s="1"/>
  <c r="AM245" i="12" s="1"/>
  <c r="AN245" i="12" s="1"/>
  <c r="AO245" i="12" s="1"/>
  <c r="AP245" i="12" s="1"/>
  <c r="W252" i="12"/>
  <c r="X252" i="12" s="1"/>
  <c r="Y252" i="12" s="1"/>
  <c r="Z252" i="12" s="1"/>
  <c r="AA252" i="12" s="1"/>
  <c r="AB252" i="12" s="1"/>
  <c r="AC252" i="12" s="1"/>
  <c r="AD252" i="12" s="1"/>
  <c r="AE252" i="12" s="1"/>
  <c r="AF252" i="12" s="1"/>
  <c r="AG252" i="12" s="1"/>
  <c r="AH252" i="12" s="1"/>
  <c r="AI252" i="12" s="1"/>
  <c r="AJ252" i="12" s="1"/>
  <c r="AK252" i="12" s="1"/>
  <c r="AL252" i="12" s="1"/>
  <c r="AM252" i="12" s="1"/>
  <c r="AN252" i="12" s="1"/>
  <c r="AO252" i="12" s="1"/>
  <c r="AP252" i="12" s="1"/>
  <c r="W263" i="12"/>
  <c r="X263" i="12" s="1"/>
  <c r="Y263" i="12" s="1"/>
  <c r="Z263" i="12" s="1"/>
  <c r="AA263" i="12" s="1"/>
  <c r="AB263" i="12" s="1"/>
  <c r="AC263" i="12" s="1"/>
  <c r="AD263" i="12" s="1"/>
  <c r="AE263" i="12" s="1"/>
  <c r="AF263" i="12" s="1"/>
  <c r="AG263" i="12" s="1"/>
  <c r="AH263" i="12" s="1"/>
  <c r="AI263" i="12" s="1"/>
  <c r="AJ263" i="12" s="1"/>
  <c r="AK263" i="12" s="1"/>
  <c r="AL263" i="12" s="1"/>
  <c r="AM263" i="12" s="1"/>
  <c r="AN263" i="12" s="1"/>
  <c r="AO263" i="12" s="1"/>
  <c r="AP263" i="12" s="1"/>
  <c r="W78" i="12"/>
  <c r="X78" i="12" s="1"/>
  <c r="Y78" i="12" s="1"/>
  <c r="Z78" i="12" s="1"/>
  <c r="AA78" i="12" s="1"/>
  <c r="AB78" i="12" s="1"/>
  <c r="AC78" i="12" s="1"/>
  <c r="AD78" i="12" s="1"/>
  <c r="AE78" i="12" s="1"/>
  <c r="AF78" i="12" s="1"/>
  <c r="AG78" i="12" s="1"/>
  <c r="AH78" i="12" s="1"/>
  <c r="AI78" i="12" s="1"/>
  <c r="AJ78" i="12" s="1"/>
  <c r="AK78" i="12" s="1"/>
  <c r="AL78" i="12" s="1"/>
  <c r="AM78" i="12" s="1"/>
  <c r="AN78" i="12" s="1"/>
  <c r="AO78" i="12" s="1"/>
  <c r="AP78" i="12" s="1"/>
  <c r="I73" i="12"/>
  <c r="J73" i="12" s="1"/>
  <c r="K73" i="12" s="1"/>
  <c r="L73" i="12" s="1"/>
  <c r="M73" i="12" s="1"/>
  <c r="N73" i="12" s="1"/>
  <c r="O73" i="12" s="1"/>
  <c r="P73" i="12" s="1"/>
  <c r="Q73" i="12" s="1"/>
  <c r="R73" i="12" s="1"/>
  <c r="S73" i="12" s="1"/>
  <c r="T73" i="12" s="1"/>
  <c r="U73" i="12" s="1"/>
  <c r="V73" i="12" s="1"/>
  <c r="W73" i="12" s="1"/>
  <c r="X73" i="12" s="1"/>
  <c r="Y73" i="12" s="1"/>
  <c r="Z73" i="12" s="1"/>
  <c r="AA73" i="12" s="1"/>
  <c r="AB73" i="12" s="1"/>
  <c r="AC73" i="12" s="1"/>
  <c r="AD73" i="12" s="1"/>
  <c r="AE73" i="12" s="1"/>
  <c r="AF73" i="12" s="1"/>
  <c r="AG73" i="12" s="1"/>
  <c r="AH73" i="12" s="1"/>
  <c r="AI73" i="12" s="1"/>
  <c r="AJ73" i="12" s="1"/>
  <c r="AK73" i="12" s="1"/>
  <c r="AL73" i="12" s="1"/>
  <c r="AM73" i="12" s="1"/>
  <c r="AN73" i="12" s="1"/>
  <c r="AO73" i="12" s="1"/>
  <c r="AP73" i="12" s="1"/>
  <c r="W88" i="12"/>
  <c r="X88" i="12" s="1"/>
  <c r="Y88" i="12" s="1"/>
  <c r="Z88" i="12" s="1"/>
  <c r="AA88" i="12" s="1"/>
  <c r="AB88" i="12" s="1"/>
  <c r="AC88" i="12" s="1"/>
  <c r="AD88" i="12" s="1"/>
  <c r="AE88" i="12" s="1"/>
  <c r="AF88" i="12" s="1"/>
  <c r="AG88" i="12" s="1"/>
  <c r="AH88" i="12" s="1"/>
  <c r="AI88" i="12" s="1"/>
  <c r="AJ88" i="12" s="1"/>
  <c r="AK88" i="12" s="1"/>
  <c r="AL88" i="12" s="1"/>
  <c r="AM88" i="12" s="1"/>
  <c r="AN88" i="12" s="1"/>
  <c r="AO88" i="12" s="1"/>
  <c r="AP88" i="12" s="1"/>
  <c r="W94" i="12"/>
  <c r="X94" i="12" s="1"/>
  <c r="Y94" i="12" s="1"/>
  <c r="Z94" i="12" s="1"/>
  <c r="AA94" i="12" s="1"/>
  <c r="AB94" i="12" s="1"/>
  <c r="AC94" i="12" s="1"/>
  <c r="AD94" i="12" s="1"/>
  <c r="AE94" i="12" s="1"/>
  <c r="AF94" i="12" s="1"/>
  <c r="AG94" i="12" s="1"/>
  <c r="AH94" i="12" s="1"/>
  <c r="AI94" i="12" s="1"/>
  <c r="AJ94" i="12" s="1"/>
  <c r="AK94" i="12" s="1"/>
  <c r="AL94" i="12" s="1"/>
  <c r="AM94" i="12" s="1"/>
  <c r="AN94" i="12" s="1"/>
  <c r="AO94" i="12" s="1"/>
  <c r="AP94" i="12" s="1"/>
  <c r="W108" i="12"/>
  <c r="X108" i="12" s="1"/>
  <c r="Y108" i="12" s="1"/>
  <c r="Z108" i="12" s="1"/>
  <c r="AA108" i="12" s="1"/>
  <c r="AB108" i="12" s="1"/>
  <c r="AC108" i="12" s="1"/>
  <c r="AD108" i="12" s="1"/>
  <c r="AE108" i="12" s="1"/>
  <c r="AF108" i="12" s="1"/>
  <c r="AG108" i="12" s="1"/>
  <c r="AH108" i="12" s="1"/>
  <c r="AI108" i="12" s="1"/>
  <c r="AJ108" i="12" s="1"/>
  <c r="AK108" i="12" s="1"/>
  <c r="AL108" i="12" s="1"/>
  <c r="AM108" i="12" s="1"/>
  <c r="AN108" i="12" s="1"/>
  <c r="AO108" i="12" s="1"/>
  <c r="AP108" i="12" s="1"/>
  <c r="I116" i="12"/>
  <c r="J116" i="12" s="1"/>
  <c r="K116" i="12" s="1"/>
  <c r="L116" i="12" s="1"/>
  <c r="M116" i="12" s="1"/>
  <c r="N116" i="12" s="1"/>
  <c r="O116" i="12" s="1"/>
  <c r="P116" i="12" s="1"/>
  <c r="Q116" i="12" s="1"/>
  <c r="R116" i="12" s="1"/>
  <c r="S116" i="12" s="1"/>
  <c r="T116" i="12" s="1"/>
  <c r="U116" i="12" s="1"/>
  <c r="V116" i="12" s="1"/>
  <c r="W116" i="12" s="1"/>
  <c r="X116" i="12" s="1"/>
  <c r="Y116" i="12" s="1"/>
  <c r="Z116" i="12" s="1"/>
  <c r="AA116" i="12" s="1"/>
  <c r="AB116" i="12" s="1"/>
  <c r="AC116" i="12" s="1"/>
  <c r="AD116" i="12" s="1"/>
  <c r="AE116" i="12" s="1"/>
  <c r="AF116" i="12" s="1"/>
  <c r="AG116" i="12" s="1"/>
  <c r="AH116" i="12" s="1"/>
  <c r="AI116" i="12" s="1"/>
  <c r="AJ116" i="12" s="1"/>
  <c r="AK116" i="12" s="1"/>
  <c r="AL116" i="12" s="1"/>
  <c r="AM116" i="12" s="1"/>
  <c r="AN116" i="12" s="1"/>
  <c r="AO116" i="12" s="1"/>
  <c r="AP116" i="12" s="1"/>
  <c r="W130" i="12"/>
  <c r="X130" i="12" s="1"/>
  <c r="Y130" i="12" s="1"/>
  <c r="Z130" i="12" s="1"/>
  <c r="AA130" i="12" s="1"/>
  <c r="AB130" i="12" s="1"/>
  <c r="AC130" i="12" s="1"/>
  <c r="AD130" i="12" s="1"/>
  <c r="AE130" i="12" s="1"/>
  <c r="AF130" i="12" s="1"/>
  <c r="AG130" i="12" s="1"/>
  <c r="AH130" i="12" s="1"/>
  <c r="AI130" i="12" s="1"/>
  <c r="AJ130" i="12" s="1"/>
  <c r="AK130" i="12" s="1"/>
  <c r="AL130" i="12" s="1"/>
  <c r="AM130" i="12" s="1"/>
  <c r="AN130" i="12" s="1"/>
  <c r="AO130" i="12" s="1"/>
  <c r="AP130" i="12" s="1"/>
  <c r="W139" i="12"/>
  <c r="X139" i="12" s="1"/>
  <c r="Y139" i="12" s="1"/>
  <c r="Z139" i="12" s="1"/>
  <c r="AA139" i="12" s="1"/>
  <c r="AB139" i="12" s="1"/>
  <c r="AC139" i="12" s="1"/>
  <c r="AD139" i="12" s="1"/>
  <c r="AE139" i="12" s="1"/>
  <c r="AF139" i="12" s="1"/>
  <c r="AG139" i="12" s="1"/>
  <c r="AH139" i="12" s="1"/>
  <c r="AI139" i="12" s="1"/>
  <c r="AJ139" i="12" s="1"/>
  <c r="AK139" i="12" s="1"/>
  <c r="AL139" i="12" s="1"/>
  <c r="AM139" i="12" s="1"/>
  <c r="AN139" i="12" s="1"/>
  <c r="AO139" i="12" s="1"/>
  <c r="AP139" i="12" s="1"/>
  <c r="W354" i="12"/>
  <c r="X354" i="12" s="1"/>
  <c r="Y354" i="12" s="1"/>
  <c r="Z354" i="12" s="1"/>
  <c r="AA354" i="12" s="1"/>
  <c r="AB354" i="12" s="1"/>
  <c r="AC354" i="12" s="1"/>
  <c r="AD354" i="12" s="1"/>
  <c r="AE354" i="12" s="1"/>
  <c r="AF354" i="12" s="1"/>
  <c r="AG354" i="12" s="1"/>
  <c r="AH354" i="12" s="1"/>
  <c r="AI354" i="12" s="1"/>
  <c r="AJ354" i="12" s="1"/>
  <c r="AK354" i="12" s="1"/>
  <c r="AL354" i="12" s="1"/>
  <c r="AM354" i="12" s="1"/>
  <c r="AN354" i="12" s="1"/>
  <c r="AO354" i="12" s="1"/>
  <c r="AP354" i="12" s="1"/>
  <c r="AO90" i="12" l="1"/>
  <c r="U90" i="12" l="1"/>
  <c r="AK90" i="12"/>
  <c r="N90" i="12"/>
  <c r="AL90" i="12"/>
  <c r="AI90" i="12"/>
  <c r="K90" i="12"/>
  <c r="S90" i="12"/>
  <c r="AA90" i="12"/>
  <c r="L90" i="12"/>
  <c r="T90" i="12"/>
  <c r="AB90" i="12"/>
  <c r="AJ90" i="12"/>
  <c r="AC90" i="12"/>
  <c r="AD90" i="12"/>
  <c r="W90" i="12"/>
  <c r="V90" i="12"/>
  <c r="O90" i="12"/>
  <c r="AE90" i="12"/>
  <c r="H90" i="12"/>
  <c r="P90" i="12"/>
  <c r="X90" i="12"/>
  <c r="AF90" i="12"/>
  <c r="I90" i="12"/>
  <c r="Y90" i="12"/>
  <c r="M90" i="12"/>
  <c r="AM90" i="12"/>
  <c r="AN90" i="12"/>
  <c r="Q90" i="12"/>
  <c r="AG90" i="12"/>
  <c r="J90" i="12"/>
  <c r="R90" i="12"/>
  <c r="Z90" i="12"/>
  <c r="AH90" i="12"/>
  <c r="BH74" i="74" l="1"/>
  <c r="BI74" i="74" l="1"/>
  <c r="BG74" i="74" l="1"/>
  <c r="BH75" i="74" l="1"/>
  <c r="BG75" i="74" l="1"/>
  <c r="BI75" i="74" l="1"/>
  <c r="AD74" i="74" l="1"/>
  <c r="AG74" i="74"/>
  <c r="AG75" i="74"/>
  <c r="AD75" i="74"/>
  <c r="AF75" i="74"/>
  <c r="AF74" i="74" l="1"/>
  <c r="AE75" i="74"/>
  <c r="AE74" i="74"/>
  <c r="AC74" i="74"/>
  <c r="AC75" i="74"/>
  <c r="AB75" i="74" l="1"/>
  <c r="AB74" i="74"/>
  <c r="AA74" i="74" l="1"/>
  <c r="AA75" i="74"/>
  <c r="BD74" i="74" l="1"/>
  <c r="BD75" i="74"/>
  <c r="BC74" i="74" l="1"/>
  <c r="BC75" i="74"/>
  <c r="BB74" i="74" l="1"/>
  <c r="BB75" i="74"/>
  <c r="BA75" i="74" l="1"/>
  <c r="BA74" i="74"/>
  <c r="AY74" i="74" l="1"/>
  <c r="AZ75" i="74"/>
  <c r="AY75" i="74"/>
  <c r="AZ74" i="74"/>
  <c r="AI75" i="74" l="1"/>
  <c r="AU74" i="74"/>
  <c r="AW75" i="74"/>
  <c r="AI74" i="74"/>
  <c r="AH75" i="74"/>
  <c r="AJ75" i="74"/>
  <c r="AT75" i="74"/>
  <c r="AU75" i="74"/>
  <c r="AV75" i="74"/>
  <c r="AH74" i="74"/>
  <c r="AJ74" i="74"/>
  <c r="AV74" i="74"/>
  <c r="AS75" i="74"/>
  <c r="AW74" i="74"/>
  <c r="AS74" i="74"/>
  <c r="AT74" i="74"/>
  <c r="AX74" i="74" l="1"/>
  <c r="AX75" i="74"/>
  <c r="AG73" i="74" l="1"/>
  <c r="AV73" i="74"/>
  <c r="AY73" i="74"/>
  <c r="AI73" i="74"/>
  <c r="AT73" i="74"/>
  <c r="AX73" i="74"/>
  <c r="BB73" i="74"/>
  <c r="AA73" i="74"/>
  <c r="AS73" i="74"/>
  <c r="AU73" i="74"/>
  <c r="AJ73" i="74"/>
  <c r="AW73" i="74"/>
  <c r="AC73" i="74"/>
  <c r="AF73" i="74"/>
  <c r="AH73" i="74"/>
  <c r="AB73" i="74"/>
  <c r="AD73" i="74" l="1"/>
  <c r="AZ73" i="74"/>
  <c r="AE73" i="74"/>
  <c r="BH73" i="74" l="1"/>
  <c r="BG73" i="74"/>
  <c r="BI73" i="74" l="1"/>
  <c r="BE74" i="74" l="1"/>
  <c r="BE75" i="74" l="1"/>
  <c r="BC73" i="74" l="1"/>
  <c r="BD73" i="74" l="1"/>
  <c r="BE73" i="74"/>
  <c r="BF75" i="74" l="1"/>
  <c r="BF74" i="74"/>
  <c r="BF73" i="74" l="1"/>
  <c r="AN73" i="74" l="1"/>
  <c r="AM73" i="74"/>
  <c r="AQ73" i="74" l="1"/>
  <c r="AK73" i="74"/>
  <c r="AL73" i="74"/>
  <c r="AP73" i="74"/>
  <c r="AR73" i="74"/>
  <c r="AK74" i="74" l="1"/>
  <c r="AQ75" i="74"/>
  <c r="AQ74" i="74"/>
  <c r="AK75" i="74"/>
  <c r="AL74" i="74"/>
  <c r="AO73" i="74"/>
  <c r="AL75" i="74"/>
  <c r="AR75" i="74" l="1"/>
  <c r="AN75" i="74"/>
  <c r="AP74" i="74"/>
  <c r="AR74" i="74"/>
  <c r="AM75" i="74"/>
  <c r="AM74" i="74"/>
  <c r="AO74" i="74"/>
  <c r="AN74" i="74"/>
  <c r="AO75" i="74" l="1"/>
  <c r="AP75" i="74"/>
  <c r="BA73" i="74" l="1"/>
</calcChain>
</file>

<file path=xl/sharedStrings.xml><?xml version="1.0" encoding="utf-8"?>
<sst xmlns="http://schemas.openxmlformats.org/spreadsheetml/2006/main" count="2515" uniqueCount="506">
  <si>
    <t>%</t>
    <phoneticPr fontId="4"/>
  </si>
  <si>
    <t xml:space="preserve"> </t>
    <phoneticPr fontId="4"/>
  </si>
  <si>
    <t>t</t>
    <phoneticPr fontId="4"/>
  </si>
  <si>
    <t>%</t>
    <phoneticPr fontId="12"/>
  </si>
  <si>
    <t>Total</t>
    <phoneticPr fontId="4"/>
  </si>
  <si>
    <t>合計</t>
  </si>
  <si>
    <t>Gas</t>
    <phoneticPr fontId="4"/>
  </si>
  <si>
    <t>Category</t>
    <phoneticPr fontId="4"/>
  </si>
  <si>
    <t>kt-BOD</t>
  </si>
  <si>
    <t>kt-BOD</t>
    <phoneticPr fontId="12"/>
  </si>
  <si>
    <t>kt-N</t>
  </si>
  <si>
    <t>kt-N</t>
    <phoneticPr fontId="4"/>
  </si>
  <si>
    <t>MSW</t>
  </si>
  <si>
    <t>Unit</t>
  </si>
  <si>
    <r>
      <rPr>
        <sz val="11"/>
        <rFont val="ＭＳ 明朝"/>
        <family val="1"/>
        <charset val="128"/>
      </rPr>
      <t>区分</t>
    </r>
    <rPh sb="0" eb="2">
      <t>クブン</t>
    </rPh>
    <phoneticPr fontId="4"/>
  </si>
  <si>
    <r>
      <rPr>
        <sz val="11"/>
        <rFont val="ＭＳ 明朝"/>
        <family val="1"/>
        <charset val="128"/>
      </rPr>
      <t>単位</t>
    </r>
    <rPh sb="0" eb="2">
      <t>タンイ</t>
    </rPh>
    <phoneticPr fontId="4"/>
  </si>
  <si>
    <t>産業排水の処理</t>
  </si>
  <si>
    <t>終末処理場</t>
  </si>
  <si>
    <t>生活排水処理施設</t>
  </si>
  <si>
    <t>し尿処理施設</t>
  </si>
  <si>
    <r>
      <t>kt-CO</t>
    </r>
    <r>
      <rPr>
        <vertAlign val="subscript"/>
        <sz val="11"/>
        <rFont val="Times New Roman"/>
        <family val="1"/>
      </rPr>
      <t>2</t>
    </r>
    <r>
      <rPr>
        <sz val="11"/>
        <rFont val="Times New Roman"/>
        <family val="1"/>
      </rPr>
      <t xml:space="preserve"> </t>
    </r>
    <r>
      <rPr>
        <sz val="11"/>
        <rFont val="ＭＳ Ｐ明朝"/>
        <family val="1"/>
        <charset val="128"/>
      </rPr>
      <t>換算</t>
    </r>
    <rPh sb="7" eb="9">
      <t>カンサン</t>
    </rPh>
    <phoneticPr fontId="4"/>
  </si>
  <si>
    <r>
      <rPr>
        <sz val="11"/>
        <rFont val="ＭＳ Ｐ明朝"/>
        <family val="1"/>
        <charset val="128"/>
      </rPr>
      <t>単位</t>
    </r>
    <rPh sb="0" eb="2">
      <t>タンイ</t>
    </rPh>
    <phoneticPr fontId="4"/>
  </si>
  <si>
    <r>
      <rPr>
        <sz val="11"/>
        <rFont val="ＭＳ Ｐ明朝"/>
        <family val="1"/>
        <charset val="128"/>
      </rPr>
      <t>生活排水の自然界における分解</t>
    </r>
  </si>
  <si>
    <r>
      <rPr>
        <sz val="11"/>
        <rFont val="ＭＳ Ｐ明朝"/>
        <family val="1"/>
        <charset val="128"/>
      </rPr>
      <t>最終処分場浸出液の処理</t>
    </r>
  </si>
  <si>
    <r>
      <t>kt-N</t>
    </r>
    <r>
      <rPr>
        <vertAlign val="subscript"/>
        <sz val="11"/>
        <rFont val="Times New Roman"/>
        <family val="1"/>
      </rPr>
      <t>2</t>
    </r>
    <r>
      <rPr>
        <sz val="11"/>
        <rFont val="Times New Roman"/>
        <family val="1"/>
      </rPr>
      <t>O</t>
    </r>
    <phoneticPr fontId="4"/>
  </si>
  <si>
    <t>GWP</t>
  </si>
  <si>
    <t>5.C.1. Waste incineration</t>
  </si>
  <si>
    <r>
      <rPr>
        <sz val="11"/>
        <rFont val="ＭＳ Ｐ明朝"/>
        <family val="1"/>
        <charset val="128"/>
      </rPr>
      <t>区分</t>
    </r>
    <rPh sb="0" eb="2">
      <t>クブン</t>
    </rPh>
    <phoneticPr fontId="4"/>
  </si>
  <si>
    <r>
      <t xml:space="preserve">5.C.1. </t>
    </r>
    <r>
      <rPr>
        <sz val="11"/>
        <rFont val="ＭＳ Ｐ明朝"/>
        <family val="1"/>
        <charset val="128"/>
      </rPr>
      <t>廃棄物の焼却</t>
    </r>
  </si>
  <si>
    <r>
      <rPr>
        <sz val="11"/>
        <rFont val="ＭＳ Ｐ明朝"/>
        <family val="1"/>
        <charset val="128"/>
      </rPr>
      <t>合計</t>
    </r>
    <rPh sb="0" eb="2">
      <t>ゴウケイ</t>
    </rPh>
    <phoneticPr fontId="4"/>
  </si>
  <si>
    <r>
      <rPr>
        <sz val="11"/>
        <rFont val="ＭＳ Ｐ明朝"/>
        <family val="1"/>
        <charset val="128"/>
      </rPr>
      <t>廃棄物を原燃料として直接利用</t>
    </r>
    <rPh sb="0" eb="3">
      <t>ハイキブツ</t>
    </rPh>
    <rPh sb="4" eb="7">
      <t>ゲンネンリョウ</t>
    </rPh>
    <rPh sb="10" eb="12">
      <t>チョクセツ</t>
    </rPh>
    <rPh sb="12" eb="14">
      <t>リヨウ</t>
    </rPh>
    <phoneticPr fontId="4"/>
  </si>
  <si>
    <r>
      <rPr>
        <sz val="11"/>
        <rFont val="ＭＳ Ｐ明朝"/>
        <family val="1"/>
        <charset val="128"/>
      </rPr>
      <t>廃棄物が焼却される際にエネルギーを回収</t>
    </r>
    <rPh sb="0" eb="3">
      <t>ハイキブツ</t>
    </rPh>
    <rPh sb="4" eb="6">
      <t>ショウキャク</t>
    </rPh>
    <rPh sb="9" eb="10">
      <t>サイ</t>
    </rPh>
    <rPh sb="17" eb="19">
      <t>カイシュウ</t>
    </rPh>
    <phoneticPr fontId="4"/>
  </si>
  <si>
    <r>
      <t xml:space="preserve">1.A. </t>
    </r>
    <r>
      <rPr>
        <sz val="11"/>
        <rFont val="ＭＳ Ｐ明朝"/>
        <family val="1"/>
        <charset val="128"/>
      </rPr>
      <t>燃料の燃焼</t>
    </r>
    <rPh sb="5" eb="7">
      <t>ネンリョウ</t>
    </rPh>
    <rPh sb="8" eb="10">
      <t>ネンショウ</t>
    </rPh>
    <phoneticPr fontId="4"/>
  </si>
  <si>
    <r>
      <t>CH</t>
    </r>
    <r>
      <rPr>
        <vertAlign val="subscript"/>
        <sz val="11"/>
        <rFont val="Times New Roman"/>
        <family val="1"/>
      </rPr>
      <t>4</t>
    </r>
    <phoneticPr fontId="4"/>
  </si>
  <si>
    <r>
      <t>kt-CH</t>
    </r>
    <r>
      <rPr>
        <vertAlign val="subscript"/>
        <sz val="11"/>
        <rFont val="Times New Roman"/>
        <family val="1"/>
      </rPr>
      <t>4</t>
    </r>
    <phoneticPr fontId="4"/>
  </si>
  <si>
    <r>
      <t>N</t>
    </r>
    <r>
      <rPr>
        <vertAlign val="subscript"/>
        <sz val="11"/>
        <rFont val="Times New Roman"/>
        <family val="1"/>
      </rPr>
      <t>2</t>
    </r>
    <r>
      <rPr>
        <sz val="11"/>
        <rFont val="Times New Roman"/>
        <family val="1"/>
      </rPr>
      <t>O</t>
    </r>
    <phoneticPr fontId="4"/>
  </si>
  <si>
    <r>
      <rPr>
        <sz val="10"/>
        <color theme="1"/>
        <rFont val="ＭＳ Ｐ明朝"/>
        <family val="1"/>
        <charset val="128"/>
      </rPr>
      <t>区分</t>
    </r>
    <rPh sb="0" eb="2">
      <t>クブン</t>
    </rPh>
    <phoneticPr fontId="4"/>
  </si>
  <si>
    <r>
      <rPr>
        <sz val="10"/>
        <color theme="1"/>
        <rFont val="ＭＳ Ｐ明朝"/>
        <family val="1"/>
        <charset val="128"/>
      </rPr>
      <t>単位</t>
    </r>
    <rPh sb="0" eb="2">
      <t>タンイ</t>
    </rPh>
    <phoneticPr fontId="4"/>
  </si>
  <si>
    <r>
      <t xml:space="preserve">5.B.1. </t>
    </r>
    <r>
      <rPr>
        <sz val="11"/>
        <rFont val="ＭＳ 明朝"/>
        <family val="1"/>
        <charset val="128"/>
      </rPr>
      <t>コンポスト化</t>
    </r>
  </si>
  <si>
    <r>
      <t xml:space="preserve">5.B.2. </t>
    </r>
    <r>
      <rPr>
        <sz val="11"/>
        <rFont val="ＭＳ 明朝"/>
        <family val="1"/>
        <charset val="128"/>
      </rPr>
      <t>バイオガス施設における嫌気性消化</t>
    </r>
  </si>
  <si>
    <r>
      <rPr>
        <sz val="11"/>
        <rFont val="ＭＳ 明朝"/>
        <family val="1"/>
        <charset val="128"/>
      </rPr>
      <t>合計</t>
    </r>
    <rPh sb="0" eb="2">
      <t>ゴウケイ</t>
    </rPh>
    <phoneticPr fontId="4"/>
  </si>
  <si>
    <r>
      <t>kt-CO</t>
    </r>
    <r>
      <rPr>
        <vertAlign val="subscript"/>
        <sz val="11"/>
        <rFont val="Times New Roman"/>
        <family val="1"/>
      </rPr>
      <t>2</t>
    </r>
    <r>
      <rPr>
        <sz val="11"/>
        <rFont val="Times New Roman"/>
        <family val="1"/>
      </rPr>
      <t xml:space="preserve"> </t>
    </r>
    <r>
      <rPr>
        <sz val="11"/>
        <rFont val="ＭＳ 明朝"/>
        <family val="1"/>
        <charset val="128"/>
      </rPr>
      <t>換算</t>
    </r>
    <rPh sb="7" eb="9">
      <t>カンサン</t>
    </rPh>
    <phoneticPr fontId="4"/>
  </si>
  <si>
    <r>
      <rPr>
        <sz val="11"/>
        <rFont val="ＭＳ 明朝"/>
        <family val="1"/>
        <charset val="128"/>
      </rPr>
      <t>合計</t>
    </r>
  </si>
  <si>
    <t>MSW</t>
    <phoneticPr fontId="4"/>
  </si>
  <si>
    <r>
      <rPr>
        <sz val="10"/>
        <rFont val="ＭＳ Ｐ明朝"/>
        <family val="1"/>
        <charset val="128"/>
      </rPr>
      <t>食物くず</t>
    </r>
    <rPh sb="0" eb="2">
      <t>ショクモツ</t>
    </rPh>
    <phoneticPr fontId="4"/>
  </si>
  <si>
    <r>
      <rPr>
        <sz val="10"/>
        <rFont val="ＭＳ Ｐ明朝"/>
        <family val="1"/>
        <charset val="128"/>
      </rPr>
      <t>紙くず</t>
    </r>
    <rPh sb="0" eb="1">
      <t>カミ</t>
    </rPh>
    <phoneticPr fontId="4"/>
  </si>
  <si>
    <r>
      <rPr>
        <sz val="10"/>
        <rFont val="ＭＳ Ｐ明朝"/>
        <family val="1"/>
        <charset val="128"/>
      </rPr>
      <t>木くず</t>
    </r>
    <rPh sb="0" eb="1">
      <t>キ</t>
    </rPh>
    <phoneticPr fontId="4"/>
  </si>
  <si>
    <r>
      <rPr>
        <sz val="10"/>
        <rFont val="ＭＳ Ｐ明朝"/>
        <family val="1"/>
        <charset val="128"/>
      </rPr>
      <t>し尿処理・浄化槽汚泥</t>
    </r>
    <rPh sb="1" eb="2">
      <t>ニョウ</t>
    </rPh>
    <rPh sb="2" eb="4">
      <t>ショリ</t>
    </rPh>
    <rPh sb="5" eb="8">
      <t>ジョウカソウ</t>
    </rPh>
    <rPh sb="8" eb="10">
      <t>オデイ</t>
    </rPh>
    <phoneticPr fontId="6"/>
  </si>
  <si>
    <r>
      <rPr>
        <sz val="10"/>
        <rFont val="ＭＳ Ｐ明朝"/>
        <family val="1"/>
        <charset val="128"/>
      </rPr>
      <t>津波堆積物</t>
    </r>
    <rPh sb="0" eb="2">
      <t>ツナミ</t>
    </rPh>
    <rPh sb="2" eb="4">
      <t>タイセキ</t>
    </rPh>
    <rPh sb="4" eb="5">
      <t>ブツ</t>
    </rPh>
    <phoneticPr fontId="4"/>
  </si>
  <si>
    <r>
      <rPr>
        <sz val="10"/>
        <rFont val="ＭＳ 明朝"/>
        <family val="1"/>
        <charset val="128"/>
      </rPr>
      <t>消化汚泥由来の汚泥</t>
    </r>
    <rPh sb="0" eb="2">
      <t>ショウカ</t>
    </rPh>
    <rPh sb="2" eb="4">
      <t>オデイ</t>
    </rPh>
    <rPh sb="4" eb="6">
      <t>ユライ</t>
    </rPh>
    <rPh sb="7" eb="9">
      <t>オデイ</t>
    </rPh>
    <phoneticPr fontId="33"/>
  </si>
  <si>
    <r>
      <rPr>
        <sz val="10"/>
        <rFont val="ＭＳ 明朝"/>
        <family val="1"/>
        <charset val="128"/>
      </rPr>
      <t>その他下水汚泥</t>
    </r>
    <rPh sb="2" eb="3">
      <t>タ</t>
    </rPh>
    <rPh sb="3" eb="5">
      <t>ゲスイ</t>
    </rPh>
    <rPh sb="5" eb="7">
      <t>オデイ</t>
    </rPh>
    <phoneticPr fontId="33"/>
  </si>
  <si>
    <r>
      <rPr>
        <sz val="10"/>
        <rFont val="ＭＳ Ｐ明朝"/>
        <family val="1"/>
        <charset val="128"/>
      </rPr>
      <t>浄水汚泥</t>
    </r>
    <rPh sb="0" eb="2">
      <t>ジョウスイ</t>
    </rPh>
    <rPh sb="2" eb="4">
      <t>オデイ</t>
    </rPh>
    <phoneticPr fontId="4"/>
  </si>
  <si>
    <r>
      <rPr>
        <sz val="10"/>
        <rFont val="ＭＳ Ｐ明朝"/>
        <family val="1"/>
        <charset val="128"/>
      </rPr>
      <t>製造業有機性汚泥</t>
    </r>
    <rPh sb="0" eb="3">
      <t>セイゾウギョウ</t>
    </rPh>
    <rPh sb="3" eb="6">
      <t>ユウキセイ</t>
    </rPh>
    <rPh sb="6" eb="8">
      <t>オデイ</t>
    </rPh>
    <phoneticPr fontId="4"/>
  </si>
  <si>
    <r>
      <rPr>
        <sz val="10"/>
        <rFont val="ＭＳ Ｐ明朝"/>
        <family val="1"/>
        <charset val="128"/>
      </rPr>
      <t>天然繊維くず</t>
    </r>
    <rPh sb="0" eb="2">
      <t>テンネン</t>
    </rPh>
    <rPh sb="2" eb="4">
      <t>センイ</t>
    </rPh>
    <phoneticPr fontId="4"/>
  </si>
  <si>
    <t>一廃</t>
    <rPh sb="0" eb="2">
      <t>イッパイ</t>
    </rPh>
    <phoneticPr fontId="4"/>
  </si>
  <si>
    <t>産廃</t>
    <rPh sb="0" eb="2">
      <t>サンパイ</t>
    </rPh>
    <phoneticPr fontId="4"/>
  </si>
  <si>
    <r>
      <rPr>
        <sz val="10"/>
        <rFont val="ＭＳ Ｐ明朝"/>
        <family val="1"/>
        <charset val="128"/>
      </rPr>
      <t>項目</t>
    </r>
    <rPh sb="0" eb="2">
      <t>コウモク</t>
    </rPh>
    <phoneticPr fontId="4"/>
  </si>
  <si>
    <r>
      <t>Waste oil</t>
    </r>
    <r>
      <rPr>
        <vertAlign val="superscript"/>
        <sz val="11"/>
        <rFont val="Times New Roman"/>
        <family val="1"/>
      </rPr>
      <t>2)</t>
    </r>
    <phoneticPr fontId="4"/>
  </si>
  <si>
    <r>
      <t>Plastics</t>
    </r>
    <r>
      <rPr>
        <vertAlign val="superscript"/>
        <sz val="11"/>
        <rFont val="Times New Roman"/>
        <family val="1"/>
      </rPr>
      <t>2)</t>
    </r>
    <phoneticPr fontId="4"/>
  </si>
  <si>
    <r>
      <t>Sewage sludge</t>
    </r>
    <r>
      <rPr>
        <vertAlign val="superscript"/>
        <sz val="11"/>
        <rFont val="Times New Roman"/>
        <family val="1"/>
      </rPr>
      <t>3)</t>
    </r>
    <phoneticPr fontId="4"/>
  </si>
  <si>
    <r>
      <t>Paper/cardboard</t>
    </r>
    <r>
      <rPr>
        <vertAlign val="superscript"/>
        <sz val="11"/>
        <rFont val="Times New Roman"/>
        <family val="1"/>
      </rPr>
      <t>1)</t>
    </r>
    <phoneticPr fontId="4"/>
  </si>
  <si>
    <r>
      <t>Plastics</t>
    </r>
    <r>
      <rPr>
        <vertAlign val="superscript"/>
        <sz val="11"/>
        <rFont val="Times New Roman"/>
        <family val="1"/>
      </rPr>
      <t>1)</t>
    </r>
    <phoneticPr fontId="4"/>
  </si>
  <si>
    <r>
      <t>Waste oil</t>
    </r>
    <r>
      <rPr>
        <vertAlign val="superscript"/>
        <sz val="11"/>
        <rFont val="Times New Roman"/>
        <family val="1"/>
      </rPr>
      <t>1)</t>
    </r>
    <phoneticPr fontId="4"/>
  </si>
  <si>
    <r>
      <t>Synthetic textiles</t>
    </r>
    <r>
      <rPr>
        <vertAlign val="superscript"/>
        <sz val="11"/>
        <rFont val="Times New Roman"/>
        <family val="1"/>
      </rPr>
      <t>1)</t>
    </r>
    <phoneticPr fontId="4"/>
  </si>
  <si>
    <t>1.A. Fuel combustion</t>
  </si>
  <si>
    <r>
      <t>RDF</t>
    </r>
    <r>
      <rPr>
        <vertAlign val="superscript"/>
        <sz val="11"/>
        <rFont val="Times New Roman"/>
        <family val="1"/>
      </rPr>
      <t>2)</t>
    </r>
    <phoneticPr fontId="4"/>
  </si>
  <si>
    <r>
      <t>RPF</t>
    </r>
    <r>
      <rPr>
        <vertAlign val="superscript"/>
        <sz val="11"/>
        <rFont val="Times New Roman"/>
        <family val="1"/>
      </rPr>
      <t>2)</t>
    </r>
    <phoneticPr fontId="4"/>
  </si>
  <si>
    <t>産廃</t>
  </si>
  <si>
    <r>
      <t>Infectious waste (except plastics)</t>
    </r>
    <r>
      <rPr>
        <vertAlign val="superscript"/>
        <sz val="11"/>
        <rFont val="Times New Roman"/>
        <family val="1"/>
      </rPr>
      <t>3)</t>
    </r>
    <phoneticPr fontId="4"/>
  </si>
  <si>
    <r>
      <rPr>
        <sz val="10"/>
        <rFont val="ＭＳ Ｐ明朝"/>
        <family val="1"/>
        <charset val="128"/>
      </rPr>
      <t>単位</t>
    </r>
    <rPh sb="0" eb="2">
      <t>タンイ</t>
    </rPh>
    <phoneticPr fontId="4"/>
  </si>
  <si>
    <r>
      <rPr>
        <sz val="10"/>
        <rFont val="ＭＳ Ｐ明朝"/>
        <family val="1"/>
        <charset val="128"/>
      </rPr>
      <t>一般廃棄物</t>
    </r>
    <rPh sb="0" eb="2">
      <t>イッパン</t>
    </rPh>
    <rPh sb="2" eb="5">
      <t>ハイキブツ</t>
    </rPh>
    <phoneticPr fontId="4"/>
  </si>
  <si>
    <r>
      <rPr>
        <sz val="10"/>
        <rFont val="ＭＳ Ｐ明朝"/>
        <family val="1"/>
        <charset val="128"/>
      </rPr>
      <t>動物のふん尿</t>
    </r>
    <rPh sb="0" eb="2">
      <t>ドウブツ</t>
    </rPh>
    <rPh sb="5" eb="6">
      <t>ニョウ</t>
    </rPh>
    <phoneticPr fontId="4"/>
  </si>
  <si>
    <t>IW</t>
  </si>
  <si>
    <t>Contents</t>
  </si>
  <si>
    <r>
      <rPr>
        <sz val="11"/>
        <rFont val="ＭＳ Ｐ明朝"/>
        <family val="1"/>
        <charset val="128"/>
      </rPr>
      <t>表</t>
    </r>
    <r>
      <rPr>
        <sz val="11"/>
        <rFont val="Times New Roman"/>
        <family val="1"/>
      </rPr>
      <t>7-</t>
    </r>
    <rPh sb="0" eb="1">
      <t>ヒョウ</t>
    </rPh>
    <phoneticPr fontId="4"/>
  </si>
  <si>
    <t>-</t>
    <phoneticPr fontId="4"/>
  </si>
  <si>
    <r>
      <t>7.3.</t>
    </r>
    <r>
      <rPr>
        <b/>
        <sz val="12"/>
        <rFont val="ＭＳ Ｐ明朝"/>
        <family val="1"/>
        <charset val="128"/>
      </rPr>
      <t>　固形廃棄物の生物処理（</t>
    </r>
    <r>
      <rPr>
        <b/>
        <sz val="12"/>
        <rFont val="Times New Roman"/>
        <family val="1"/>
      </rPr>
      <t>5.B.</t>
    </r>
    <r>
      <rPr>
        <b/>
        <sz val="12"/>
        <rFont val="ＭＳ Ｐ明朝"/>
        <family val="1"/>
        <charset val="128"/>
      </rPr>
      <t>）</t>
    </r>
    <rPh sb="5" eb="7">
      <t>コケイ</t>
    </rPh>
    <rPh sb="7" eb="10">
      <t>ハイキブツ</t>
    </rPh>
    <rPh sb="11" eb="13">
      <t>セイブツ</t>
    </rPh>
    <rPh sb="13" eb="15">
      <t>ショリ</t>
    </rPh>
    <phoneticPr fontId="4"/>
  </si>
  <si>
    <r>
      <t>7.4.</t>
    </r>
    <r>
      <rPr>
        <b/>
        <sz val="12"/>
        <rFont val="ＭＳ Ｐ明朝"/>
        <family val="1"/>
        <charset val="128"/>
      </rPr>
      <t>　廃棄物の焼却と野焼き（</t>
    </r>
    <r>
      <rPr>
        <b/>
        <sz val="12"/>
        <rFont val="Times New Roman"/>
        <family val="1"/>
      </rPr>
      <t>5.C.</t>
    </r>
    <r>
      <rPr>
        <b/>
        <sz val="12"/>
        <rFont val="ＭＳ Ｐ明朝"/>
        <family val="1"/>
        <charset val="128"/>
      </rPr>
      <t>）</t>
    </r>
    <rPh sb="5" eb="8">
      <t>ハイキブツ</t>
    </rPh>
    <rPh sb="9" eb="11">
      <t>ショウキャク</t>
    </rPh>
    <rPh sb="12" eb="14">
      <t>ノヤ</t>
    </rPh>
    <phoneticPr fontId="4"/>
  </si>
  <si>
    <r>
      <t>7.2.</t>
    </r>
    <r>
      <rPr>
        <b/>
        <sz val="12"/>
        <rFont val="ＭＳ Ｐ明朝"/>
        <family val="1"/>
        <charset val="128"/>
      </rPr>
      <t>　固形廃棄物の処分（</t>
    </r>
    <r>
      <rPr>
        <b/>
        <sz val="12"/>
        <rFont val="Times New Roman"/>
        <family val="1"/>
      </rPr>
      <t>5.A.</t>
    </r>
    <r>
      <rPr>
        <b/>
        <sz val="12"/>
        <rFont val="ＭＳ Ｐ明朝"/>
        <family val="1"/>
        <charset val="128"/>
      </rPr>
      <t>）</t>
    </r>
    <rPh sb="5" eb="7">
      <t>コケイ</t>
    </rPh>
    <rPh sb="7" eb="10">
      <t>ハイキブツ</t>
    </rPh>
    <rPh sb="11" eb="13">
      <t>ショブン</t>
    </rPh>
    <phoneticPr fontId="4"/>
  </si>
  <si>
    <r>
      <t>7.5.</t>
    </r>
    <r>
      <rPr>
        <b/>
        <sz val="12"/>
        <rFont val="ＭＳ Ｐ明朝"/>
        <family val="1"/>
        <charset val="128"/>
      </rPr>
      <t>　排水の処理と放出（</t>
    </r>
    <r>
      <rPr>
        <b/>
        <sz val="12"/>
        <rFont val="Times New Roman"/>
        <family val="1"/>
      </rPr>
      <t>5.D.</t>
    </r>
    <r>
      <rPr>
        <b/>
        <sz val="12"/>
        <rFont val="ＭＳ Ｐ明朝"/>
        <family val="1"/>
        <charset val="128"/>
      </rPr>
      <t>）</t>
    </r>
    <rPh sb="5" eb="7">
      <t>ハイスイ</t>
    </rPh>
    <rPh sb="8" eb="10">
      <t>ショリ</t>
    </rPh>
    <rPh sb="11" eb="13">
      <t>ホウシュツ</t>
    </rPh>
    <phoneticPr fontId="4"/>
  </si>
  <si>
    <r>
      <t>GHG</t>
    </r>
    <r>
      <rPr>
        <b/>
        <sz val="14"/>
        <rFont val="ＭＳ Ｐ明朝"/>
        <family val="1"/>
        <charset val="128"/>
      </rPr>
      <t>排出量：廃棄物の焼却と野焼き（</t>
    </r>
    <r>
      <rPr>
        <b/>
        <sz val="14"/>
        <rFont val="Times New Roman"/>
        <family val="1"/>
      </rPr>
      <t>5.C.</t>
    </r>
    <r>
      <rPr>
        <b/>
        <sz val="14"/>
        <rFont val="ＭＳ Ｐ明朝"/>
        <family val="1"/>
        <charset val="128"/>
      </rPr>
      <t>）</t>
    </r>
    <rPh sb="14" eb="16">
      <t>ノヤ</t>
    </rPh>
    <phoneticPr fontId="4"/>
  </si>
  <si>
    <r>
      <rPr>
        <sz val="11"/>
        <rFont val="ＭＳ Ｐ明朝"/>
        <family val="1"/>
        <charset val="128"/>
      </rPr>
      <t>掲載表：表</t>
    </r>
    <r>
      <rPr>
        <sz val="11"/>
        <rFont val="Times New Roman"/>
        <family val="1"/>
      </rPr>
      <t>7-</t>
    </r>
    <rPh sb="4" eb="5">
      <t>ヒョウ</t>
    </rPh>
    <phoneticPr fontId="4"/>
  </si>
  <si>
    <r>
      <t>7.6.</t>
    </r>
    <r>
      <rPr>
        <b/>
        <sz val="12"/>
        <rFont val="ＭＳ Ｐ明朝"/>
        <family val="1"/>
        <charset val="128"/>
      </rPr>
      <t>　その他（</t>
    </r>
    <r>
      <rPr>
        <b/>
        <sz val="12"/>
        <rFont val="Times New Roman"/>
        <family val="1"/>
      </rPr>
      <t>5.E.</t>
    </r>
    <r>
      <rPr>
        <b/>
        <sz val="12"/>
        <rFont val="ＭＳ Ｐ明朝"/>
        <family val="1"/>
        <charset val="128"/>
      </rPr>
      <t>）</t>
    </r>
    <rPh sb="7" eb="8">
      <t>タ</t>
    </rPh>
    <phoneticPr fontId="4"/>
  </si>
  <si>
    <r>
      <rPr>
        <sz val="11"/>
        <rFont val="ＭＳ Ｐ明朝"/>
        <family val="1"/>
        <charset val="128"/>
      </rPr>
      <t>↓外部公開の際、英語表記（赤列）は削除</t>
    </r>
    <rPh sb="1" eb="3">
      <t>ガイブ</t>
    </rPh>
    <rPh sb="3" eb="5">
      <t>コウカイ</t>
    </rPh>
    <rPh sb="6" eb="7">
      <t>サイ</t>
    </rPh>
    <rPh sb="8" eb="10">
      <t>エイゴ</t>
    </rPh>
    <rPh sb="10" eb="12">
      <t>ヒョウキ</t>
    </rPh>
    <rPh sb="13" eb="14">
      <t>アカ</t>
    </rPh>
    <rPh sb="14" eb="15">
      <t>レツ</t>
    </rPh>
    <rPh sb="17" eb="19">
      <t>サクジョ</t>
    </rPh>
    <phoneticPr fontId="4"/>
  </si>
  <si>
    <r>
      <rPr>
        <sz val="10"/>
        <color rgb="FFFF0000"/>
        <rFont val="ＭＳ Ｐ明朝"/>
        <family val="1"/>
        <charset val="128"/>
      </rPr>
      <t>↓公開前に表番号の参照先を確認すること！</t>
    </r>
    <rPh sb="1" eb="3">
      <t>コウカイ</t>
    </rPh>
    <rPh sb="3" eb="4">
      <t>マエ</t>
    </rPh>
    <rPh sb="5" eb="6">
      <t>ヒョウ</t>
    </rPh>
    <rPh sb="6" eb="8">
      <t>バンゴウ</t>
    </rPh>
    <rPh sb="9" eb="11">
      <t>サンショウ</t>
    </rPh>
    <rPh sb="11" eb="12">
      <t>サキ</t>
    </rPh>
    <rPh sb="13" eb="15">
      <t>カクニン</t>
    </rPh>
    <phoneticPr fontId="4"/>
  </si>
  <si>
    <r>
      <t>CO</t>
    </r>
    <r>
      <rPr>
        <vertAlign val="subscript"/>
        <sz val="11"/>
        <rFont val="Times New Roman"/>
        <family val="1"/>
      </rPr>
      <t>2</t>
    </r>
    <phoneticPr fontId="4"/>
  </si>
  <si>
    <r>
      <t>kt-CO</t>
    </r>
    <r>
      <rPr>
        <vertAlign val="subscript"/>
        <sz val="11"/>
        <rFont val="Times New Roman"/>
        <family val="1"/>
      </rPr>
      <t>2</t>
    </r>
    <phoneticPr fontId="4"/>
  </si>
  <si>
    <r>
      <rPr>
        <sz val="11"/>
        <rFont val="ＭＳ Ｐ明朝"/>
        <family val="1"/>
        <charset val="128"/>
      </rPr>
      <t>一廃</t>
    </r>
    <rPh sb="0" eb="2">
      <t>イッパイ</t>
    </rPh>
    <phoneticPr fontId="4"/>
  </si>
  <si>
    <r>
      <rPr>
        <sz val="11"/>
        <rFont val="ＭＳ Ｐ明朝"/>
        <family val="1"/>
        <charset val="128"/>
      </rPr>
      <t>紙くず</t>
    </r>
    <r>
      <rPr>
        <vertAlign val="superscript"/>
        <sz val="11"/>
        <rFont val="Times New Roman"/>
        <family val="1"/>
      </rPr>
      <t>1</t>
    </r>
    <r>
      <rPr>
        <vertAlign val="superscript"/>
        <sz val="11"/>
        <rFont val="ＭＳ Ｐ明朝"/>
        <family val="1"/>
        <charset val="128"/>
      </rPr>
      <t>）</t>
    </r>
    <rPh sb="0" eb="1">
      <t>カミ</t>
    </rPh>
    <phoneticPr fontId="4"/>
  </si>
  <si>
    <r>
      <rPr>
        <sz val="11"/>
        <rFont val="ＭＳ Ｐ明朝"/>
        <family val="1"/>
        <charset val="128"/>
      </rPr>
      <t>合成繊維くず</t>
    </r>
    <r>
      <rPr>
        <vertAlign val="superscript"/>
        <sz val="11"/>
        <rFont val="Times New Roman"/>
        <family val="1"/>
      </rPr>
      <t>1</t>
    </r>
    <r>
      <rPr>
        <vertAlign val="superscript"/>
        <sz val="11"/>
        <rFont val="ＭＳ Ｐ明朝"/>
        <family val="1"/>
        <charset val="128"/>
      </rPr>
      <t>）</t>
    </r>
    <rPh sb="0" eb="2">
      <t>ゴウセイ</t>
    </rPh>
    <rPh sb="2" eb="4">
      <t>センイ</t>
    </rPh>
    <phoneticPr fontId="4"/>
  </si>
  <si>
    <r>
      <rPr>
        <sz val="11"/>
        <rFont val="ＭＳ Ｐ明朝"/>
        <family val="1"/>
        <charset val="128"/>
      </rPr>
      <t>産廃</t>
    </r>
    <rPh sb="0" eb="1">
      <t>サン</t>
    </rPh>
    <phoneticPr fontId="4"/>
  </si>
  <si>
    <r>
      <rPr>
        <sz val="11"/>
        <rFont val="ＭＳ Ｐ明朝"/>
        <family val="1"/>
        <charset val="128"/>
      </rPr>
      <t>廃油</t>
    </r>
    <r>
      <rPr>
        <vertAlign val="superscript"/>
        <sz val="11"/>
        <rFont val="Times New Roman"/>
        <family val="1"/>
      </rPr>
      <t>1</t>
    </r>
    <r>
      <rPr>
        <vertAlign val="superscript"/>
        <sz val="11"/>
        <rFont val="ＭＳ Ｐ明朝"/>
        <family val="1"/>
        <charset val="128"/>
      </rPr>
      <t>）</t>
    </r>
    <rPh sb="0" eb="2">
      <t>ハイユ</t>
    </rPh>
    <phoneticPr fontId="4"/>
  </si>
  <si>
    <r>
      <rPr>
        <sz val="11"/>
        <rFont val="ＭＳ Ｐ明朝"/>
        <family val="1"/>
        <charset val="128"/>
      </rPr>
      <t>廃プラスチック類</t>
    </r>
    <r>
      <rPr>
        <vertAlign val="superscript"/>
        <sz val="11"/>
        <rFont val="Times New Roman"/>
        <family val="1"/>
      </rPr>
      <t>1</t>
    </r>
    <r>
      <rPr>
        <vertAlign val="superscript"/>
        <sz val="11"/>
        <rFont val="ＭＳ Ｐ明朝"/>
        <family val="1"/>
        <charset val="128"/>
      </rPr>
      <t>）</t>
    </r>
    <rPh sb="0" eb="1">
      <t>ハイ</t>
    </rPh>
    <rPh sb="7" eb="8">
      <t>ルイ</t>
    </rPh>
    <phoneticPr fontId="4"/>
  </si>
  <si>
    <r>
      <rPr>
        <sz val="11"/>
        <rFont val="ＭＳ Ｐ明朝"/>
        <family val="1"/>
        <charset val="128"/>
      </rPr>
      <t>一廃</t>
    </r>
  </si>
  <si>
    <r>
      <rPr>
        <sz val="11"/>
        <rFont val="ＭＳ Ｐ明朝"/>
        <family val="1"/>
        <charset val="128"/>
      </rPr>
      <t>廃タイヤ</t>
    </r>
    <r>
      <rPr>
        <vertAlign val="superscript"/>
        <sz val="11"/>
        <rFont val="Times New Roman"/>
        <family val="1"/>
      </rPr>
      <t>1</t>
    </r>
    <r>
      <rPr>
        <vertAlign val="superscript"/>
        <sz val="11"/>
        <rFont val="ＭＳ Ｐ明朝"/>
        <family val="1"/>
        <charset val="128"/>
      </rPr>
      <t>）</t>
    </r>
    <phoneticPr fontId="4"/>
  </si>
  <si>
    <r>
      <t>RPF</t>
    </r>
    <r>
      <rPr>
        <vertAlign val="superscript"/>
        <sz val="11"/>
        <rFont val="Times New Roman"/>
        <family val="1"/>
      </rPr>
      <t>1</t>
    </r>
    <r>
      <rPr>
        <vertAlign val="superscript"/>
        <sz val="11"/>
        <rFont val="ＭＳ Ｐゴシック"/>
        <family val="3"/>
        <charset val="128"/>
      </rPr>
      <t>）</t>
    </r>
    <phoneticPr fontId="4"/>
  </si>
  <si>
    <r>
      <rPr>
        <sz val="11"/>
        <rFont val="ＭＳ Ｐ明朝"/>
        <family val="1"/>
        <charset val="128"/>
      </rPr>
      <t>一般廃棄物</t>
    </r>
    <r>
      <rPr>
        <vertAlign val="superscript"/>
        <sz val="11"/>
        <rFont val="Times New Roman"/>
        <family val="1"/>
      </rPr>
      <t>2</t>
    </r>
    <r>
      <rPr>
        <vertAlign val="superscript"/>
        <sz val="11"/>
        <rFont val="ＭＳ Ｐ明朝"/>
        <family val="1"/>
        <charset val="128"/>
      </rPr>
      <t>）</t>
    </r>
    <rPh sb="0" eb="2">
      <t>イッパン</t>
    </rPh>
    <rPh sb="2" eb="5">
      <t>ハイキブツ</t>
    </rPh>
    <phoneticPr fontId="4"/>
  </si>
  <si>
    <r>
      <rPr>
        <sz val="11"/>
        <rFont val="ＭＳ Ｐ明朝"/>
        <family val="1"/>
        <charset val="128"/>
      </rPr>
      <t>廃油</t>
    </r>
    <r>
      <rPr>
        <vertAlign val="superscript"/>
        <sz val="11"/>
        <rFont val="Times New Roman"/>
        <family val="1"/>
      </rPr>
      <t>2</t>
    </r>
    <r>
      <rPr>
        <vertAlign val="superscript"/>
        <sz val="11"/>
        <rFont val="ＭＳ Ｐ明朝"/>
        <family val="1"/>
        <charset val="128"/>
      </rPr>
      <t>）</t>
    </r>
    <rPh sb="0" eb="2">
      <t>ハイユ</t>
    </rPh>
    <phoneticPr fontId="4"/>
  </si>
  <si>
    <r>
      <rPr>
        <sz val="11"/>
        <rFont val="ＭＳ Ｐ明朝"/>
        <family val="1"/>
        <charset val="128"/>
      </rPr>
      <t>廃プラスチック類</t>
    </r>
    <r>
      <rPr>
        <vertAlign val="superscript"/>
        <sz val="11"/>
        <rFont val="Times New Roman"/>
        <family val="1"/>
      </rPr>
      <t>2</t>
    </r>
    <r>
      <rPr>
        <vertAlign val="superscript"/>
        <sz val="11"/>
        <rFont val="ＭＳ Ｐ明朝"/>
        <family val="1"/>
        <charset val="128"/>
      </rPr>
      <t>）</t>
    </r>
    <rPh sb="0" eb="1">
      <t>ハイ</t>
    </rPh>
    <rPh sb="7" eb="8">
      <t>ルイ</t>
    </rPh>
    <phoneticPr fontId="4"/>
  </si>
  <si>
    <r>
      <rPr>
        <sz val="11"/>
        <rFont val="ＭＳ Ｐ明朝"/>
        <family val="1"/>
        <charset val="128"/>
      </rPr>
      <t>食物くず</t>
    </r>
    <r>
      <rPr>
        <vertAlign val="superscript"/>
        <sz val="11"/>
        <rFont val="Times New Roman"/>
        <family val="1"/>
      </rPr>
      <t>3</t>
    </r>
    <r>
      <rPr>
        <vertAlign val="superscript"/>
        <sz val="11"/>
        <rFont val="ＭＳ Ｐ明朝"/>
        <family val="1"/>
        <charset val="128"/>
      </rPr>
      <t>）</t>
    </r>
    <rPh sb="0" eb="2">
      <t>ショクモツ</t>
    </rPh>
    <phoneticPr fontId="4"/>
  </si>
  <si>
    <r>
      <rPr>
        <sz val="11"/>
        <rFont val="ＭＳ Ｐ明朝"/>
        <family val="1"/>
        <charset val="128"/>
      </rPr>
      <t>紙くず</t>
    </r>
    <r>
      <rPr>
        <vertAlign val="superscript"/>
        <sz val="11"/>
        <rFont val="Times New Roman"/>
        <family val="1"/>
      </rPr>
      <t>2</t>
    </r>
    <r>
      <rPr>
        <vertAlign val="superscript"/>
        <sz val="11"/>
        <rFont val="ＭＳ Ｐ明朝"/>
        <family val="1"/>
        <charset val="128"/>
      </rPr>
      <t>）</t>
    </r>
    <rPh sb="0" eb="1">
      <t>カミ</t>
    </rPh>
    <phoneticPr fontId="4"/>
  </si>
  <si>
    <r>
      <rPr>
        <sz val="11"/>
        <rFont val="ＭＳ Ｐ明朝"/>
        <family val="1"/>
        <charset val="128"/>
      </rPr>
      <t>天然繊維くず</t>
    </r>
    <r>
      <rPr>
        <vertAlign val="superscript"/>
        <sz val="11"/>
        <rFont val="Times New Roman"/>
        <family val="1"/>
      </rPr>
      <t>3</t>
    </r>
    <r>
      <rPr>
        <vertAlign val="superscript"/>
        <sz val="11"/>
        <rFont val="ＭＳ Ｐ明朝"/>
        <family val="1"/>
        <charset val="128"/>
      </rPr>
      <t>）</t>
    </r>
    <rPh sb="0" eb="2">
      <t>テンネン</t>
    </rPh>
    <rPh sb="2" eb="4">
      <t>センイ</t>
    </rPh>
    <phoneticPr fontId="4"/>
  </si>
  <si>
    <r>
      <rPr>
        <sz val="11"/>
        <rFont val="ＭＳ Ｐ明朝"/>
        <family val="1"/>
        <charset val="128"/>
      </rPr>
      <t>木くず</t>
    </r>
    <r>
      <rPr>
        <vertAlign val="superscript"/>
        <sz val="11"/>
        <rFont val="Times New Roman"/>
        <family val="1"/>
      </rPr>
      <t>3</t>
    </r>
    <r>
      <rPr>
        <vertAlign val="superscript"/>
        <sz val="11"/>
        <rFont val="ＭＳ Ｐ明朝"/>
        <family val="1"/>
        <charset val="128"/>
      </rPr>
      <t>）</t>
    </r>
    <rPh sb="0" eb="1">
      <t>キ</t>
    </rPh>
    <phoneticPr fontId="4"/>
  </si>
  <si>
    <r>
      <rPr>
        <sz val="11"/>
        <rFont val="ＭＳ Ｐ明朝"/>
        <family val="1"/>
        <charset val="128"/>
      </rPr>
      <t>下水汚泥以外の汚泥</t>
    </r>
    <r>
      <rPr>
        <vertAlign val="superscript"/>
        <sz val="11"/>
        <rFont val="Times New Roman"/>
        <family val="1"/>
      </rPr>
      <t>3</t>
    </r>
    <r>
      <rPr>
        <vertAlign val="superscript"/>
        <sz val="11"/>
        <rFont val="ＭＳ Ｐ明朝"/>
        <family val="1"/>
        <charset val="128"/>
      </rPr>
      <t>）</t>
    </r>
    <rPh sb="0" eb="2">
      <t>ゲスイ</t>
    </rPh>
    <rPh sb="2" eb="4">
      <t>オデイ</t>
    </rPh>
    <rPh sb="4" eb="6">
      <t>イガイ</t>
    </rPh>
    <rPh sb="7" eb="9">
      <t>オデイ</t>
    </rPh>
    <phoneticPr fontId="4"/>
  </si>
  <si>
    <r>
      <rPr>
        <sz val="11"/>
        <rFont val="ＭＳ Ｐ明朝"/>
        <family val="1"/>
        <charset val="128"/>
      </rPr>
      <t>廃タイヤ</t>
    </r>
    <r>
      <rPr>
        <vertAlign val="superscript"/>
        <sz val="11"/>
        <rFont val="Times New Roman"/>
        <family val="1"/>
      </rPr>
      <t>2</t>
    </r>
    <r>
      <rPr>
        <vertAlign val="superscript"/>
        <sz val="11"/>
        <rFont val="ＭＳ Ｐ明朝"/>
        <family val="1"/>
        <charset val="128"/>
      </rPr>
      <t>）</t>
    </r>
    <rPh sb="0" eb="1">
      <t>ハイ</t>
    </rPh>
    <phoneticPr fontId="4"/>
  </si>
  <si>
    <r>
      <t>RDF</t>
    </r>
    <r>
      <rPr>
        <vertAlign val="superscript"/>
        <sz val="11"/>
        <rFont val="Times New Roman"/>
        <family val="1"/>
      </rPr>
      <t>2</t>
    </r>
    <r>
      <rPr>
        <vertAlign val="superscript"/>
        <sz val="11"/>
        <rFont val="ＭＳ Ｐ明朝"/>
        <family val="1"/>
        <charset val="128"/>
      </rPr>
      <t>）</t>
    </r>
    <phoneticPr fontId="4"/>
  </si>
  <si>
    <t>固形廃棄物の生物処理（5.B.）から発生する温室効果ガス排出量</t>
  </si>
  <si>
    <r>
      <t>10</t>
    </r>
    <r>
      <rPr>
        <vertAlign val="superscript"/>
        <sz val="10"/>
        <rFont val="Times New Roman"/>
        <family val="1"/>
      </rPr>
      <t xml:space="preserve">6 </t>
    </r>
    <r>
      <rPr>
        <sz val="10"/>
        <rFont val="Times New Roman"/>
        <family val="1"/>
      </rPr>
      <t>m</t>
    </r>
    <r>
      <rPr>
        <vertAlign val="superscript"/>
        <sz val="10"/>
        <rFont val="Times New Roman"/>
        <family val="1"/>
      </rPr>
      <t>3</t>
    </r>
    <phoneticPr fontId="4"/>
  </si>
  <si>
    <r>
      <t>km</t>
    </r>
    <r>
      <rPr>
        <vertAlign val="superscript"/>
        <sz val="10"/>
        <rFont val="Times New Roman"/>
        <family val="1"/>
      </rPr>
      <t xml:space="preserve">3 </t>
    </r>
    <r>
      <rPr>
        <sz val="10"/>
        <rFont val="Times New Roman"/>
        <family val="1"/>
      </rPr>
      <t>N</t>
    </r>
    <phoneticPr fontId="12"/>
  </si>
  <si>
    <r>
      <rPr>
        <sz val="11"/>
        <rFont val="ＭＳ Ｐ明朝"/>
        <family val="1"/>
        <charset val="128"/>
      </rPr>
      <t>↓</t>
    </r>
    <phoneticPr fontId="4"/>
  </si>
  <si>
    <r>
      <rPr>
        <sz val="10"/>
        <rFont val="ＭＳ 明朝"/>
        <family val="1"/>
        <charset val="128"/>
      </rPr>
      <t>一般廃棄物</t>
    </r>
    <rPh sb="0" eb="2">
      <t>イッパン</t>
    </rPh>
    <rPh sb="2" eb="5">
      <t>ハイキブツ</t>
    </rPh>
    <phoneticPr fontId="4"/>
  </si>
  <si>
    <r>
      <rPr>
        <sz val="10"/>
        <rFont val="ＭＳ 明朝"/>
        <family val="1"/>
        <charset val="128"/>
      </rPr>
      <t>プラスチック</t>
    </r>
    <phoneticPr fontId="4"/>
  </si>
  <si>
    <r>
      <rPr>
        <sz val="10"/>
        <rFont val="ＭＳ 明朝"/>
        <family val="1"/>
        <charset val="128"/>
      </rPr>
      <t>廃プラスチック類</t>
    </r>
    <rPh sb="0" eb="1">
      <t>ハイ</t>
    </rPh>
    <rPh sb="7" eb="8">
      <t>ルイ</t>
    </rPh>
    <phoneticPr fontId="4"/>
  </si>
  <si>
    <r>
      <rPr>
        <sz val="10"/>
        <rFont val="ＭＳ 明朝"/>
        <family val="1"/>
        <charset val="128"/>
      </rPr>
      <t>木くず</t>
    </r>
    <rPh sb="0" eb="1">
      <t>キ</t>
    </rPh>
    <phoneticPr fontId="4"/>
  </si>
  <si>
    <r>
      <rPr>
        <sz val="10"/>
        <rFont val="ＭＳ 明朝"/>
        <family val="1"/>
        <charset val="128"/>
      </rPr>
      <t>廃タイヤ</t>
    </r>
    <rPh sb="0" eb="1">
      <t>ハイ</t>
    </rPh>
    <phoneticPr fontId="4"/>
  </si>
  <si>
    <r>
      <rPr>
        <sz val="10"/>
        <rFont val="ＭＳ Ｐ明朝"/>
        <family val="1"/>
        <charset val="128"/>
      </rPr>
      <t>産業廃棄物</t>
    </r>
    <phoneticPr fontId="32"/>
  </si>
  <si>
    <r>
      <t>Gg-CH</t>
    </r>
    <r>
      <rPr>
        <vertAlign val="subscript"/>
        <sz val="10"/>
        <rFont val="Times New Roman"/>
        <family val="1"/>
      </rPr>
      <t>4</t>
    </r>
    <phoneticPr fontId="12"/>
  </si>
  <si>
    <r>
      <rPr>
        <b/>
        <sz val="14"/>
        <rFont val="ＭＳ Ｐ明朝"/>
        <family val="1"/>
        <charset val="128"/>
      </rPr>
      <t>活動量：固形廃棄物の処分</t>
    </r>
    <r>
      <rPr>
        <b/>
        <sz val="14"/>
        <rFont val="Times New Roman"/>
        <family val="1"/>
      </rPr>
      <t>:</t>
    </r>
    <r>
      <rPr>
        <b/>
        <sz val="14"/>
        <rFont val="ＭＳ Ｐ明朝"/>
        <family val="1"/>
        <charset val="128"/>
      </rPr>
      <t>管理処分場（</t>
    </r>
    <r>
      <rPr>
        <b/>
        <sz val="14"/>
        <rFont val="Times New Roman"/>
        <family val="1"/>
      </rPr>
      <t>5.A.1.</t>
    </r>
    <r>
      <rPr>
        <b/>
        <sz val="14"/>
        <rFont val="ＭＳ Ｐ明朝"/>
        <family val="1"/>
        <charset val="128"/>
      </rPr>
      <t>）</t>
    </r>
    <phoneticPr fontId="4"/>
  </si>
  <si>
    <r>
      <t xml:space="preserve">a. </t>
    </r>
    <r>
      <rPr>
        <sz val="10"/>
        <rFont val="ＭＳ Ｐ明朝"/>
        <family val="1"/>
        <charset val="128"/>
      </rPr>
      <t>嫌気性埋立</t>
    </r>
    <phoneticPr fontId="32"/>
  </si>
  <si>
    <r>
      <rPr>
        <b/>
        <sz val="14"/>
        <rFont val="ＭＳ Ｐ明朝"/>
        <family val="1"/>
        <charset val="128"/>
      </rPr>
      <t>活動量：廃棄物の焼却と野焼き（</t>
    </r>
    <r>
      <rPr>
        <b/>
        <sz val="14"/>
        <rFont val="Times New Roman"/>
        <family val="1"/>
      </rPr>
      <t>5.C.</t>
    </r>
    <r>
      <rPr>
        <b/>
        <sz val="14"/>
        <rFont val="ＭＳ Ｐ明朝"/>
        <family val="1"/>
        <charset val="128"/>
      </rPr>
      <t>）</t>
    </r>
    <phoneticPr fontId="4"/>
  </si>
  <si>
    <r>
      <t xml:space="preserve">7.4. </t>
    </r>
    <r>
      <rPr>
        <b/>
        <sz val="12"/>
        <rFont val="ＭＳ Ｐ明朝"/>
        <family val="1"/>
        <charset val="128"/>
      </rPr>
      <t>廃棄物の焼却等（エネルギー分野での報告）（</t>
    </r>
    <r>
      <rPr>
        <b/>
        <sz val="12"/>
        <rFont val="Times New Roman"/>
        <family val="1"/>
      </rPr>
      <t>1.A.</t>
    </r>
    <r>
      <rPr>
        <b/>
        <sz val="12"/>
        <rFont val="ＭＳ Ｐ明朝"/>
        <family val="1"/>
        <charset val="128"/>
      </rPr>
      <t>）</t>
    </r>
    <phoneticPr fontId="4"/>
  </si>
  <si>
    <r>
      <rPr>
        <sz val="10"/>
        <rFont val="ＭＳ 明朝"/>
        <family val="1"/>
        <charset val="128"/>
      </rPr>
      <t>産業廃棄物</t>
    </r>
    <phoneticPr fontId="32"/>
  </si>
  <si>
    <r>
      <t>GHG</t>
    </r>
    <r>
      <rPr>
        <b/>
        <sz val="14"/>
        <rFont val="ＭＳ Ｐ明朝"/>
        <family val="1"/>
        <charset val="128"/>
      </rPr>
      <t>排出量：固形廃棄物の処分（</t>
    </r>
    <r>
      <rPr>
        <b/>
        <sz val="14"/>
        <rFont val="Times New Roman"/>
        <family val="1"/>
      </rPr>
      <t>5.A.</t>
    </r>
    <r>
      <rPr>
        <b/>
        <sz val="14"/>
        <rFont val="ＭＳ Ｐ明朝"/>
        <family val="1"/>
        <charset val="128"/>
      </rPr>
      <t>）</t>
    </r>
    <phoneticPr fontId="4"/>
  </si>
  <si>
    <r>
      <rPr>
        <sz val="11"/>
        <rFont val="ＭＳ 明朝"/>
        <family val="1"/>
        <charset val="128"/>
      </rPr>
      <t>ガス</t>
    </r>
    <phoneticPr fontId="4"/>
  </si>
  <si>
    <r>
      <t xml:space="preserve">5.A.1. 
</t>
    </r>
    <r>
      <rPr>
        <sz val="11"/>
        <rFont val="ＭＳ 明朝"/>
        <family val="1"/>
        <charset val="128"/>
      </rPr>
      <t>管理処分場</t>
    </r>
    <phoneticPr fontId="4"/>
  </si>
  <si>
    <r>
      <rPr>
        <sz val="11"/>
        <rFont val="ＭＳ 明朝"/>
        <family val="1"/>
        <charset val="128"/>
      </rPr>
      <t>一廃</t>
    </r>
    <rPh sb="0" eb="2">
      <t>イッパイ</t>
    </rPh>
    <phoneticPr fontId="4"/>
  </si>
  <si>
    <r>
      <rPr>
        <sz val="11"/>
        <rFont val="ＭＳ 明朝"/>
        <family val="1"/>
        <charset val="128"/>
      </rPr>
      <t>産廃</t>
    </r>
    <rPh sb="0" eb="2">
      <t>サンパイ</t>
    </rPh>
    <phoneticPr fontId="4"/>
  </si>
  <si>
    <r>
      <t xml:space="preserve">5.A.2. </t>
    </r>
    <r>
      <rPr>
        <sz val="11"/>
        <rFont val="ＭＳ 明朝"/>
        <family val="1"/>
        <charset val="128"/>
      </rPr>
      <t>非管理処分場</t>
    </r>
    <phoneticPr fontId="4"/>
  </si>
  <si>
    <r>
      <rPr>
        <sz val="11"/>
        <rFont val="ＭＳ 明朝"/>
        <family val="1"/>
        <charset val="128"/>
      </rPr>
      <t>合計</t>
    </r>
    <phoneticPr fontId="4"/>
  </si>
  <si>
    <r>
      <t>kt-CO</t>
    </r>
    <r>
      <rPr>
        <vertAlign val="subscript"/>
        <sz val="11"/>
        <rFont val="Times New Roman"/>
        <family val="1"/>
      </rPr>
      <t>2</t>
    </r>
    <r>
      <rPr>
        <sz val="11"/>
        <rFont val="Times New Roman"/>
        <family val="1"/>
      </rPr>
      <t xml:space="preserve"> eq.</t>
    </r>
    <phoneticPr fontId="4"/>
  </si>
  <si>
    <r>
      <t>GHG</t>
    </r>
    <r>
      <rPr>
        <b/>
        <sz val="14"/>
        <rFont val="ＭＳ Ｐ明朝"/>
        <family val="1"/>
        <charset val="128"/>
      </rPr>
      <t>排出量：固形廃棄物の生物処理（</t>
    </r>
    <r>
      <rPr>
        <b/>
        <sz val="14"/>
        <rFont val="Times New Roman"/>
        <family val="1"/>
      </rPr>
      <t>5.B.</t>
    </r>
    <r>
      <rPr>
        <b/>
        <sz val="14"/>
        <rFont val="ＭＳ Ｐ明朝"/>
        <family val="1"/>
        <charset val="128"/>
      </rPr>
      <t>）</t>
    </r>
    <phoneticPr fontId="4"/>
  </si>
  <si>
    <r>
      <rPr>
        <sz val="11"/>
        <rFont val="ＭＳ 明朝"/>
        <family val="1"/>
        <charset val="128"/>
      </rPr>
      <t>ガス</t>
    </r>
    <phoneticPr fontId="4"/>
  </si>
  <si>
    <r>
      <rPr>
        <sz val="11"/>
        <rFont val="ＭＳ Ｐ明朝"/>
        <family val="1"/>
        <charset val="128"/>
      </rPr>
      <t>ガス</t>
    </r>
    <phoneticPr fontId="4"/>
  </si>
  <si>
    <r>
      <rPr>
        <sz val="11"/>
        <rFont val="ＭＳ Ｐ明朝"/>
        <family val="1"/>
        <charset val="128"/>
      </rPr>
      <t>一般廃棄物</t>
    </r>
    <rPh sb="0" eb="2">
      <t>イッパン</t>
    </rPh>
    <rPh sb="2" eb="5">
      <t>ハイキブツ</t>
    </rPh>
    <phoneticPr fontId="4"/>
  </si>
  <si>
    <r>
      <rPr>
        <sz val="11"/>
        <rFont val="ＭＳ Ｐ明朝"/>
        <family val="1"/>
        <charset val="128"/>
      </rPr>
      <t>産業廃棄物</t>
    </r>
  </si>
  <si>
    <r>
      <rPr>
        <sz val="11"/>
        <rFont val="ＭＳ Ｐ明朝"/>
        <family val="1"/>
        <charset val="128"/>
      </rPr>
      <t>特管産廃</t>
    </r>
    <phoneticPr fontId="4"/>
  </si>
  <si>
    <r>
      <rPr>
        <sz val="11"/>
        <rFont val="ＭＳ Ｐ明朝"/>
        <family val="1"/>
        <charset val="128"/>
      </rPr>
      <t>廃油（引火性）</t>
    </r>
    <r>
      <rPr>
        <vertAlign val="superscript"/>
        <sz val="11"/>
        <rFont val="Times New Roman"/>
        <family val="1"/>
      </rPr>
      <t>1</t>
    </r>
    <r>
      <rPr>
        <vertAlign val="superscript"/>
        <sz val="11"/>
        <rFont val="ＭＳ Ｐ明朝"/>
        <family val="1"/>
        <charset val="128"/>
      </rPr>
      <t>）</t>
    </r>
    <rPh sb="3" eb="6">
      <t>インカセイ</t>
    </rPh>
    <phoneticPr fontId="4"/>
  </si>
  <si>
    <r>
      <rPr>
        <sz val="11"/>
        <rFont val="ＭＳ Ｐ明朝"/>
        <family val="1"/>
        <charset val="128"/>
      </rPr>
      <t>廃油（特定有害産業廃棄物）</t>
    </r>
    <r>
      <rPr>
        <vertAlign val="superscript"/>
        <sz val="11"/>
        <rFont val="Times New Roman"/>
        <family val="1"/>
      </rPr>
      <t>1</t>
    </r>
    <r>
      <rPr>
        <vertAlign val="superscript"/>
        <sz val="11"/>
        <rFont val="ＭＳ Ｐ明朝"/>
        <family val="1"/>
        <charset val="128"/>
      </rPr>
      <t>）</t>
    </r>
    <rPh sb="0" eb="2">
      <t>ハイユ</t>
    </rPh>
    <rPh sb="3" eb="5">
      <t>トクテイ</t>
    </rPh>
    <rPh sb="5" eb="7">
      <t>ユウガイ</t>
    </rPh>
    <rPh sb="7" eb="9">
      <t>サンギョウ</t>
    </rPh>
    <rPh sb="9" eb="12">
      <t>ハイキブツ</t>
    </rPh>
    <phoneticPr fontId="4"/>
  </si>
  <si>
    <r>
      <t>Infectious waste (plastics)</t>
    </r>
    <r>
      <rPr>
        <vertAlign val="superscript"/>
        <sz val="11"/>
        <rFont val="Times New Roman"/>
        <family val="1"/>
      </rPr>
      <t>1)</t>
    </r>
    <phoneticPr fontId="4"/>
  </si>
  <si>
    <r>
      <rPr>
        <sz val="11"/>
        <rFont val="ＭＳ Ｐ明朝"/>
        <family val="1"/>
        <charset val="128"/>
      </rPr>
      <t>一般廃棄物</t>
    </r>
    <r>
      <rPr>
        <vertAlign val="superscript"/>
        <sz val="11"/>
        <rFont val="Times New Roman"/>
        <family val="1"/>
      </rPr>
      <t>2</t>
    </r>
    <r>
      <rPr>
        <vertAlign val="superscript"/>
        <sz val="11"/>
        <rFont val="ＭＳ Ｐ明朝"/>
        <family val="1"/>
        <charset val="128"/>
      </rPr>
      <t>）</t>
    </r>
    <phoneticPr fontId="4"/>
  </si>
  <si>
    <r>
      <rPr>
        <sz val="11"/>
        <rFont val="ＭＳ Ｐ明朝"/>
        <family val="1"/>
        <charset val="128"/>
      </rPr>
      <t>動植物性残さ・動物の死体</t>
    </r>
    <r>
      <rPr>
        <vertAlign val="superscript"/>
        <sz val="11"/>
        <rFont val="Times New Roman"/>
        <family val="1"/>
      </rPr>
      <t>3</t>
    </r>
    <r>
      <rPr>
        <vertAlign val="superscript"/>
        <sz val="11"/>
        <rFont val="ＭＳ Ｐ明朝"/>
        <family val="1"/>
        <charset val="128"/>
      </rPr>
      <t>）</t>
    </r>
    <rPh sb="0" eb="3">
      <t>ドウショクブツ</t>
    </rPh>
    <rPh sb="3" eb="4">
      <t>セイ</t>
    </rPh>
    <rPh sb="4" eb="5">
      <t>ザン</t>
    </rPh>
    <rPh sb="7" eb="9">
      <t>ドウブツ</t>
    </rPh>
    <rPh sb="10" eb="12">
      <t>シタイ</t>
    </rPh>
    <phoneticPr fontId="4"/>
  </si>
  <si>
    <r>
      <t>Food waste</t>
    </r>
    <r>
      <rPr>
        <vertAlign val="superscript"/>
        <sz val="11"/>
        <rFont val="Times New Roman"/>
        <family val="1"/>
      </rPr>
      <t>3)</t>
    </r>
    <phoneticPr fontId="4"/>
  </si>
  <si>
    <r>
      <t>Paper/cardboard</t>
    </r>
    <r>
      <rPr>
        <vertAlign val="superscript"/>
        <sz val="11"/>
        <rFont val="Times New Roman"/>
        <family val="1"/>
      </rPr>
      <t>2)</t>
    </r>
    <phoneticPr fontId="4"/>
  </si>
  <si>
    <r>
      <t>Wood</t>
    </r>
    <r>
      <rPr>
        <vertAlign val="superscript"/>
        <sz val="11"/>
        <rFont val="Times New Roman"/>
        <family val="1"/>
      </rPr>
      <t>3)</t>
    </r>
    <phoneticPr fontId="4"/>
  </si>
  <si>
    <r>
      <rPr>
        <sz val="11"/>
        <rFont val="ＭＳ Ｐ明朝"/>
        <family val="1"/>
        <charset val="128"/>
      </rPr>
      <t>汚泥（下水汚泥・下水汚泥以外）</t>
    </r>
    <r>
      <rPr>
        <vertAlign val="superscript"/>
        <sz val="11"/>
        <rFont val="Times New Roman"/>
        <family val="1"/>
      </rPr>
      <t>3</t>
    </r>
    <r>
      <rPr>
        <vertAlign val="superscript"/>
        <sz val="11"/>
        <rFont val="ＭＳ Ｐ明朝"/>
        <family val="1"/>
        <charset val="128"/>
      </rPr>
      <t>）</t>
    </r>
    <rPh sb="0" eb="2">
      <t>オデイ</t>
    </rPh>
    <rPh sb="3" eb="5">
      <t>ゲスイ</t>
    </rPh>
    <rPh sb="5" eb="7">
      <t>オデイ</t>
    </rPh>
    <rPh sb="8" eb="10">
      <t>ゲスイ</t>
    </rPh>
    <rPh sb="10" eb="12">
      <t>オデイ</t>
    </rPh>
    <rPh sb="12" eb="14">
      <t>イガイ</t>
    </rPh>
    <phoneticPr fontId="4"/>
  </si>
  <si>
    <r>
      <t>Sludge (sewage sludge/ other)</t>
    </r>
    <r>
      <rPr>
        <vertAlign val="superscript"/>
        <sz val="11"/>
        <rFont val="Times New Roman"/>
        <family val="1"/>
      </rPr>
      <t>3)</t>
    </r>
    <phoneticPr fontId="4"/>
  </si>
  <si>
    <r>
      <rPr>
        <sz val="11"/>
        <rFont val="ＭＳ Ｐ明朝"/>
        <family val="1"/>
        <charset val="128"/>
      </rPr>
      <t>特管産廃</t>
    </r>
  </si>
  <si>
    <r>
      <rPr>
        <sz val="11"/>
        <rFont val="ＭＳ Ｐ明朝"/>
        <family val="1"/>
        <charset val="128"/>
      </rPr>
      <t>廃油（引火性）</t>
    </r>
    <r>
      <rPr>
        <vertAlign val="superscript"/>
        <sz val="11"/>
        <rFont val="Times New Roman"/>
        <family val="1"/>
      </rPr>
      <t>1</t>
    </r>
    <r>
      <rPr>
        <vertAlign val="superscript"/>
        <sz val="11"/>
        <rFont val="ＭＳ Ｐ明朝"/>
        <family val="1"/>
        <charset val="128"/>
      </rPr>
      <t>）</t>
    </r>
    <phoneticPr fontId="4"/>
  </si>
  <si>
    <r>
      <rPr>
        <sz val="11"/>
        <rFont val="ＭＳ Ｐ明朝"/>
        <family val="1"/>
        <charset val="128"/>
      </rPr>
      <t>廃油（特定有害産業廃棄物）</t>
    </r>
    <r>
      <rPr>
        <vertAlign val="superscript"/>
        <sz val="11"/>
        <rFont val="Times New Roman"/>
        <family val="1"/>
      </rPr>
      <t>1</t>
    </r>
    <r>
      <rPr>
        <vertAlign val="superscript"/>
        <sz val="11"/>
        <rFont val="ＭＳ Ｐ明朝"/>
        <family val="1"/>
        <charset val="128"/>
      </rPr>
      <t>）</t>
    </r>
    <phoneticPr fontId="4"/>
  </si>
  <si>
    <r>
      <rPr>
        <sz val="11"/>
        <rFont val="ＭＳ Ｐ明朝"/>
        <family val="1"/>
        <charset val="128"/>
      </rPr>
      <t>下水汚泥</t>
    </r>
    <r>
      <rPr>
        <vertAlign val="superscript"/>
        <sz val="11"/>
        <rFont val="Times New Roman"/>
        <family val="1"/>
      </rPr>
      <t>3</t>
    </r>
    <r>
      <rPr>
        <vertAlign val="superscript"/>
        <sz val="11"/>
        <rFont val="ＭＳ Ｐ明朝"/>
        <family val="1"/>
        <charset val="128"/>
      </rPr>
      <t>）</t>
    </r>
    <rPh sb="0" eb="2">
      <t>ゲスイ</t>
    </rPh>
    <rPh sb="2" eb="4">
      <t>オデイ</t>
    </rPh>
    <phoneticPr fontId="4"/>
  </si>
  <si>
    <r>
      <t>Other sludge</t>
    </r>
    <r>
      <rPr>
        <vertAlign val="superscript"/>
        <sz val="11"/>
        <rFont val="Times New Roman"/>
        <family val="1"/>
      </rPr>
      <t>3)</t>
    </r>
    <phoneticPr fontId="4"/>
  </si>
  <si>
    <r>
      <rPr>
        <sz val="11"/>
        <rFont val="ＭＳ Ｐ明朝"/>
        <family val="1"/>
        <charset val="128"/>
      </rPr>
      <t>プラスチック</t>
    </r>
    <r>
      <rPr>
        <vertAlign val="superscript"/>
        <sz val="11"/>
        <rFont val="Times New Roman"/>
        <family val="1"/>
      </rPr>
      <t>1</t>
    </r>
    <r>
      <rPr>
        <vertAlign val="superscript"/>
        <sz val="11"/>
        <rFont val="ＭＳ Ｐ明朝"/>
        <family val="1"/>
        <charset val="128"/>
      </rPr>
      <t>）</t>
    </r>
    <phoneticPr fontId="4"/>
  </si>
  <si>
    <r>
      <rPr>
        <sz val="11"/>
        <rFont val="ＭＳ Ｐ明朝"/>
        <family val="1"/>
        <charset val="128"/>
      </rPr>
      <t>廃棄物が燃料に加工された後に利用</t>
    </r>
    <rPh sb="0" eb="3">
      <t>ハイキブツ</t>
    </rPh>
    <rPh sb="4" eb="6">
      <t>ネンリョウ</t>
    </rPh>
    <rPh sb="7" eb="9">
      <t>カコウ</t>
    </rPh>
    <rPh sb="12" eb="13">
      <t>アト</t>
    </rPh>
    <rPh sb="14" eb="16">
      <t>リヨウ</t>
    </rPh>
    <phoneticPr fontId="4"/>
  </si>
  <si>
    <r>
      <t>RDF</t>
    </r>
    <r>
      <rPr>
        <vertAlign val="superscript"/>
        <sz val="11"/>
        <rFont val="Times New Roman"/>
        <family val="1"/>
      </rPr>
      <t>1</t>
    </r>
    <r>
      <rPr>
        <vertAlign val="superscript"/>
        <sz val="11"/>
        <rFont val="ＭＳ Ｐゴシック"/>
        <family val="3"/>
        <charset val="128"/>
      </rPr>
      <t>）</t>
    </r>
    <phoneticPr fontId="4"/>
  </si>
  <si>
    <r>
      <t>RDF</t>
    </r>
    <r>
      <rPr>
        <vertAlign val="superscript"/>
        <sz val="11"/>
        <rFont val="Times New Roman"/>
        <family val="1"/>
      </rPr>
      <t>1)</t>
    </r>
    <phoneticPr fontId="4"/>
  </si>
  <si>
    <r>
      <t>RPF</t>
    </r>
    <r>
      <rPr>
        <vertAlign val="superscript"/>
        <sz val="11"/>
        <rFont val="Times New Roman"/>
        <family val="1"/>
      </rPr>
      <t>1)</t>
    </r>
    <phoneticPr fontId="4"/>
  </si>
  <si>
    <r>
      <t>5.C. Waste Incineration and open burning 
(without energy recovery)</t>
    </r>
    <r>
      <rPr>
        <vertAlign val="superscript"/>
        <sz val="11"/>
        <rFont val="Times New Roman"/>
        <family val="1"/>
      </rPr>
      <t>2)</t>
    </r>
    <phoneticPr fontId="4"/>
  </si>
  <si>
    <r>
      <t>MSW</t>
    </r>
    <r>
      <rPr>
        <vertAlign val="superscript"/>
        <sz val="11"/>
        <rFont val="Times New Roman"/>
        <family val="1"/>
      </rPr>
      <t>2)</t>
    </r>
    <phoneticPr fontId="4"/>
  </si>
  <si>
    <r>
      <rPr>
        <sz val="11"/>
        <rFont val="ＭＳ Ｐ明朝"/>
        <family val="1"/>
        <charset val="128"/>
      </rPr>
      <t>産廃</t>
    </r>
    <phoneticPr fontId="4"/>
  </si>
  <si>
    <r>
      <rPr>
        <sz val="11"/>
        <rFont val="ＭＳ Ｐ明朝"/>
        <family val="1"/>
        <charset val="128"/>
      </rPr>
      <t>プラスチック</t>
    </r>
    <r>
      <rPr>
        <vertAlign val="superscript"/>
        <sz val="11"/>
        <rFont val="Times New Roman"/>
        <family val="1"/>
      </rPr>
      <t>2</t>
    </r>
    <r>
      <rPr>
        <vertAlign val="superscript"/>
        <sz val="11"/>
        <rFont val="ＭＳ Ｐ明朝"/>
        <family val="1"/>
        <charset val="128"/>
      </rPr>
      <t>）</t>
    </r>
    <phoneticPr fontId="4"/>
  </si>
  <si>
    <r>
      <t>GHG</t>
    </r>
    <r>
      <rPr>
        <b/>
        <sz val="14"/>
        <rFont val="ＭＳ Ｐ明朝"/>
        <family val="1"/>
        <charset val="128"/>
      </rPr>
      <t>排出量：排水の処理と放出（</t>
    </r>
    <r>
      <rPr>
        <b/>
        <sz val="14"/>
        <rFont val="Times New Roman"/>
        <family val="1"/>
      </rPr>
      <t>5.D.</t>
    </r>
    <r>
      <rPr>
        <b/>
        <sz val="14"/>
        <rFont val="ＭＳ Ｐ明朝"/>
        <family val="1"/>
        <charset val="128"/>
      </rPr>
      <t>）</t>
    </r>
    <phoneticPr fontId="4"/>
  </si>
  <si>
    <r>
      <rPr>
        <sz val="10"/>
        <color theme="1"/>
        <rFont val="ＭＳ Ｐ明朝"/>
        <family val="1"/>
        <charset val="128"/>
      </rPr>
      <t>ガス</t>
    </r>
    <phoneticPr fontId="4"/>
  </si>
  <si>
    <r>
      <t>CO</t>
    </r>
    <r>
      <rPr>
        <vertAlign val="subscript"/>
        <sz val="10"/>
        <rFont val="Times New Roman"/>
        <family val="1"/>
      </rPr>
      <t>2</t>
    </r>
    <phoneticPr fontId="4"/>
  </si>
  <si>
    <r>
      <t>kt-CO</t>
    </r>
    <r>
      <rPr>
        <vertAlign val="subscript"/>
        <sz val="10"/>
        <rFont val="Times New Roman"/>
        <family val="1"/>
      </rPr>
      <t>2</t>
    </r>
    <phoneticPr fontId="4"/>
  </si>
  <si>
    <r>
      <rPr>
        <sz val="11"/>
        <rFont val="ＭＳ 明朝"/>
        <family val="1"/>
        <charset val="128"/>
      </rPr>
      <t>表</t>
    </r>
    <r>
      <rPr>
        <sz val="11"/>
        <rFont val="Times New Roman"/>
        <family val="1"/>
      </rPr>
      <t>7-</t>
    </r>
    <rPh sb="0" eb="1">
      <t>ヒョウ</t>
    </rPh>
    <phoneticPr fontId="4"/>
  </si>
  <si>
    <t>産業排水の自然界における分解</t>
    <rPh sb="0" eb="2">
      <t>サンギョウ</t>
    </rPh>
    <phoneticPr fontId="4"/>
  </si>
  <si>
    <t>区分</t>
    <rPh sb="0" eb="2">
      <t>クブン</t>
    </rPh>
    <phoneticPr fontId="4"/>
  </si>
  <si>
    <t>単位</t>
    <rPh sb="0" eb="2">
      <t>タンイ</t>
    </rPh>
    <phoneticPr fontId="4"/>
  </si>
  <si>
    <t>し尿処理施設</t>
    <phoneticPr fontId="4"/>
  </si>
  <si>
    <t>ガス</t>
    <phoneticPr fontId="4"/>
  </si>
  <si>
    <t>生活排水処理施設</t>
    <phoneticPr fontId="4"/>
  </si>
  <si>
    <t>合計</t>
    <rPh sb="0" eb="2">
      <t>ゴウケイ</t>
    </rPh>
    <phoneticPr fontId="4"/>
  </si>
  <si>
    <r>
      <t>RPF</t>
    </r>
    <r>
      <rPr>
        <vertAlign val="superscript"/>
        <sz val="11"/>
        <rFont val="Times New Roman"/>
        <family val="1"/>
      </rPr>
      <t>2</t>
    </r>
    <r>
      <rPr>
        <vertAlign val="superscript"/>
        <sz val="11"/>
        <rFont val="ＭＳ Ｐ明朝"/>
        <family val="1"/>
        <charset val="128"/>
      </rPr>
      <t>）</t>
    </r>
    <phoneticPr fontId="4"/>
  </si>
  <si>
    <t>一般廃棄物</t>
    <phoneticPr fontId="4"/>
  </si>
  <si>
    <t>産業廃棄物</t>
    <rPh sb="0" eb="2">
      <t>サンギョウ</t>
    </rPh>
    <rPh sb="2" eb="5">
      <t>ハイキブツ</t>
    </rPh>
    <phoneticPr fontId="4"/>
  </si>
  <si>
    <t>IW</t>
    <phoneticPr fontId="4"/>
  </si>
  <si>
    <t>QC</t>
    <phoneticPr fontId="4"/>
  </si>
  <si>
    <r>
      <rPr>
        <b/>
        <sz val="14"/>
        <rFont val="ＭＳ Ｐ明朝"/>
        <family val="1"/>
        <charset val="128"/>
      </rPr>
      <t>活動量：固形廃棄物の生物処理</t>
    </r>
    <r>
      <rPr>
        <b/>
        <sz val="14"/>
        <rFont val="Times New Roman"/>
        <family val="1"/>
      </rPr>
      <t>:</t>
    </r>
    <r>
      <rPr>
        <b/>
        <sz val="14"/>
        <rFont val="ＭＳ Ｐ明朝"/>
        <family val="1"/>
        <charset val="128"/>
      </rPr>
      <t>コンポスト化（</t>
    </r>
    <r>
      <rPr>
        <b/>
        <sz val="14"/>
        <rFont val="Times New Roman"/>
        <family val="1"/>
      </rPr>
      <t>5.B.1.</t>
    </r>
    <r>
      <rPr>
        <b/>
        <sz val="14"/>
        <rFont val="ＭＳ Ｐ明朝"/>
        <family val="1"/>
        <charset val="128"/>
      </rPr>
      <t>）</t>
    </r>
    <rPh sb="10" eb="12">
      <t>セイブツ</t>
    </rPh>
    <rPh sb="12" eb="14">
      <t>ショリ</t>
    </rPh>
    <rPh sb="20" eb="21">
      <t>カ</t>
    </rPh>
    <phoneticPr fontId="4"/>
  </si>
  <si>
    <t>下水汚泥</t>
    <rPh sb="0" eb="2">
      <t>ゲスイ</t>
    </rPh>
    <rPh sb="2" eb="4">
      <t>オデイ</t>
    </rPh>
    <phoneticPr fontId="33"/>
  </si>
  <si>
    <t>し尿・浄化槽汚泥</t>
    <rPh sb="1" eb="2">
      <t>ニョウ</t>
    </rPh>
    <rPh sb="3" eb="8">
      <t>ジョウカソウオデイ</t>
    </rPh>
    <phoneticPr fontId="4"/>
  </si>
  <si>
    <t>し尿・浄化槽汚泥</t>
    <rPh sb="1" eb="2">
      <t>ニョウ</t>
    </rPh>
    <rPh sb="3" eb="6">
      <t>ジョウカソウ</t>
    </rPh>
    <rPh sb="6" eb="8">
      <t>オデイ</t>
    </rPh>
    <phoneticPr fontId="6"/>
  </si>
  <si>
    <t>産業廃棄物</t>
    <rPh sb="0" eb="5">
      <t>サンギョウハイキブツ</t>
    </rPh>
    <phoneticPr fontId="32"/>
  </si>
  <si>
    <r>
      <t>PET bottles</t>
    </r>
    <r>
      <rPr>
        <vertAlign val="superscript"/>
        <sz val="11"/>
        <rFont val="Times New Roman"/>
        <family val="1"/>
      </rPr>
      <t>1)</t>
    </r>
    <phoneticPr fontId="4"/>
  </si>
  <si>
    <t>産廃</t>
    <phoneticPr fontId="4"/>
  </si>
  <si>
    <r>
      <rPr>
        <sz val="11"/>
        <rFont val="ＭＳ Ｐ明朝"/>
        <family val="1"/>
        <charset val="128"/>
      </rPr>
      <t>感染性廃棄物（プラスチック）</t>
    </r>
    <r>
      <rPr>
        <vertAlign val="superscript"/>
        <sz val="11"/>
        <rFont val="Times New Roman"/>
        <family val="1"/>
      </rPr>
      <t>1</t>
    </r>
    <r>
      <rPr>
        <vertAlign val="superscript"/>
        <sz val="11"/>
        <rFont val="ＭＳ Ｐ明朝"/>
        <family val="1"/>
        <charset val="128"/>
      </rPr>
      <t>）</t>
    </r>
    <phoneticPr fontId="4"/>
  </si>
  <si>
    <r>
      <rPr>
        <sz val="11"/>
        <rFont val="ＭＳ Ｐ明朝"/>
        <family val="1"/>
        <charset val="128"/>
      </rPr>
      <t>感染性廃棄物（プラスチック以外）</t>
    </r>
    <r>
      <rPr>
        <vertAlign val="superscript"/>
        <sz val="11"/>
        <rFont val="Times New Roman"/>
        <family val="1"/>
      </rPr>
      <t>3</t>
    </r>
    <r>
      <rPr>
        <vertAlign val="superscript"/>
        <sz val="11"/>
        <rFont val="ＭＳ Ｐ明朝"/>
        <family val="1"/>
        <charset val="128"/>
      </rPr>
      <t>）</t>
    </r>
    <rPh sb="13" eb="15">
      <t>イガイ</t>
    </rPh>
    <phoneticPr fontId="4"/>
  </si>
  <si>
    <r>
      <rPr>
        <sz val="11"/>
        <rFont val="ＭＳ Ｐ明朝"/>
        <family val="1"/>
        <charset val="128"/>
      </rPr>
      <t>感染性廃棄物（プラスチック以外）</t>
    </r>
    <r>
      <rPr>
        <vertAlign val="superscript"/>
        <sz val="11"/>
        <rFont val="Times New Roman"/>
        <family val="1"/>
      </rPr>
      <t>3</t>
    </r>
    <r>
      <rPr>
        <vertAlign val="superscript"/>
        <sz val="11"/>
        <rFont val="ＭＳ Ｐ明朝"/>
        <family val="1"/>
        <charset val="128"/>
      </rPr>
      <t>）</t>
    </r>
    <phoneticPr fontId="4"/>
  </si>
  <si>
    <r>
      <t>GHG</t>
    </r>
    <r>
      <rPr>
        <b/>
        <sz val="14"/>
        <rFont val="ＭＳ Ｐ明朝"/>
        <family val="1"/>
        <charset val="128"/>
      </rPr>
      <t>排出量：廃棄物の焼却等</t>
    </r>
    <r>
      <rPr>
        <b/>
        <sz val="14"/>
        <rFont val="Times New Roman"/>
        <family val="1"/>
      </rPr>
      <t>(5.C., 1.A.)</t>
    </r>
    <rPh sb="13" eb="14">
      <t>トウ</t>
    </rPh>
    <phoneticPr fontId="4"/>
  </si>
  <si>
    <t>繊維くず</t>
    <rPh sb="0" eb="2">
      <t>センイ</t>
    </rPh>
    <phoneticPr fontId="4"/>
  </si>
  <si>
    <r>
      <t>Flammable waste oil</t>
    </r>
    <r>
      <rPr>
        <vertAlign val="superscript"/>
        <sz val="11"/>
        <rFont val="Times New Roman"/>
        <family val="1"/>
      </rPr>
      <t>1)</t>
    </r>
    <phoneticPr fontId="4"/>
  </si>
  <si>
    <t>CH4</t>
  </si>
  <si>
    <t>N2O</t>
  </si>
  <si>
    <r>
      <t xml:space="preserve">5.A.3. </t>
    </r>
    <r>
      <rPr>
        <sz val="11"/>
        <rFont val="ＭＳ 明朝"/>
        <family val="1"/>
        <charset val="128"/>
      </rPr>
      <t>その他の廃棄物処分場</t>
    </r>
    <rPh sb="14" eb="17">
      <t>ハイキブツ</t>
    </rPh>
    <phoneticPr fontId="4"/>
  </si>
  <si>
    <r>
      <t>Natural fiber</t>
    </r>
    <r>
      <rPr>
        <vertAlign val="superscript"/>
        <sz val="11"/>
        <rFont val="Times New Roman"/>
        <family val="1"/>
      </rPr>
      <t>3)</t>
    </r>
    <phoneticPr fontId="4"/>
  </si>
  <si>
    <r>
      <t>Sludge other than 
sewage sludge</t>
    </r>
    <r>
      <rPr>
        <vertAlign val="superscript"/>
        <sz val="11"/>
        <rFont val="Times New Roman"/>
        <family val="1"/>
      </rPr>
      <t>3)</t>
    </r>
    <phoneticPr fontId="4"/>
  </si>
  <si>
    <t>kt (dry)</t>
  </si>
  <si>
    <t>kt (dry)</t>
    <phoneticPr fontId="4"/>
  </si>
  <si>
    <t>kt (wet)</t>
  </si>
  <si>
    <t>kt (wet)</t>
    <phoneticPr fontId="4"/>
  </si>
  <si>
    <r>
      <t>kg-CO</t>
    </r>
    <r>
      <rPr>
        <vertAlign val="subscript"/>
        <sz val="10"/>
        <rFont val="Times New Roman"/>
        <family val="1"/>
      </rPr>
      <t>2</t>
    </r>
    <r>
      <rPr>
        <sz val="10"/>
        <rFont val="Times New Roman"/>
        <family val="1"/>
      </rPr>
      <t>/t (dry)</t>
    </r>
    <phoneticPr fontId="4"/>
  </si>
  <si>
    <t>廃棄物の焼却及び野焼き（5.C.）に伴う温室効果ガス排出量</t>
  </si>
  <si>
    <r>
      <t xml:space="preserve">5.C. </t>
    </r>
    <r>
      <rPr>
        <sz val="11"/>
        <rFont val="ＭＳ Ｐ明朝"/>
        <family val="1"/>
        <charset val="128"/>
      </rPr>
      <t>廃棄物の焼却及び野焼き
（エネルギー回収を伴わない）</t>
    </r>
    <r>
      <rPr>
        <vertAlign val="superscript"/>
        <sz val="11"/>
        <rFont val="Times New Roman"/>
        <family val="1"/>
      </rPr>
      <t>1</t>
    </r>
    <r>
      <rPr>
        <vertAlign val="superscript"/>
        <sz val="11"/>
        <rFont val="ＭＳ Ｐゴシック"/>
        <family val="3"/>
        <charset val="128"/>
      </rPr>
      <t>）</t>
    </r>
    <rPh sb="5" eb="8">
      <t>ハイキブツ</t>
    </rPh>
    <rPh sb="9" eb="11">
      <t>ショウキャク</t>
    </rPh>
    <rPh sb="11" eb="12">
      <t>オヨ</t>
    </rPh>
    <rPh sb="13" eb="15">
      <t>ノヤ</t>
    </rPh>
    <rPh sb="23" eb="25">
      <t>カイシュウ</t>
    </rPh>
    <rPh sb="26" eb="27">
      <t>トモナ</t>
    </rPh>
    <phoneticPr fontId="4"/>
  </si>
  <si>
    <r>
      <t xml:space="preserve">5.C. </t>
    </r>
    <r>
      <rPr>
        <sz val="11"/>
        <rFont val="ＭＳ Ｐ明朝"/>
        <family val="1"/>
        <charset val="128"/>
      </rPr>
      <t>廃棄物の焼却及び野焼き
（エネルギー回収を伴わない）</t>
    </r>
    <r>
      <rPr>
        <vertAlign val="superscript"/>
        <sz val="11"/>
        <rFont val="Times New Roman"/>
        <family val="1"/>
      </rPr>
      <t>2</t>
    </r>
    <r>
      <rPr>
        <vertAlign val="superscript"/>
        <sz val="11"/>
        <rFont val="ＭＳ Ｐゴシック"/>
        <family val="3"/>
        <charset val="128"/>
      </rPr>
      <t>）</t>
    </r>
    <rPh sb="5" eb="8">
      <t>ハイキブツ</t>
    </rPh>
    <rPh sb="9" eb="11">
      <t>ショウキャク</t>
    </rPh>
    <rPh sb="11" eb="12">
      <t>オヨ</t>
    </rPh>
    <rPh sb="13" eb="15">
      <t>ノヤ</t>
    </rPh>
    <phoneticPr fontId="4"/>
  </si>
  <si>
    <r>
      <t xml:space="preserve">b. </t>
    </r>
    <r>
      <rPr>
        <sz val="10"/>
        <rFont val="ＭＳ Ｐ明朝"/>
        <family val="1"/>
        <charset val="128"/>
      </rPr>
      <t>準好気性埋立（管理された）</t>
    </r>
    <rPh sb="3" eb="4">
      <t>ジュン</t>
    </rPh>
    <rPh sb="4" eb="5">
      <t>ヨシミ</t>
    </rPh>
    <rPh sb="5" eb="7">
      <t>キショウ</t>
    </rPh>
    <rPh sb="7" eb="9">
      <t>ウメタテ</t>
    </rPh>
    <rPh sb="10" eb="12">
      <t>カンリ</t>
    </rPh>
    <phoneticPr fontId="4"/>
  </si>
  <si>
    <r>
      <t xml:space="preserve">b. </t>
    </r>
    <r>
      <rPr>
        <sz val="10"/>
        <rFont val="ＭＳ Ｐ明朝"/>
        <family val="1"/>
        <charset val="128"/>
      </rPr>
      <t>準好気性埋立（管理が不十分な）</t>
    </r>
    <rPh sb="3" eb="4">
      <t>ジュン</t>
    </rPh>
    <rPh sb="4" eb="5">
      <t>ヨシミ</t>
    </rPh>
    <rPh sb="5" eb="7">
      <t>キショウ</t>
    </rPh>
    <rPh sb="7" eb="9">
      <t>ウメタテ</t>
    </rPh>
    <rPh sb="10" eb="12">
      <t>カンリ</t>
    </rPh>
    <rPh sb="13" eb="16">
      <t>フジュウブン</t>
    </rPh>
    <phoneticPr fontId="4"/>
  </si>
  <si>
    <r>
      <t xml:space="preserve">5.E. </t>
    </r>
    <r>
      <rPr>
        <sz val="10"/>
        <rFont val="ＭＳ 明朝"/>
        <family val="1"/>
        <charset val="128"/>
      </rPr>
      <t>その他（化石燃料起源の界面活性剤の分解）</t>
    </r>
    <rPh sb="7" eb="8">
      <t>タ</t>
    </rPh>
    <rPh sb="16" eb="18">
      <t>カイメン</t>
    </rPh>
    <rPh sb="18" eb="21">
      <t>カッセイザイ</t>
    </rPh>
    <rPh sb="22" eb="24">
      <t>ブンカイ</t>
    </rPh>
    <phoneticPr fontId="4"/>
  </si>
  <si>
    <r>
      <rPr>
        <sz val="11"/>
        <rFont val="ＭＳ 明朝"/>
        <family val="1"/>
        <charset val="128"/>
      </rPr>
      <t>固形廃棄物の処分（</t>
    </r>
    <r>
      <rPr>
        <sz val="11"/>
        <rFont val="Times New Roman"/>
        <family val="1"/>
      </rPr>
      <t>5.A.</t>
    </r>
    <r>
      <rPr>
        <sz val="11"/>
        <rFont val="ＭＳ 明朝"/>
        <family val="1"/>
        <charset val="128"/>
      </rPr>
      <t>）から発生する温室効果ガス排出量</t>
    </r>
    <phoneticPr fontId="4"/>
  </si>
  <si>
    <t>mg-N/L</t>
  </si>
  <si>
    <t>コンポスト化される廃棄物の量（活動量：排出ベース）</t>
  </si>
  <si>
    <r>
      <t>排水の処理と放出（</t>
    </r>
    <r>
      <rPr>
        <sz val="10.5"/>
        <rFont val="Times New Roman"/>
        <family val="1"/>
      </rPr>
      <t>5.D.</t>
    </r>
    <r>
      <rPr>
        <sz val="10.5"/>
        <rFont val="ＭＳ 明朝"/>
        <family val="1"/>
        <charset val="128"/>
      </rPr>
      <t>）に伴い発生する温室効果ガスの排出量</t>
    </r>
  </si>
  <si>
    <r>
      <t>その他（</t>
    </r>
    <r>
      <rPr>
        <sz val="10.5"/>
        <rFont val="Times New Roman"/>
        <family val="1"/>
      </rPr>
      <t>5.E.</t>
    </r>
    <r>
      <rPr>
        <sz val="10.5"/>
        <rFont val="ＭＳ 明朝"/>
        <family val="1"/>
        <charset val="128"/>
      </rPr>
      <t>）カテゴリーからの温室効果ガス排出量</t>
    </r>
  </si>
  <si>
    <t>見切れ（英）→</t>
    <rPh sb="0" eb="2">
      <t>ミキ</t>
    </rPh>
    <rPh sb="4" eb="5">
      <t>エイ</t>
    </rPh>
    <phoneticPr fontId="4"/>
  </si>
  <si>
    <r>
      <rPr>
        <sz val="11"/>
        <rFont val="ＭＳ Ｐ明朝"/>
        <family val="1"/>
        <charset val="128"/>
      </rPr>
      <t>ペットボトル</t>
    </r>
    <r>
      <rPr>
        <vertAlign val="superscript"/>
        <sz val="11"/>
        <rFont val="Times New Roman"/>
        <family val="1"/>
      </rPr>
      <t>1</t>
    </r>
    <r>
      <rPr>
        <vertAlign val="superscript"/>
        <sz val="11"/>
        <rFont val="ＭＳ Ｐゴシック"/>
        <family val="3"/>
        <charset val="128"/>
      </rPr>
      <t>）</t>
    </r>
    <phoneticPr fontId="4"/>
  </si>
  <si>
    <r>
      <t xml:space="preserve">5.C.2. </t>
    </r>
    <r>
      <rPr>
        <sz val="11"/>
        <rFont val="ＭＳ Ｐ明朝"/>
        <family val="1"/>
        <charset val="128"/>
      </rPr>
      <t>野焼き（</t>
    </r>
    <r>
      <rPr>
        <sz val="11"/>
        <rFont val="ＭＳ 明朝"/>
        <family val="1"/>
        <charset val="128"/>
      </rPr>
      <t>産廃</t>
    </r>
    <r>
      <rPr>
        <sz val="11"/>
        <rFont val="Times New Roman"/>
        <family val="1"/>
      </rPr>
      <t xml:space="preserve"> </t>
    </r>
    <r>
      <rPr>
        <sz val="11"/>
        <rFont val="ＭＳ 明朝"/>
        <family val="1"/>
        <charset val="128"/>
      </rPr>
      <t>廃プラスチック類</t>
    </r>
    <r>
      <rPr>
        <sz val="11"/>
        <rFont val="ＭＳ Ｐ明朝"/>
        <family val="1"/>
        <charset val="128"/>
      </rPr>
      <t>）</t>
    </r>
    <r>
      <rPr>
        <vertAlign val="superscript"/>
        <sz val="11"/>
        <rFont val="Times New Roman"/>
        <family val="1"/>
      </rPr>
      <t>1</t>
    </r>
    <r>
      <rPr>
        <vertAlign val="superscript"/>
        <sz val="11"/>
        <rFont val="ＭＳ Ｐ明朝"/>
        <family val="1"/>
        <charset val="128"/>
      </rPr>
      <t>）</t>
    </r>
    <rPh sb="11" eb="13">
      <t>サンパイ</t>
    </rPh>
    <rPh sb="14" eb="15">
      <t>ハイ</t>
    </rPh>
    <rPh sb="21" eb="22">
      <t>ルイ</t>
    </rPh>
    <phoneticPr fontId="4"/>
  </si>
  <si>
    <r>
      <t xml:space="preserve">5.C.2. </t>
    </r>
    <r>
      <rPr>
        <sz val="11"/>
        <rFont val="ＭＳ Ｐ明朝"/>
        <family val="1"/>
        <charset val="128"/>
      </rPr>
      <t>野焼き（</t>
    </r>
    <r>
      <rPr>
        <sz val="11"/>
        <rFont val="ＭＳ 明朝"/>
        <family val="1"/>
        <charset val="128"/>
      </rPr>
      <t>産業廃棄物</t>
    </r>
    <r>
      <rPr>
        <sz val="11"/>
        <rFont val="ＭＳ Ｐ明朝"/>
        <family val="1"/>
        <charset val="128"/>
      </rPr>
      <t>）</t>
    </r>
    <r>
      <rPr>
        <vertAlign val="superscript"/>
        <sz val="11"/>
        <rFont val="Times New Roman"/>
        <family val="1"/>
      </rPr>
      <t>2</t>
    </r>
    <r>
      <rPr>
        <vertAlign val="superscript"/>
        <sz val="11"/>
        <rFont val="ＭＳ 明朝"/>
        <family val="1"/>
        <charset val="128"/>
      </rPr>
      <t>）</t>
    </r>
    <rPh sb="11" eb="16">
      <t>サンギョウハイキブツ</t>
    </rPh>
    <phoneticPr fontId="4"/>
  </si>
  <si>
    <t>【参考値】廃棄物の焼却に伴い発生する全ての温室効果ガス排出量　エネルギーとして利用された廃棄物及びエネルギー回収を伴う廃棄物焼却からの排出量を含めた場合の排出量</t>
    <phoneticPr fontId="4"/>
  </si>
  <si>
    <r>
      <t xml:space="preserve">c. </t>
    </r>
    <r>
      <rPr>
        <sz val="11"/>
        <rFont val="ＭＳ Ｐ明朝"/>
        <family val="1"/>
        <charset val="128"/>
      </rPr>
      <t>好気性埋立</t>
    </r>
    <phoneticPr fontId="4"/>
  </si>
  <si>
    <t>不適正処分</t>
    <phoneticPr fontId="4"/>
  </si>
  <si>
    <r>
      <rPr>
        <sz val="10"/>
        <rFont val="ＭＳ Ｐ明朝"/>
        <family val="1"/>
        <charset val="128"/>
      </rPr>
      <t>津波堆積物</t>
    </r>
    <r>
      <rPr>
        <vertAlign val="superscript"/>
        <sz val="10"/>
        <rFont val="Times New Roman"/>
        <family val="1"/>
      </rPr>
      <t xml:space="preserve"> 2)</t>
    </r>
    <rPh sb="0" eb="2">
      <t>ツナミ</t>
    </rPh>
    <rPh sb="2" eb="4">
      <t>タイセキ</t>
    </rPh>
    <rPh sb="4" eb="5">
      <t>ブツ</t>
    </rPh>
    <phoneticPr fontId="4"/>
  </si>
  <si>
    <t>（注）</t>
  </si>
  <si>
    <t>1）      ごみ減量処理率の向上に伴う直接最終処分量の減少が、生分解性廃棄物分解量全般の減少傾向に大きな影響を与えている。</t>
  </si>
  <si>
    <t>2）      嫌気性埋立の津波堆積物に含まれる。</t>
  </si>
  <si>
    <t>1）化石燃料起源成分のみを含む</t>
  </si>
  <si>
    <t>2）化石燃料起源成分及び生物起源成分を含む。</t>
  </si>
  <si>
    <t>1）化石燃料起源成分のみを含む。</t>
  </si>
  <si>
    <r>
      <rPr>
        <sz val="10"/>
        <rFont val="ＭＳ 明朝"/>
        <family val="1"/>
        <charset val="128"/>
      </rPr>
      <t>項目</t>
    </r>
    <rPh sb="0" eb="2">
      <t>コウモク</t>
    </rPh>
    <phoneticPr fontId="4"/>
  </si>
  <si>
    <r>
      <rPr>
        <sz val="10"/>
        <rFont val="ＭＳ 明朝"/>
        <family val="1"/>
        <charset val="128"/>
      </rPr>
      <t>単位</t>
    </r>
    <rPh sb="0" eb="2">
      <t>タンイ</t>
    </rPh>
    <phoneticPr fontId="4"/>
  </si>
  <si>
    <r>
      <rPr>
        <sz val="10"/>
        <rFont val="ＭＳ 明朝"/>
        <family val="1"/>
        <charset val="128"/>
      </rPr>
      <t>一般廃棄物</t>
    </r>
  </si>
  <si>
    <r>
      <rPr>
        <sz val="10"/>
        <rFont val="ＭＳ 明朝"/>
        <family val="1"/>
        <charset val="128"/>
      </rPr>
      <t>食物くず</t>
    </r>
    <rPh sb="0" eb="2">
      <t>ショクモツ</t>
    </rPh>
    <phoneticPr fontId="4"/>
  </si>
  <si>
    <r>
      <rPr>
        <sz val="10"/>
        <rFont val="ＭＳ 明朝"/>
        <family val="1"/>
        <charset val="128"/>
      </rPr>
      <t>紙くず</t>
    </r>
    <rPh sb="0" eb="1">
      <t>カミ</t>
    </rPh>
    <phoneticPr fontId="4"/>
  </si>
  <si>
    <r>
      <rPr>
        <sz val="10"/>
        <rFont val="ＭＳ 明朝"/>
        <family val="1"/>
        <charset val="128"/>
      </rPr>
      <t>天然繊維くず</t>
    </r>
    <rPh sb="0" eb="2">
      <t>テンネン</t>
    </rPh>
    <rPh sb="2" eb="4">
      <t>センイ</t>
    </rPh>
    <phoneticPr fontId="4"/>
  </si>
  <si>
    <r>
      <rPr>
        <sz val="10"/>
        <rFont val="ＭＳ 明朝"/>
        <family val="1"/>
        <charset val="128"/>
      </rPr>
      <t>し尿処理・浄化槽汚泥</t>
    </r>
    <rPh sb="1" eb="2">
      <t>ニョウ</t>
    </rPh>
    <rPh sb="2" eb="4">
      <t>ショリ</t>
    </rPh>
    <rPh sb="5" eb="8">
      <t>ジョウカソウ</t>
    </rPh>
    <rPh sb="8" eb="10">
      <t>オデイ</t>
    </rPh>
    <phoneticPr fontId="6"/>
  </si>
  <si>
    <r>
      <rPr>
        <sz val="10"/>
        <rFont val="ＭＳ 明朝"/>
        <family val="1"/>
        <charset val="128"/>
      </rPr>
      <t>浄水汚泥</t>
    </r>
    <rPh sb="0" eb="2">
      <t>ジョウスイ</t>
    </rPh>
    <rPh sb="2" eb="4">
      <t>オデイ</t>
    </rPh>
    <phoneticPr fontId="4"/>
  </si>
  <si>
    <r>
      <rPr>
        <sz val="10"/>
        <rFont val="ＭＳ 明朝"/>
        <family val="1"/>
        <charset val="128"/>
      </rPr>
      <t>製造業有機性汚泥</t>
    </r>
    <rPh sb="0" eb="3">
      <t>セイゾウギョウ</t>
    </rPh>
    <rPh sb="3" eb="6">
      <t>ユウキセイ</t>
    </rPh>
    <rPh sb="6" eb="8">
      <t>オデイ</t>
    </rPh>
    <phoneticPr fontId="4"/>
  </si>
  <si>
    <r>
      <rPr>
        <sz val="10"/>
        <rFont val="ＭＳ 明朝"/>
        <family val="1"/>
        <charset val="128"/>
      </rPr>
      <t>動物のふん尿</t>
    </r>
    <rPh sb="0" eb="2">
      <t>ドウブツ</t>
    </rPh>
    <rPh sb="5" eb="6">
      <t>ニョウ</t>
    </rPh>
    <phoneticPr fontId="4"/>
  </si>
  <si>
    <r>
      <rPr>
        <sz val="10"/>
        <rFont val="ＭＳ 明朝"/>
        <family val="1"/>
        <charset val="128"/>
      </rPr>
      <t>嫌気性埋立割合</t>
    </r>
    <rPh sb="0" eb="3">
      <t>ケンキセイ</t>
    </rPh>
    <rPh sb="3" eb="5">
      <t>ウメタテ</t>
    </rPh>
    <rPh sb="5" eb="7">
      <t>ワリアイ</t>
    </rPh>
    <phoneticPr fontId="5"/>
  </si>
  <si>
    <r>
      <rPr>
        <sz val="10"/>
        <rFont val="ＭＳ 明朝"/>
        <family val="1"/>
        <charset val="128"/>
      </rPr>
      <t>準好気性埋立割合</t>
    </r>
    <rPh sb="0" eb="4">
      <t>ジュンコウキセイ</t>
    </rPh>
    <rPh sb="4" eb="6">
      <t>ウメタテ</t>
    </rPh>
    <rPh sb="6" eb="8">
      <t>ワリアイ</t>
    </rPh>
    <phoneticPr fontId="5"/>
  </si>
  <si>
    <r>
      <rPr>
        <sz val="10"/>
        <rFont val="ＭＳ 明朝"/>
        <family val="1"/>
        <charset val="128"/>
      </rPr>
      <t>嫌気性埋立割合</t>
    </r>
  </si>
  <si>
    <r>
      <rPr>
        <sz val="10"/>
        <rFont val="ＭＳ 明朝"/>
        <family val="1"/>
        <charset val="128"/>
      </rPr>
      <t>準好気性埋立割合</t>
    </r>
  </si>
  <si>
    <r>
      <rPr>
        <sz val="10"/>
        <rFont val="ＭＳ 明朝"/>
        <family val="1"/>
        <charset val="128"/>
      </rPr>
      <t>一般廃棄物</t>
    </r>
    <phoneticPr fontId="4"/>
  </si>
  <si>
    <r>
      <rPr>
        <sz val="10"/>
        <rFont val="ＭＳ 明朝"/>
        <family val="1"/>
        <charset val="128"/>
      </rPr>
      <t>産業廃棄物</t>
    </r>
    <rPh sb="0" eb="2">
      <t>サンギョウ</t>
    </rPh>
    <rPh sb="2" eb="5">
      <t>ハイキブツ</t>
    </rPh>
    <phoneticPr fontId="5"/>
  </si>
  <si>
    <r>
      <rPr>
        <sz val="10"/>
        <rFont val="ＭＳ 明朝"/>
        <family val="1"/>
        <charset val="128"/>
      </rPr>
      <t>単位</t>
    </r>
    <rPh sb="0" eb="2">
      <t>タンイ</t>
    </rPh>
    <phoneticPr fontId="12"/>
  </si>
  <si>
    <r>
      <rPr>
        <sz val="10"/>
        <rFont val="ＭＳ 明朝"/>
        <family val="1"/>
        <charset val="128"/>
      </rPr>
      <t>埋立ガス使用量</t>
    </r>
    <rPh sb="0" eb="2">
      <t>ウメタテ</t>
    </rPh>
    <rPh sb="4" eb="7">
      <t>シヨウリョウ</t>
    </rPh>
    <phoneticPr fontId="12"/>
  </si>
  <si>
    <r>
      <rPr>
        <sz val="10"/>
        <rFont val="ＭＳ 明朝"/>
        <family val="1"/>
        <charset val="128"/>
      </rPr>
      <t>メタン濃度</t>
    </r>
    <rPh sb="3" eb="5">
      <t>ノウド</t>
    </rPh>
    <phoneticPr fontId="12"/>
  </si>
  <si>
    <r>
      <rPr>
        <sz val="10"/>
        <rFont val="ＭＳ 明朝"/>
        <family val="1"/>
        <charset val="128"/>
      </rPr>
      <t>メタン使用量</t>
    </r>
    <rPh sb="3" eb="6">
      <t>シヨウリョウ</t>
    </rPh>
    <phoneticPr fontId="12"/>
  </si>
  <si>
    <r>
      <rPr>
        <sz val="10"/>
        <rFont val="ＭＳ 明朝"/>
        <family val="1"/>
        <charset val="128"/>
      </rPr>
      <t>メタン重量換算</t>
    </r>
    <rPh sb="3" eb="5">
      <t>ジュウリョウ</t>
    </rPh>
    <rPh sb="5" eb="7">
      <t>カンサン</t>
    </rPh>
    <phoneticPr fontId="12"/>
  </si>
  <si>
    <r>
      <rPr>
        <sz val="11"/>
        <rFont val="ＭＳ 明朝"/>
        <family val="1"/>
        <charset val="128"/>
      </rPr>
      <t>不適正処分された廃棄物の量</t>
    </r>
    <rPh sb="8" eb="11">
      <t>ハイキブツ</t>
    </rPh>
    <phoneticPr fontId="4"/>
  </si>
  <si>
    <r>
      <rPr>
        <sz val="10.5"/>
        <rFont val="ＭＳ 明朝"/>
        <family val="1"/>
        <charset val="128"/>
      </rPr>
      <t>廃プラスチック類が国内処理される割合（</t>
    </r>
    <r>
      <rPr>
        <i/>
        <sz val="10.5"/>
        <rFont val="Times New Roman"/>
        <family val="1"/>
      </rPr>
      <t>DW</t>
    </r>
    <r>
      <rPr>
        <sz val="10.5"/>
        <rFont val="ＭＳ 明朝"/>
        <family val="1"/>
        <charset val="128"/>
      </rPr>
      <t>）</t>
    </r>
  </si>
  <si>
    <r>
      <rPr>
        <sz val="10"/>
        <rFont val="ＭＳ 明朝"/>
        <family val="1"/>
        <charset val="128"/>
      </rPr>
      <t>ペットボトル（一般廃棄物）</t>
    </r>
    <phoneticPr fontId="4"/>
  </si>
  <si>
    <r>
      <rPr>
        <sz val="10"/>
        <rFont val="ＭＳ 明朝"/>
        <family val="1"/>
        <charset val="128"/>
      </rPr>
      <t>廃プラスチック類（産業廃棄物）</t>
    </r>
    <rPh sb="0" eb="1">
      <t>ハイ</t>
    </rPh>
    <rPh sb="7" eb="8">
      <t>ルイ</t>
    </rPh>
    <rPh sb="9" eb="11">
      <t>サンギョウ</t>
    </rPh>
    <rPh sb="11" eb="14">
      <t>ハイキブツ</t>
    </rPh>
    <phoneticPr fontId="4"/>
  </si>
  <si>
    <r>
      <rPr>
        <sz val="10.5"/>
        <rFont val="ＭＳ 明朝"/>
        <family val="1"/>
        <charset val="128"/>
      </rPr>
      <t>廃プラスチック類の化石燃料起源割合（</t>
    </r>
    <r>
      <rPr>
        <i/>
        <sz val="10.5"/>
        <rFont val="Times New Roman"/>
        <family val="1"/>
      </rPr>
      <t>FCF</t>
    </r>
    <r>
      <rPr>
        <sz val="10.5"/>
        <rFont val="ＭＳ 明朝"/>
        <family val="1"/>
        <charset val="128"/>
      </rPr>
      <t>）</t>
    </r>
  </si>
  <si>
    <r>
      <rPr>
        <sz val="10"/>
        <rFont val="ＭＳ 明朝"/>
        <family val="1"/>
        <charset val="128"/>
      </rPr>
      <t>プラスチック
（一般廃棄物）</t>
    </r>
    <rPh sb="8" eb="10">
      <t>イッパン</t>
    </rPh>
    <rPh sb="10" eb="13">
      <t>ハイキブツ</t>
    </rPh>
    <phoneticPr fontId="4"/>
  </si>
  <si>
    <r>
      <rPr>
        <sz val="10.5"/>
        <rFont val="ＭＳ 明朝"/>
        <family val="1"/>
        <charset val="128"/>
      </rPr>
      <t>繊維くず中の合成繊維くずの割合</t>
    </r>
  </si>
  <si>
    <r>
      <rPr>
        <sz val="10"/>
        <rFont val="ＭＳ 明朝"/>
        <family val="1"/>
        <charset val="128"/>
      </rPr>
      <t>合成繊維くず割合</t>
    </r>
    <rPh sb="0" eb="2">
      <t>ゴウセイ</t>
    </rPh>
    <rPh sb="2" eb="4">
      <t>センイ</t>
    </rPh>
    <rPh sb="6" eb="8">
      <t>ワリアイ</t>
    </rPh>
    <phoneticPr fontId="4"/>
  </si>
  <si>
    <r>
      <rPr>
        <sz val="10"/>
        <rFont val="ＭＳ 明朝"/>
        <family val="1"/>
        <charset val="128"/>
      </rPr>
      <t>ペットボトル</t>
    </r>
    <phoneticPr fontId="4"/>
  </si>
  <si>
    <r>
      <rPr>
        <sz val="10"/>
        <rFont val="ＭＳ 明朝"/>
        <family val="1"/>
        <charset val="128"/>
      </rPr>
      <t>合成繊維くず</t>
    </r>
    <rPh sb="0" eb="2">
      <t>ゴウセイ</t>
    </rPh>
    <rPh sb="2" eb="4">
      <t>センイ</t>
    </rPh>
    <phoneticPr fontId="4"/>
  </si>
  <si>
    <r>
      <rPr>
        <sz val="10"/>
        <rFont val="ＭＳ 明朝"/>
        <family val="1"/>
        <charset val="128"/>
      </rPr>
      <t>場外での発電・熱利用あり</t>
    </r>
    <rPh sb="0" eb="1">
      <t>バ</t>
    </rPh>
    <rPh sb="1" eb="2">
      <t>ソト</t>
    </rPh>
    <rPh sb="4" eb="6">
      <t>ハツデン</t>
    </rPh>
    <phoneticPr fontId="4"/>
  </si>
  <si>
    <r>
      <rPr>
        <sz val="10"/>
        <rFont val="ＭＳ 明朝"/>
        <family val="1"/>
        <charset val="128"/>
      </rPr>
      <t>焼却方式</t>
    </r>
    <rPh sb="0" eb="2">
      <t>ショウキャク</t>
    </rPh>
    <rPh sb="2" eb="4">
      <t>ホウシキ</t>
    </rPh>
    <phoneticPr fontId="4"/>
  </si>
  <si>
    <r>
      <rPr>
        <sz val="10"/>
        <rFont val="ＭＳ 明朝"/>
        <family val="1"/>
        <charset val="128"/>
      </rPr>
      <t>全連続燃焼式焼却炉</t>
    </r>
    <rPh sb="0" eb="1">
      <t>ゼン</t>
    </rPh>
    <rPh sb="1" eb="3">
      <t>レンゾク</t>
    </rPh>
    <rPh sb="3" eb="5">
      <t>ネンショウ</t>
    </rPh>
    <rPh sb="5" eb="6">
      <t>シキ</t>
    </rPh>
    <rPh sb="6" eb="9">
      <t>ショウキャクロ</t>
    </rPh>
    <phoneticPr fontId="8"/>
  </si>
  <si>
    <r>
      <rPr>
        <sz val="10"/>
        <rFont val="ＭＳ 明朝"/>
        <family val="1"/>
        <charset val="128"/>
      </rPr>
      <t>准連続燃焼式焼却炉</t>
    </r>
    <rPh sb="0" eb="1">
      <t>ジュン</t>
    </rPh>
    <rPh sb="1" eb="3">
      <t>レンゾク</t>
    </rPh>
    <rPh sb="3" eb="5">
      <t>ネンショウ</t>
    </rPh>
    <rPh sb="5" eb="6">
      <t>シキ</t>
    </rPh>
    <phoneticPr fontId="8"/>
  </si>
  <si>
    <r>
      <rPr>
        <sz val="10"/>
        <rFont val="ＭＳ 明朝"/>
        <family val="1"/>
        <charset val="128"/>
      </rPr>
      <t>バッチ燃焼式焼却炉</t>
    </r>
    <rPh sb="3" eb="5">
      <t>ネンショウ</t>
    </rPh>
    <rPh sb="5" eb="6">
      <t>シキ</t>
    </rPh>
    <phoneticPr fontId="8"/>
  </si>
  <si>
    <r>
      <rPr>
        <sz val="10"/>
        <rFont val="ＭＳ 明朝"/>
        <family val="1"/>
        <charset val="128"/>
      </rPr>
      <t>ガス化溶融炉</t>
    </r>
    <rPh sb="2" eb="3">
      <t>カ</t>
    </rPh>
    <rPh sb="3" eb="5">
      <t>ヨウユウ</t>
    </rPh>
    <rPh sb="5" eb="6">
      <t>ロ</t>
    </rPh>
    <phoneticPr fontId="4"/>
  </si>
  <si>
    <r>
      <rPr>
        <sz val="10.5"/>
        <rFont val="ＭＳ 明朝"/>
        <family val="1"/>
        <charset val="128"/>
      </rPr>
      <t>燃焼方式別の一般廃棄物焼却量（活動量）</t>
    </r>
  </si>
  <si>
    <r>
      <rPr>
        <sz val="10"/>
        <rFont val="ＭＳ 明朝"/>
        <family val="1"/>
        <charset val="128"/>
      </rPr>
      <t>動植物性廃油割合</t>
    </r>
    <phoneticPr fontId="4"/>
  </si>
  <si>
    <r>
      <rPr>
        <sz val="10.5"/>
        <rFont val="ＭＳ 明朝"/>
        <family val="1"/>
        <charset val="128"/>
      </rPr>
      <t>エネルギー回収を行う産業廃棄物焼却施設で焼却される産業廃棄物の割合</t>
    </r>
  </si>
  <si>
    <r>
      <rPr>
        <sz val="10"/>
        <rFont val="ＭＳ 明朝"/>
        <family val="1"/>
        <charset val="128"/>
      </rPr>
      <t>廃油</t>
    </r>
    <r>
      <rPr>
        <sz val="10"/>
        <rFont val="Times New Roman"/>
        <family val="1"/>
      </rPr>
      <t xml:space="preserve"> </t>
    </r>
    <r>
      <rPr>
        <vertAlign val="superscript"/>
        <sz val="10"/>
        <rFont val="Times New Roman"/>
        <family val="1"/>
      </rPr>
      <t>1)</t>
    </r>
    <rPh sb="0" eb="2">
      <t>ハイユ</t>
    </rPh>
    <phoneticPr fontId="4"/>
  </si>
  <si>
    <r>
      <rPr>
        <sz val="10.5"/>
        <rFont val="ＭＳ 明朝"/>
        <family val="1"/>
        <charset val="128"/>
      </rPr>
      <t>産業廃棄物の種類別焼却量（活動量）</t>
    </r>
  </si>
  <si>
    <r>
      <rPr>
        <sz val="10"/>
        <rFont val="ＭＳ 明朝"/>
        <family val="1"/>
        <charset val="128"/>
      </rPr>
      <t>動植物性廃油</t>
    </r>
    <rPh sb="0" eb="3">
      <t>ドウショクブツ</t>
    </rPh>
    <rPh sb="3" eb="4">
      <t>セイ</t>
    </rPh>
    <rPh sb="4" eb="6">
      <t>ハイユ</t>
    </rPh>
    <phoneticPr fontId="4"/>
  </si>
  <si>
    <r>
      <rPr>
        <sz val="10"/>
        <rFont val="ＭＳ 明朝"/>
        <family val="1"/>
        <charset val="128"/>
      </rPr>
      <t>木くず</t>
    </r>
    <phoneticPr fontId="4"/>
  </si>
  <si>
    <r>
      <rPr>
        <sz val="10"/>
        <rFont val="ＭＳ 明朝"/>
        <family val="1"/>
        <charset val="128"/>
      </rPr>
      <t>動植物性残さ・動物の死体</t>
    </r>
    <rPh sb="0" eb="3">
      <t>ドウショクブツ</t>
    </rPh>
    <rPh sb="3" eb="4">
      <t>セイ</t>
    </rPh>
    <rPh sb="4" eb="5">
      <t>ザン</t>
    </rPh>
    <rPh sb="7" eb="9">
      <t>ドウブツ</t>
    </rPh>
    <rPh sb="10" eb="12">
      <t>シタイ</t>
    </rPh>
    <phoneticPr fontId="4"/>
  </si>
  <si>
    <r>
      <rPr>
        <sz val="10"/>
        <rFont val="ＭＳ 明朝"/>
        <family val="1"/>
        <charset val="128"/>
      </rPr>
      <t>下水汚泥</t>
    </r>
    <rPh sb="0" eb="2">
      <t>ゲスイ</t>
    </rPh>
    <rPh sb="2" eb="4">
      <t>オデイ</t>
    </rPh>
    <phoneticPr fontId="4"/>
  </si>
  <si>
    <r>
      <rPr>
        <sz val="10.5"/>
        <rFont val="ＭＳ 明朝"/>
        <family val="1"/>
        <charset val="128"/>
      </rPr>
      <t>下水汚泥の焼却量（活動量）</t>
    </r>
  </si>
  <si>
    <r>
      <rPr>
        <sz val="10.5"/>
        <rFont val="ＭＳ 明朝"/>
        <family val="1"/>
        <charset val="128"/>
      </rPr>
      <t>特別管理産業廃棄物の焼却量（活動量）</t>
    </r>
  </si>
  <si>
    <r>
      <rPr>
        <sz val="10"/>
        <rFont val="ＭＳ 明朝"/>
        <family val="1"/>
        <charset val="128"/>
      </rPr>
      <t>廃油（引火性）</t>
    </r>
    <rPh sb="3" eb="6">
      <t>インカセイ</t>
    </rPh>
    <phoneticPr fontId="4"/>
  </si>
  <si>
    <r>
      <rPr>
        <sz val="10"/>
        <rFont val="ＭＳ 明朝"/>
        <family val="1"/>
        <charset val="128"/>
      </rPr>
      <t>廃油（特定有害産業廃棄物）</t>
    </r>
    <rPh sb="3" eb="5">
      <t>トクテイ</t>
    </rPh>
    <rPh sb="5" eb="7">
      <t>ユウガイ</t>
    </rPh>
    <rPh sb="7" eb="9">
      <t>サンギョウ</t>
    </rPh>
    <rPh sb="9" eb="12">
      <t>ハイキブツ</t>
    </rPh>
    <phoneticPr fontId="4"/>
  </si>
  <si>
    <r>
      <rPr>
        <sz val="10"/>
        <rFont val="ＭＳ 明朝"/>
        <family val="1"/>
        <charset val="128"/>
      </rPr>
      <t>感染性廃棄物（プラスチック以外）</t>
    </r>
    <rPh sb="13" eb="15">
      <t>イガイ</t>
    </rPh>
    <phoneticPr fontId="4"/>
  </si>
  <si>
    <r>
      <rPr>
        <sz val="10.5"/>
        <rFont val="ＭＳ 明朝"/>
        <family val="1"/>
        <charset val="128"/>
      </rPr>
      <t>化石燃料起源の産業廃棄物の野外焼却量（活動量）</t>
    </r>
  </si>
  <si>
    <r>
      <rPr>
        <sz val="9"/>
        <color rgb="FF000000"/>
        <rFont val="ＭＳ 明朝"/>
        <family val="1"/>
        <charset val="128"/>
      </rPr>
      <t>廃プラスチック類</t>
    </r>
  </si>
  <si>
    <r>
      <rPr>
        <sz val="10.5"/>
        <rFont val="ＭＳ 明朝"/>
        <family val="1"/>
        <charset val="128"/>
      </rPr>
      <t>産業廃棄物の野外焼却量（活動量）</t>
    </r>
  </si>
  <si>
    <r>
      <rPr>
        <sz val="9"/>
        <color rgb="FF000000"/>
        <rFont val="ＭＳ 明朝"/>
        <family val="1"/>
        <charset val="128"/>
      </rPr>
      <t>総重量（排出ベース）</t>
    </r>
    <rPh sb="0" eb="1">
      <t>ソウ</t>
    </rPh>
    <rPh sb="1" eb="3">
      <t>ジュウリョウ</t>
    </rPh>
    <phoneticPr fontId="4"/>
  </si>
  <si>
    <r>
      <rPr>
        <sz val="9"/>
        <color rgb="FF000000"/>
        <rFont val="ＭＳ 明朝"/>
        <family val="1"/>
        <charset val="128"/>
      </rPr>
      <t>総重量（乾燥ベース）</t>
    </r>
    <rPh sb="0" eb="1">
      <t>ソウ</t>
    </rPh>
    <rPh sb="1" eb="3">
      <t>ジュウリョウ</t>
    </rPh>
    <rPh sb="4" eb="6">
      <t>カンソウ</t>
    </rPh>
    <phoneticPr fontId="4"/>
  </si>
  <si>
    <r>
      <rPr>
        <sz val="10.5"/>
        <rFont val="ＭＳ 明朝"/>
        <family val="1"/>
        <charset val="128"/>
      </rPr>
      <t>終末処理場における下水処理の活動量</t>
    </r>
  </si>
  <si>
    <r>
      <rPr>
        <sz val="10"/>
        <rFont val="ＭＳ 明朝"/>
        <family val="1"/>
        <charset val="128"/>
      </rPr>
      <t>標準活性汚泥法</t>
    </r>
    <phoneticPr fontId="4"/>
  </si>
  <si>
    <r>
      <rPr>
        <sz val="10"/>
        <rFont val="ＭＳ 明朝"/>
        <family val="1"/>
        <charset val="128"/>
      </rPr>
      <t>嫌気好気活性汚泥法</t>
    </r>
  </si>
  <si>
    <r>
      <rPr>
        <sz val="10"/>
        <rFont val="ＭＳ 明朝"/>
        <family val="1"/>
        <charset val="128"/>
      </rPr>
      <t>嫌気無酸素好気法及び
循環式硝化脱窒法</t>
    </r>
    <phoneticPr fontId="4"/>
  </si>
  <si>
    <r>
      <rPr>
        <sz val="10"/>
        <rFont val="ＭＳ 明朝"/>
        <family val="1"/>
        <charset val="128"/>
      </rPr>
      <t>循環式硝化脱窒型
膜分離活性汚泥法</t>
    </r>
    <phoneticPr fontId="4"/>
  </si>
  <si>
    <r>
      <rPr>
        <sz val="10"/>
        <rFont val="ＭＳ 明朝"/>
        <family val="1"/>
        <charset val="128"/>
      </rPr>
      <t>合計</t>
    </r>
    <rPh sb="0" eb="2">
      <t>ゴウケイ</t>
    </rPh>
    <phoneticPr fontId="4"/>
  </si>
  <si>
    <r>
      <rPr>
        <sz val="10.5"/>
        <rFont val="ＭＳ 明朝"/>
        <family val="1"/>
        <charset val="128"/>
      </rPr>
      <t>浄化槽種類別処理人口（活動量）</t>
    </r>
  </si>
  <si>
    <r>
      <rPr>
        <sz val="10"/>
        <rFont val="ＭＳ 明朝"/>
        <family val="1"/>
        <charset val="128"/>
      </rPr>
      <t>浄化槽種類</t>
    </r>
    <rPh sb="0" eb="3">
      <t>ジョウカソウ</t>
    </rPh>
    <rPh sb="3" eb="5">
      <t>シュルイ</t>
    </rPh>
    <phoneticPr fontId="4"/>
  </si>
  <si>
    <r>
      <rPr>
        <sz val="10"/>
        <rFont val="ＭＳ 明朝"/>
        <family val="1"/>
        <charset val="128"/>
      </rPr>
      <t>コミニュティ・プラント</t>
    </r>
    <phoneticPr fontId="4"/>
  </si>
  <si>
    <r>
      <rPr>
        <sz val="10"/>
        <rFont val="ＭＳ 明朝"/>
        <family val="1"/>
        <charset val="128"/>
      </rPr>
      <t>千人</t>
    </r>
    <rPh sb="0" eb="2">
      <t>センニン</t>
    </rPh>
    <phoneticPr fontId="4"/>
  </si>
  <si>
    <r>
      <rPr>
        <sz val="10"/>
        <rFont val="ＭＳ 明朝"/>
        <family val="1"/>
        <charset val="128"/>
      </rPr>
      <t>合併処理浄化槽（小計）</t>
    </r>
    <rPh sb="8" eb="9">
      <t>ショウ</t>
    </rPh>
    <phoneticPr fontId="4"/>
  </si>
  <si>
    <r>
      <rPr>
        <sz val="10"/>
        <rFont val="ＭＳ 明朝"/>
        <family val="1"/>
        <charset val="128"/>
      </rPr>
      <t>性能評価型</t>
    </r>
    <phoneticPr fontId="4"/>
  </si>
  <si>
    <r>
      <rPr>
        <sz val="10"/>
        <rFont val="ＭＳ 明朝"/>
        <family val="1"/>
        <charset val="128"/>
      </rPr>
      <t>窒素除去型高度処理</t>
    </r>
    <rPh sb="0" eb="2">
      <t>チッソ</t>
    </rPh>
    <rPh sb="2" eb="4">
      <t>ジョキョ</t>
    </rPh>
    <rPh sb="4" eb="5">
      <t>ガタ</t>
    </rPh>
    <rPh sb="5" eb="7">
      <t>コウド</t>
    </rPh>
    <rPh sb="7" eb="9">
      <t>ショリ</t>
    </rPh>
    <phoneticPr fontId="6"/>
  </si>
  <si>
    <r>
      <rPr>
        <sz val="10"/>
        <rFont val="ＭＳ 明朝"/>
        <family val="1"/>
        <charset val="128"/>
      </rPr>
      <t>窒素・燐除去型高度処理</t>
    </r>
  </si>
  <si>
    <r>
      <t>BOD</t>
    </r>
    <r>
      <rPr>
        <sz val="10"/>
        <rFont val="ＭＳ 明朝"/>
        <family val="1"/>
        <charset val="128"/>
      </rPr>
      <t>除去型高度処理</t>
    </r>
    <rPh sb="3" eb="5">
      <t>ジョキョ</t>
    </rPh>
    <rPh sb="5" eb="6">
      <t>ガタ</t>
    </rPh>
    <rPh sb="6" eb="8">
      <t>コウド</t>
    </rPh>
    <rPh sb="8" eb="10">
      <t>ショリ</t>
    </rPh>
    <phoneticPr fontId="6"/>
  </si>
  <si>
    <r>
      <rPr>
        <sz val="10"/>
        <rFont val="ＭＳ 明朝"/>
        <family val="1"/>
        <charset val="128"/>
      </rPr>
      <t>その他性能評価型</t>
    </r>
    <rPh sb="2" eb="3">
      <t>タ</t>
    </rPh>
    <rPh sb="3" eb="5">
      <t>セイノウ</t>
    </rPh>
    <rPh sb="5" eb="8">
      <t>ヒョウカガタ</t>
    </rPh>
    <phoneticPr fontId="4"/>
  </si>
  <si>
    <r>
      <rPr>
        <sz val="10"/>
        <rFont val="ＭＳ 明朝"/>
        <family val="1"/>
        <charset val="128"/>
      </rPr>
      <t>構造例示型</t>
    </r>
    <rPh sb="0" eb="2">
      <t>コウゾウ</t>
    </rPh>
    <rPh sb="2" eb="4">
      <t>レイジ</t>
    </rPh>
    <rPh sb="4" eb="5">
      <t>ガタ</t>
    </rPh>
    <phoneticPr fontId="6"/>
  </si>
  <si>
    <r>
      <rPr>
        <sz val="10"/>
        <rFont val="ＭＳ 明朝"/>
        <family val="1"/>
        <charset val="128"/>
      </rPr>
      <t>単独処理浄化槽</t>
    </r>
    <rPh sb="0" eb="2">
      <t>タンドク</t>
    </rPh>
    <rPh sb="2" eb="4">
      <t>ショリ</t>
    </rPh>
    <rPh sb="4" eb="7">
      <t>ジョウカソウ</t>
    </rPh>
    <phoneticPr fontId="6"/>
  </si>
  <si>
    <r>
      <rPr>
        <sz val="10"/>
        <rFont val="ＭＳ 明朝"/>
        <family val="1"/>
        <charset val="128"/>
      </rPr>
      <t>汲み取り便槽</t>
    </r>
    <rPh sb="0" eb="1">
      <t>ク</t>
    </rPh>
    <rPh sb="2" eb="3">
      <t>ト</t>
    </rPh>
    <rPh sb="4" eb="5">
      <t>ベン</t>
    </rPh>
    <rPh sb="5" eb="6">
      <t>ソウ</t>
    </rPh>
    <phoneticPr fontId="6"/>
  </si>
  <si>
    <r>
      <rPr>
        <sz val="10"/>
        <rFont val="ＭＳ 明朝"/>
        <family val="1"/>
        <charset val="128"/>
      </rPr>
      <t>合計</t>
    </r>
    <rPh sb="0" eb="2">
      <t>ゴウケイ</t>
    </rPh>
    <phoneticPr fontId="6"/>
  </si>
  <si>
    <r>
      <rPr>
        <sz val="10.5"/>
        <rFont val="ＭＳ 明朝"/>
        <family val="1"/>
        <charset val="128"/>
      </rPr>
      <t>し尿処理施設に投入されたし尿及び浄化槽汚泥量</t>
    </r>
  </si>
  <si>
    <r>
      <rPr>
        <sz val="10"/>
        <rFont val="ＭＳ 明朝"/>
        <family val="1"/>
        <charset val="128"/>
      </rPr>
      <t>汲み取りし尿量</t>
    </r>
    <rPh sb="0" eb="1">
      <t>ク</t>
    </rPh>
    <rPh sb="2" eb="3">
      <t>ト</t>
    </rPh>
    <rPh sb="5" eb="6">
      <t>ニョウ</t>
    </rPh>
    <rPh sb="6" eb="7">
      <t>リョウ</t>
    </rPh>
    <phoneticPr fontId="6"/>
  </si>
  <si>
    <r>
      <rPr>
        <sz val="10"/>
        <rFont val="ＭＳ 明朝"/>
        <family val="1"/>
        <charset val="128"/>
      </rPr>
      <t>千</t>
    </r>
    <r>
      <rPr>
        <sz val="10"/>
        <rFont val="Times New Roman"/>
        <family val="1"/>
      </rPr>
      <t>kL</t>
    </r>
    <rPh sb="0" eb="1">
      <t>セン</t>
    </rPh>
    <phoneticPr fontId="4"/>
  </si>
  <si>
    <r>
      <rPr>
        <sz val="10"/>
        <rFont val="ＭＳ 明朝"/>
        <family val="1"/>
        <charset val="128"/>
      </rPr>
      <t>浄化槽汚泥量</t>
    </r>
    <rPh sb="0" eb="3">
      <t>ジョウカソウ</t>
    </rPh>
    <rPh sb="3" eb="5">
      <t>オデイ</t>
    </rPh>
    <rPh sb="5" eb="6">
      <t>リョウ</t>
    </rPh>
    <phoneticPr fontId="6"/>
  </si>
  <si>
    <r>
      <rPr>
        <sz val="10.5"/>
        <rFont val="ＭＳ 明朝"/>
        <family val="1"/>
        <charset val="128"/>
      </rPr>
      <t>処理形式ごとの処理能力</t>
    </r>
  </si>
  <si>
    <r>
      <rPr>
        <sz val="10"/>
        <rFont val="ＭＳ 明朝"/>
        <family val="1"/>
        <charset val="128"/>
      </rPr>
      <t>嫌気性処理</t>
    </r>
    <rPh sb="0" eb="3">
      <t>ケンキセイ</t>
    </rPh>
    <rPh sb="3" eb="5">
      <t>ショリ</t>
    </rPh>
    <phoneticPr fontId="6"/>
  </si>
  <si>
    <r>
      <t>kL/</t>
    </r>
    <r>
      <rPr>
        <sz val="10"/>
        <rFont val="ＭＳ 明朝"/>
        <family val="1"/>
        <charset val="128"/>
      </rPr>
      <t>日</t>
    </r>
    <rPh sb="3" eb="4">
      <t>ニチ</t>
    </rPh>
    <phoneticPr fontId="4"/>
  </si>
  <si>
    <r>
      <rPr>
        <sz val="10"/>
        <rFont val="ＭＳ 明朝"/>
        <family val="1"/>
        <charset val="128"/>
      </rPr>
      <t>好気性処理</t>
    </r>
    <rPh sb="0" eb="3">
      <t>コウキセイ</t>
    </rPh>
    <rPh sb="3" eb="5">
      <t>ショリ</t>
    </rPh>
    <phoneticPr fontId="6"/>
  </si>
  <si>
    <r>
      <rPr>
        <sz val="10"/>
        <rFont val="ＭＳ 明朝"/>
        <family val="1"/>
        <charset val="128"/>
      </rPr>
      <t>膜分離</t>
    </r>
    <rPh sb="0" eb="1">
      <t>マク</t>
    </rPh>
    <rPh sb="1" eb="3">
      <t>ブンリ</t>
    </rPh>
    <phoneticPr fontId="6"/>
  </si>
  <si>
    <r>
      <rPr>
        <sz val="10"/>
        <rFont val="ＭＳ 明朝"/>
        <family val="1"/>
        <charset val="128"/>
      </rPr>
      <t>その他</t>
    </r>
    <rPh sb="2" eb="3">
      <t>タ</t>
    </rPh>
    <phoneticPr fontId="6"/>
  </si>
  <si>
    <r>
      <rPr>
        <sz val="10.5"/>
        <rFont val="ＭＳ 明朝"/>
        <family val="1"/>
        <charset val="128"/>
      </rPr>
      <t>処理形式ごとのし尿処理量（活動量）</t>
    </r>
  </si>
  <si>
    <r>
      <rPr>
        <sz val="10.5"/>
        <rFont val="ＭＳ 明朝"/>
        <family val="1"/>
        <charset val="128"/>
      </rPr>
      <t>収集し尿及び収集浄化槽汚泥中の窒素濃度</t>
    </r>
  </si>
  <si>
    <r>
      <rPr>
        <sz val="10"/>
        <rFont val="ＭＳ 明朝"/>
        <family val="1"/>
        <charset val="128"/>
      </rPr>
      <t>し尿</t>
    </r>
    <rPh sb="1" eb="2">
      <t>ニョウ</t>
    </rPh>
    <phoneticPr fontId="6"/>
  </si>
  <si>
    <r>
      <rPr>
        <sz val="10"/>
        <rFont val="ＭＳ 明朝"/>
        <family val="1"/>
        <charset val="128"/>
      </rPr>
      <t>浄化槽汚泥</t>
    </r>
    <rPh sb="0" eb="3">
      <t>ジョウカソウ</t>
    </rPh>
    <rPh sb="3" eb="5">
      <t>オデイ</t>
    </rPh>
    <phoneticPr fontId="6"/>
  </si>
  <si>
    <r>
      <rPr>
        <sz val="10"/>
        <rFont val="ＭＳ 明朝"/>
        <family val="1"/>
        <charset val="128"/>
      </rPr>
      <t>加重平均値</t>
    </r>
    <rPh sb="0" eb="2">
      <t>カジュウ</t>
    </rPh>
    <rPh sb="2" eb="5">
      <t>ヘイキンチ</t>
    </rPh>
    <phoneticPr fontId="4"/>
  </si>
  <si>
    <r>
      <rPr>
        <sz val="10.5"/>
        <rFont val="ＭＳ 明朝"/>
        <family val="1"/>
        <charset val="128"/>
      </rPr>
      <t>し尿処理施設で処理されたし尿及び浄化槽汚泥中の窒素量（活動量）</t>
    </r>
  </si>
  <si>
    <r>
      <rPr>
        <sz val="10.5"/>
        <rFont val="ＭＳ 明朝"/>
        <family val="1"/>
        <charset val="128"/>
      </rPr>
      <t>公共用水域に放出された生活排水中の有機物量及び窒素量（活動量）</t>
    </r>
  </si>
  <si>
    <r>
      <rPr>
        <sz val="10"/>
        <rFont val="ＭＳ 明朝"/>
        <family val="1"/>
        <charset val="128"/>
      </rPr>
      <t>有機物量</t>
    </r>
    <rPh sb="0" eb="3">
      <t>ユウキブツ</t>
    </rPh>
    <rPh sb="3" eb="4">
      <t>リョウ</t>
    </rPh>
    <phoneticPr fontId="4"/>
  </si>
  <si>
    <r>
      <rPr>
        <sz val="10"/>
        <rFont val="ＭＳ 明朝"/>
        <family val="1"/>
        <charset val="128"/>
      </rPr>
      <t>未処理排水
（単独処理浄化槽から）</t>
    </r>
    <rPh sb="0" eb="3">
      <t>ミショリ</t>
    </rPh>
    <rPh sb="3" eb="5">
      <t>ハイスイ</t>
    </rPh>
    <rPh sb="7" eb="9">
      <t>タンドク</t>
    </rPh>
    <rPh sb="9" eb="11">
      <t>ショリ</t>
    </rPh>
    <rPh sb="11" eb="14">
      <t>ジョウカソウ</t>
    </rPh>
    <phoneticPr fontId="5"/>
  </si>
  <si>
    <r>
      <rPr>
        <sz val="10"/>
        <rFont val="ＭＳ 明朝"/>
        <family val="1"/>
        <charset val="128"/>
      </rPr>
      <t>未処理排水
（汲み取り便槽から）</t>
    </r>
    <rPh sb="7" eb="8">
      <t>ク</t>
    </rPh>
    <rPh sb="9" eb="10">
      <t>ト</t>
    </rPh>
    <rPh sb="11" eb="13">
      <t>ベンソウ</t>
    </rPh>
    <phoneticPr fontId="5"/>
  </si>
  <si>
    <r>
      <rPr>
        <sz val="10"/>
        <rFont val="ＭＳ 明朝"/>
        <family val="1"/>
        <charset val="128"/>
      </rPr>
      <t>未処理排水
（自家処理から）</t>
    </r>
    <rPh sb="7" eb="9">
      <t>ジカ</t>
    </rPh>
    <rPh sb="9" eb="11">
      <t>ショリ</t>
    </rPh>
    <phoneticPr fontId="5"/>
  </si>
  <si>
    <r>
      <rPr>
        <sz val="10"/>
        <rFont val="ＭＳ 明朝"/>
        <family val="1"/>
        <charset val="128"/>
      </rPr>
      <t>し尿・浄化槽汚泥
（海洋投入処分）</t>
    </r>
    <phoneticPr fontId="5"/>
  </si>
  <si>
    <r>
      <rPr>
        <sz val="10"/>
        <rFont val="ＭＳ 明朝"/>
        <family val="1"/>
        <charset val="128"/>
      </rPr>
      <t>下水汚泥
（海洋投入処分）</t>
    </r>
    <phoneticPr fontId="4"/>
  </si>
  <si>
    <r>
      <rPr>
        <sz val="10"/>
        <rFont val="ＭＳ 明朝"/>
        <family val="1"/>
        <charset val="128"/>
      </rPr>
      <t>窒素量</t>
    </r>
    <rPh sb="0" eb="2">
      <t>チッソ</t>
    </rPh>
    <rPh sb="2" eb="3">
      <t>リョウ</t>
    </rPh>
    <phoneticPr fontId="4"/>
  </si>
  <si>
    <r>
      <rPr>
        <sz val="10"/>
        <rFont val="ＭＳ 明朝"/>
        <family val="1"/>
        <charset val="128"/>
      </rPr>
      <t>処理後排水</t>
    </r>
    <rPh sb="0" eb="2">
      <t>ショリ</t>
    </rPh>
    <rPh sb="2" eb="3">
      <t>ゴ</t>
    </rPh>
    <rPh sb="3" eb="5">
      <t>ハイスイ</t>
    </rPh>
    <phoneticPr fontId="4"/>
  </si>
  <si>
    <r>
      <rPr>
        <sz val="10.5"/>
        <rFont val="ＭＳ 明朝"/>
        <family val="1"/>
        <charset val="128"/>
      </rPr>
      <t>産業排水中の</t>
    </r>
    <r>
      <rPr>
        <sz val="10.5"/>
        <rFont val="Times New Roman"/>
        <family val="1"/>
      </rPr>
      <t>BOD</t>
    </r>
    <r>
      <rPr>
        <sz val="10.5"/>
        <rFont val="ＭＳ 明朝"/>
        <family val="1"/>
        <charset val="128"/>
      </rPr>
      <t>量及び窒素量（活動量）</t>
    </r>
  </si>
  <si>
    <r>
      <rPr>
        <sz val="10"/>
        <rFont val="ＭＳ 明朝"/>
        <family val="1"/>
        <charset val="128"/>
      </rPr>
      <t>流入排水中有機物量</t>
    </r>
    <rPh sb="0" eb="2">
      <t>リュウニュウ</t>
    </rPh>
    <rPh sb="2" eb="5">
      <t>ハイスイチュウ</t>
    </rPh>
    <rPh sb="5" eb="7">
      <t>ユウキ</t>
    </rPh>
    <rPh sb="7" eb="9">
      <t>ブツリョウ</t>
    </rPh>
    <phoneticPr fontId="4"/>
  </si>
  <si>
    <r>
      <rPr>
        <sz val="10"/>
        <rFont val="ＭＳ 明朝"/>
        <family val="1"/>
        <charset val="128"/>
      </rPr>
      <t>食料品製造業</t>
    </r>
  </si>
  <si>
    <r>
      <rPr>
        <sz val="10"/>
        <rFont val="ＭＳ 明朝"/>
        <family val="1"/>
        <charset val="128"/>
      </rPr>
      <t>飲料・たばこ・飼料製造業</t>
    </r>
  </si>
  <si>
    <r>
      <rPr>
        <sz val="10"/>
        <rFont val="ＭＳ 明朝"/>
        <family val="1"/>
        <charset val="128"/>
      </rPr>
      <t>繊維工業</t>
    </r>
  </si>
  <si>
    <r>
      <rPr>
        <sz val="10"/>
        <rFont val="ＭＳ 明朝"/>
        <family val="1"/>
        <charset val="128"/>
      </rPr>
      <t>パルプ・紙・紙加工品製造業</t>
    </r>
  </si>
  <si>
    <r>
      <rPr>
        <sz val="10"/>
        <rFont val="ＭＳ 明朝"/>
        <family val="1"/>
        <charset val="128"/>
      </rPr>
      <t>化学工業</t>
    </r>
  </si>
  <si>
    <r>
      <rPr>
        <sz val="10"/>
        <rFont val="ＭＳ 明朝"/>
        <family val="1"/>
        <charset val="128"/>
      </rPr>
      <t>石油製品・石炭製品製造業</t>
    </r>
  </si>
  <si>
    <r>
      <rPr>
        <sz val="10"/>
        <rFont val="ＭＳ 明朝"/>
        <family val="1"/>
        <charset val="128"/>
      </rPr>
      <t>プラスチック製品製造業</t>
    </r>
  </si>
  <si>
    <r>
      <rPr>
        <sz val="10"/>
        <rFont val="ＭＳ 明朝"/>
        <family val="1"/>
        <charset val="128"/>
      </rPr>
      <t>ゴム製品製造業</t>
    </r>
  </si>
  <si>
    <r>
      <rPr>
        <sz val="10"/>
        <rFont val="ＭＳ 明朝"/>
        <family val="1"/>
        <charset val="128"/>
      </rPr>
      <t>なめし革・同製品・毛皮製造業</t>
    </r>
  </si>
  <si>
    <r>
      <rPr>
        <sz val="10"/>
        <rFont val="ＭＳ 明朝"/>
        <family val="1"/>
        <charset val="128"/>
      </rPr>
      <t>鉄鋼業</t>
    </r>
  </si>
  <si>
    <r>
      <rPr>
        <sz val="10"/>
        <rFont val="ＭＳ 明朝"/>
        <family val="1"/>
        <charset val="128"/>
      </rPr>
      <t>流入排水中窒素量</t>
    </r>
    <rPh sb="0" eb="2">
      <t>リュウニュウ</t>
    </rPh>
    <rPh sb="2" eb="5">
      <t>ハイスイチュウ</t>
    </rPh>
    <rPh sb="5" eb="7">
      <t>チッソ</t>
    </rPh>
    <rPh sb="7" eb="8">
      <t>リョウ</t>
    </rPh>
    <phoneticPr fontId="4"/>
  </si>
  <si>
    <r>
      <rPr>
        <sz val="10.5"/>
        <rFont val="ＭＳ 明朝"/>
        <family val="1"/>
        <charset val="128"/>
      </rPr>
      <t>公共用水域に放出された未処理の産業排水中の</t>
    </r>
    <r>
      <rPr>
        <sz val="10.5"/>
        <rFont val="Times New Roman"/>
        <family val="1"/>
      </rPr>
      <t>BOD</t>
    </r>
    <r>
      <rPr>
        <sz val="10.5"/>
        <rFont val="ＭＳ 明朝"/>
        <family val="1"/>
        <charset val="128"/>
      </rPr>
      <t>及び窒素負荷量（活動量）</t>
    </r>
  </si>
  <si>
    <r>
      <rPr>
        <sz val="10"/>
        <rFont val="ＭＳ 明朝"/>
        <family val="1"/>
        <charset val="128"/>
      </rPr>
      <t>未処理排水中の有機物量</t>
    </r>
    <rPh sb="0" eb="3">
      <t>ミショリ</t>
    </rPh>
    <rPh sb="3" eb="6">
      <t>ハイスイチュウ</t>
    </rPh>
    <rPh sb="7" eb="9">
      <t>ユウキ</t>
    </rPh>
    <rPh sb="9" eb="11">
      <t>ブツリョウ</t>
    </rPh>
    <phoneticPr fontId="4"/>
  </si>
  <si>
    <r>
      <rPr>
        <sz val="10"/>
        <rFont val="ＭＳ 明朝"/>
        <family val="1"/>
        <charset val="128"/>
      </rPr>
      <t>未処理排水中の窒素量</t>
    </r>
    <rPh sb="0" eb="3">
      <t>ミショリ</t>
    </rPh>
    <rPh sb="3" eb="6">
      <t>ハイスイチュウ</t>
    </rPh>
    <rPh sb="7" eb="9">
      <t>チッソ</t>
    </rPh>
    <rPh sb="9" eb="10">
      <t>リョウ</t>
    </rPh>
    <phoneticPr fontId="4"/>
  </si>
  <si>
    <r>
      <rPr>
        <sz val="10.5"/>
        <rFont val="ＭＳ 明朝"/>
        <family val="1"/>
        <charset val="128"/>
      </rPr>
      <t>公共用水域に放出された処理後の産業排水中の窒素負荷量（活動量）</t>
    </r>
  </si>
  <si>
    <r>
      <rPr>
        <sz val="10.5"/>
        <rFont val="ＭＳ 明朝"/>
        <family val="1"/>
        <charset val="128"/>
      </rPr>
      <t>最終処分場浸出液処理に伴う有機物量及び窒素量（活動量）</t>
    </r>
  </si>
  <si>
    <r>
      <rPr>
        <sz val="10.5"/>
        <rFont val="ＭＳ 明朝"/>
        <family val="1"/>
        <charset val="128"/>
      </rPr>
      <t>化石燃料起源の界面活性剤の分解に伴う活動量</t>
    </r>
  </si>
  <si>
    <r>
      <rPr>
        <sz val="10"/>
        <rFont val="ＭＳ 明朝"/>
        <family val="1"/>
        <charset val="128"/>
      </rPr>
      <t>合成アルコール</t>
    </r>
  </si>
  <si>
    <r>
      <rPr>
        <sz val="10"/>
        <rFont val="ＭＳ 明朝"/>
        <family val="1"/>
        <charset val="128"/>
      </rPr>
      <t>アルキルベンゼン</t>
    </r>
  </si>
  <si>
    <r>
      <rPr>
        <sz val="10"/>
        <rFont val="ＭＳ 明朝"/>
        <family val="1"/>
        <charset val="128"/>
      </rPr>
      <t>アルキルフェノール</t>
    </r>
  </si>
  <si>
    <r>
      <rPr>
        <sz val="10"/>
        <rFont val="ＭＳ 明朝"/>
        <family val="1"/>
        <charset val="128"/>
      </rPr>
      <t>エチレンオキサイド</t>
    </r>
  </si>
  <si>
    <t>NID第7章 廃棄物分野　</t>
    <rPh sb="3" eb="4">
      <t>ダイ</t>
    </rPh>
    <phoneticPr fontId="4"/>
  </si>
  <si>
    <r>
      <rPr>
        <sz val="11"/>
        <rFont val="ＭＳ 明朝"/>
        <family val="1"/>
        <charset val="128"/>
      </rPr>
      <t>国立環境研究所　温室効果ガスインベントリオフィス</t>
    </r>
    <rPh sb="0" eb="2">
      <t>コクリツ</t>
    </rPh>
    <rPh sb="2" eb="4">
      <t>カンキョウ</t>
    </rPh>
    <rPh sb="4" eb="7">
      <t>ケンキュウショ</t>
    </rPh>
    <rPh sb="8" eb="10">
      <t>オンシツ</t>
    </rPh>
    <rPh sb="10" eb="12">
      <t>コウカ</t>
    </rPh>
    <phoneticPr fontId="4"/>
  </si>
  <si>
    <r>
      <rPr>
        <sz val="11"/>
        <rFont val="ＭＳ 明朝"/>
        <family val="1"/>
        <charset val="128"/>
      </rPr>
      <t>シート名</t>
    </r>
    <phoneticPr fontId="4"/>
  </si>
  <si>
    <r>
      <rPr>
        <sz val="11"/>
        <color theme="1"/>
        <rFont val="ＭＳ 明朝"/>
        <family val="1"/>
        <charset val="128"/>
      </rPr>
      <t>表番号（表</t>
    </r>
    <r>
      <rPr>
        <sz val="11"/>
        <color theme="1"/>
        <rFont val="Times New Roman"/>
        <family val="1"/>
      </rPr>
      <t>7-</t>
    </r>
    <r>
      <rPr>
        <sz val="11"/>
        <color theme="1"/>
        <rFont val="ＭＳ 明朝"/>
        <family val="1"/>
        <charset val="128"/>
      </rPr>
      <t>）</t>
    </r>
    <rPh sb="0" eb="1">
      <t>ヒョウ</t>
    </rPh>
    <rPh sb="1" eb="3">
      <t>バンゴウ</t>
    </rPh>
    <rPh sb="4" eb="5">
      <t>ヒョウ</t>
    </rPh>
    <phoneticPr fontId="48"/>
  </si>
  <si>
    <r>
      <rPr>
        <sz val="11"/>
        <rFont val="ＭＳ 明朝"/>
        <family val="1"/>
        <charset val="128"/>
      </rPr>
      <t>内容</t>
    </r>
    <rPh sb="0" eb="2">
      <t>ナイヨウ</t>
    </rPh>
    <phoneticPr fontId="4"/>
  </si>
  <si>
    <r>
      <t>NID7.2-</t>
    </r>
    <r>
      <rPr>
        <u/>
        <sz val="11"/>
        <color theme="10"/>
        <rFont val="ＭＳ 明朝"/>
        <family val="1"/>
        <charset val="128"/>
      </rPr>
      <t>活動量</t>
    </r>
    <r>
      <rPr>
        <u/>
        <sz val="11"/>
        <color theme="10"/>
        <rFont val="Times New Roman"/>
        <family val="1"/>
      </rPr>
      <t>_5A1</t>
    </r>
  </si>
  <si>
    <r>
      <t>NID7.3-</t>
    </r>
    <r>
      <rPr>
        <u/>
        <sz val="11"/>
        <color theme="10"/>
        <rFont val="ＭＳ 明朝"/>
        <family val="1"/>
        <charset val="128"/>
      </rPr>
      <t>活動量</t>
    </r>
    <r>
      <rPr>
        <u/>
        <sz val="11"/>
        <color theme="10"/>
        <rFont val="Times New Roman"/>
        <family val="1"/>
      </rPr>
      <t>_5B1</t>
    </r>
  </si>
  <si>
    <r>
      <t>NID7.4-</t>
    </r>
    <r>
      <rPr>
        <u/>
        <sz val="11"/>
        <color theme="10"/>
        <rFont val="ＭＳ 明朝"/>
        <family val="1"/>
        <charset val="128"/>
      </rPr>
      <t>活動量</t>
    </r>
    <r>
      <rPr>
        <u/>
        <sz val="11"/>
        <color theme="10"/>
        <rFont val="Times New Roman"/>
        <family val="1"/>
      </rPr>
      <t>_1A</t>
    </r>
  </si>
  <si>
    <r>
      <t>NID7.2-</t>
    </r>
    <r>
      <rPr>
        <u/>
        <sz val="11"/>
        <color theme="10"/>
        <rFont val="ＭＳ 明朝"/>
        <family val="1"/>
        <charset val="128"/>
      </rPr>
      <t>排出量</t>
    </r>
    <r>
      <rPr>
        <u/>
        <sz val="11"/>
        <color theme="10"/>
        <rFont val="Times New Roman"/>
        <family val="1"/>
      </rPr>
      <t>_5A</t>
    </r>
  </si>
  <si>
    <r>
      <t>NID7.3-</t>
    </r>
    <r>
      <rPr>
        <u/>
        <sz val="11"/>
        <color theme="10"/>
        <rFont val="ＭＳ 明朝"/>
        <family val="1"/>
        <charset val="128"/>
      </rPr>
      <t>排出量</t>
    </r>
    <r>
      <rPr>
        <u/>
        <sz val="11"/>
        <color theme="10"/>
        <rFont val="Times New Roman"/>
        <family val="1"/>
      </rPr>
      <t>_5B</t>
    </r>
  </si>
  <si>
    <r>
      <t>NID7.4-</t>
    </r>
    <r>
      <rPr>
        <u/>
        <sz val="11"/>
        <color theme="10"/>
        <rFont val="ＭＳ 明朝"/>
        <family val="1"/>
        <charset val="128"/>
      </rPr>
      <t>排出量</t>
    </r>
    <r>
      <rPr>
        <u/>
        <sz val="11"/>
        <color theme="10"/>
        <rFont val="Times New Roman"/>
        <family val="1"/>
      </rPr>
      <t>_5C</t>
    </r>
  </si>
  <si>
    <r>
      <t>NID7.4-</t>
    </r>
    <r>
      <rPr>
        <u/>
        <sz val="11"/>
        <color theme="10"/>
        <rFont val="ＭＳ 明朝"/>
        <family val="1"/>
        <charset val="128"/>
      </rPr>
      <t>排出量</t>
    </r>
    <r>
      <rPr>
        <u/>
        <sz val="11"/>
        <color theme="10"/>
        <rFont val="Times New Roman"/>
        <family val="1"/>
      </rPr>
      <t>_1A</t>
    </r>
  </si>
  <si>
    <r>
      <t>NID7.5-</t>
    </r>
    <r>
      <rPr>
        <u/>
        <sz val="11"/>
        <color theme="10"/>
        <rFont val="ＭＳ 明朝"/>
        <family val="1"/>
        <charset val="128"/>
      </rPr>
      <t>排出量</t>
    </r>
    <r>
      <rPr>
        <u/>
        <sz val="11"/>
        <color theme="10"/>
        <rFont val="Times New Roman"/>
        <family val="1"/>
      </rPr>
      <t>_5D</t>
    </r>
  </si>
  <si>
    <r>
      <t>NID7.6-</t>
    </r>
    <r>
      <rPr>
        <u/>
        <sz val="11"/>
        <color theme="10"/>
        <rFont val="ＭＳ 明朝"/>
        <family val="1"/>
        <charset val="128"/>
      </rPr>
      <t>排出量</t>
    </r>
    <r>
      <rPr>
        <u/>
        <sz val="11"/>
        <color theme="10"/>
        <rFont val="Times New Roman"/>
        <family val="1"/>
      </rPr>
      <t>_5E</t>
    </r>
  </si>
  <si>
    <t>https://www.nies.go.jp/gio/copyright/index.html</t>
  </si>
  <si>
    <r>
      <rPr>
        <b/>
        <sz val="14"/>
        <rFont val="ＭＳ Ｐゴシック"/>
        <family val="3"/>
        <charset val="128"/>
      </rPr>
      <t>第</t>
    </r>
    <r>
      <rPr>
        <b/>
        <sz val="14"/>
        <rFont val="Times New Roman"/>
        <family val="1"/>
      </rPr>
      <t>7</t>
    </r>
    <r>
      <rPr>
        <b/>
        <sz val="14"/>
        <rFont val="ＭＳ Ｐゴシック"/>
        <family val="3"/>
        <charset val="128"/>
      </rPr>
      <t>章</t>
    </r>
    <r>
      <rPr>
        <b/>
        <sz val="14"/>
        <rFont val="Times New Roman"/>
        <family val="1"/>
      </rPr>
      <t xml:space="preserve"> </t>
    </r>
    <r>
      <rPr>
        <b/>
        <sz val="14"/>
        <rFont val="ＭＳ Ｐゴシック"/>
        <family val="3"/>
        <charset val="128"/>
      </rPr>
      <t>廃棄物分野</t>
    </r>
    <r>
      <rPr>
        <b/>
        <sz val="14"/>
        <rFont val="Times New Roman"/>
        <family val="1"/>
      </rPr>
      <t xml:space="preserve"> </t>
    </r>
    <r>
      <rPr>
        <b/>
        <sz val="14"/>
        <rFont val="ＭＳ Ｐゴシック"/>
        <family val="3"/>
        <charset val="128"/>
      </rPr>
      <t>掲載時系列データ</t>
    </r>
    <rPh sb="0" eb="1">
      <t>ダイ</t>
    </rPh>
    <rPh sb="4" eb="7">
      <t>ハイキブツ</t>
    </rPh>
    <rPh sb="7" eb="9">
      <t>ブンヤ</t>
    </rPh>
    <rPh sb="10" eb="12">
      <t>ケイサイ</t>
    </rPh>
    <rPh sb="12" eb="15">
      <t>ジケイレツ</t>
    </rPh>
    <phoneticPr fontId="4"/>
  </si>
  <si>
    <r>
      <rPr>
        <sz val="10.5"/>
        <color theme="1"/>
        <rFont val="ＭＳ 明朝"/>
        <family val="1"/>
        <charset val="128"/>
      </rPr>
      <t>※データをご使用の際は、「</t>
    </r>
    <r>
      <rPr>
        <sz val="10.5"/>
        <color theme="1"/>
        <rFont val="Times New Roman"/>
        <family val="1"/>
      </rPr>
      <t>GIO</t>
    </r>
    <r>
      <rPr>
        <sz val="10.5"/>
        <color theme="1"/>
        <rFont val="ＭＳ 明朝"/>
        <family val="1"/>
        <charset val="128"/>
      </rPr>
      <t>サイトポリシー」をご覧ください。</t>
    </r>
    <rPh sb="26" eb="27">
      <t>ラン</t>
    </rPh>
    <phoneticPr fontId="48"/>
  </si>
  <si>
    <r>
      <t xml:space="preserve">5. </t>
    </r>
    <r>
      <rPr>
        <sz val="10"/>
        <rFont val="ＭＳ 明朝"/>
        <family val="1"/>
        <charset val="128"/>
      </rPr>
      <t>炭化固形燃料化炉</t>
    </r>
    <phoneticPr fontId="4"/>
  </si>
  <si>
    <r>
      <t xml:space="preserve">6. </t>
    </r>
    <r>
      <rPr>
        <sz val="10"/>
        <rFont val="ＭＳ 明朝"/>
        <family val="1"/>
        <charset val="128"/>
      </rPr>
      <t>多段炉</t>
    </r>
    <rPh sb="3" eb="5">
      <t>タダン</t>
    </rPh>
    <rPh sb="5" eb="6">
      <t>ロ</t>
    </rPh>
    <phoneticPr fontId="4"/>
  </si>
  <si>
    <r>
      <t xml:space="preserve">1. </t>
    </r>
    <r>
      <rPr>
        <sz val="10"/>
        <rFont val="ＭＳ 明朝"/>
        <family val="1"/>
        <charset val="128"/>
      </rPr>
      <t>従来型の流動床炉（通常燃焼）</t>
    </r>
    <rPh sb="3" eb="6">
      <t>ジュウライガタ</t>
    </rPh>
    <rPh sb="7" eb="10">
      <t>リュウドウショウ</t>
    </rPh>
    <rPh sb="10" eb="11">
      <t>ロ</t>
    </rPh>
    <rPh sb="12" eb="14">
      <t>ツウジョウ</t>
    </rPh>
    <rPh sb="14" eb="16">
      <t>ネンショウ</t>
    </rPh>
    <phoneticPr fontId="4"/>
  </si>
  <si>
    <r>
      <t xml:space="preserve">2. </t>
    </r>
    <r>
      <rPr>
        <sz val="10"/>
        <rFont val="ＭＳ 明朝"/>
        <family val="1"/>
        <charset val="128"/>
      </rPr>
      <t>従来型の流動床炉（高温燃焼）</t>
    </r>
    <rPh sb="3" eb="6">
      <t>ジュウライガタ</t>
    </rPh>
    <rPh sb="7" eb="10">
      <t>リュウドウショウ</t>
    </rPh>
    <rPh sb="10" eb="11">
      <t>ロ</t>
    </rPh>
    <rPh sb="12" eb="14">
      <t>コウオン</t>
    </rPh>
    <rPh sb="14" eb="16">
      <t>ネンショウ</t>
    </rPh>
    <phoneticPr fontId="4"/>
  </si>
  <si>
    <r>
      <rPr>
        <sz val="10"/>
        <color indexed="8"/>
        <rFont val="Times New Roman"/>
        <family val="1"/>
      </rPr>
      <t xml:space="preserve">3. </t>
    </r>
    <r>
      <rPr>
        <sz val="10"/>
        <color indexed="8"/>
        <rFont val="ＭＳ 明朝"/>
        <family val="1"/>
        <charset val="128"/>
      </rPr>
      <t>多層燃焼式流動床炉、過給式流動床炉、それに類する</t>
    </r>
    <r>
      <rPr>
        <sz val="10"/>
        <color indexed="8"/>
        <rFont val="Times New Roman"/>
        <family val="1"/>
      </rPr>
      <t>N</t>
    </r>
    <r>
      <rPr>
        <vertAlign val="subscript"/>
        <sz val="10"/>
        <color rgb="FF000000"/>
        <rFont val="Times New Roman"/>
        <family val="1"/>
      </rPr>
      <t>2</t>
    </r>
    <r>
      <rPr>
        <sz val="10"/>
        <color indexed="8"/>
        <rFont val="Times New Roman"/>
        <family val="1"/>
      </rPr>
      <t>O</t>
    </r>
    <r>
      <rPr>
        <sz val="10"/>
        <color indexed="8"/>
        <rFont val="ＭＳ 明朝"/>
        <family val="1"/>
        <charset val="128"/>
      </rPr>
      <t>排出抑制型流動床炉</t>
    </r>
    <rPh sb="3" eb="5">
      <t>タソウ</t>
    </rPh>
    <rPh sb="5" eb="7">
      <t>ネンショウ</t>
    </rPh>
    <rPh sb="7" eb="8">
      <t>シキ</t>
    </rPh>
    <rPh sb="8" eb="10">
      <t>リュウドウ</t>
    </rPh>
    <rPh sb="10" eb="11">
      <t>ユカ</t>
    </rPh>
    <rPh sb="11" eb="12">
      <t>ロ</t>
    </rPh>
    <rPh sb="24" eb="25">
      <t>ルイ</t>
    </rPh>
    <rPh sb="30" eb="34">
      <t>ハイシュツヨクセイ</t>
    </rPh>
    <rPh sb="34" eb="35">
      <t>ガタ</t>
    </rPh>
    <rPh sb="35" eb="39">
      <t>リュウドウショウロ</t>
    </rPh>
    <phoneticPr fontId="4"/>
  </si>
  <si>
    <r>
      <t xml:space="preserve">4. </t>
    </r>
    <r>
      <rPr>
        <sz val="10"/>
        <color indexed="8"/>
        <rFont val="ＭＳ 明朝"/>
        <family val="1"/>
        <charset val="128"/>
      </rPr>
      <t>二段燃焼式循環流動床炉、
階段式ストーカ炉、ガス化炉</t>
    </r>
    <rPh sb="16" eb="19">
      <t>カイダンシキ</t>
    </rPh>
    <phoneticPr fontId="4"/>
  </si>
  <si>
    <r>
      <t>廃タイヤの原燃料利用にかかる</t>
    </r>
    <r>
      <rPr>
        <sz val="10.5"/>
        <rFont val="Times New Roman"/>
        <family val="1"/>
      </rPr>
      <t>CO</t>
    </r>
    <r>
      <rPr>
        <vertAlign val="subscript"/>
        <sz val="10.5"/>
        <rFont val="Times New Roman"/>
        <family val="1"/>
      </rPr>
      <t>2</t>
    </r>
    <r>
      <rPr>
        <sz val="10.5"/>
        <rFont val="ＭＳ 明朝"/>
        <family val="1"/>
        <charset val="128"/>
      </rPr>
      <t>排出係数</t>
    </r>
  </si>
  <si>
    <t>焼却方式</t>
    <rPh sb="0" eb="2">
      <t>ショウキャク</t>
    </rPh>
    <rPh sb="2" eb="4">
      <t>ホウシキ</t>
    </rPh>
    <phoneticPr fontId="4"/>
  </si>
  <si>
    <r>
      <t>CH</t>
    </r>
    <r>
      <rPr>
        <vertAlign val="subscript"/>
        <sz val="10"/>
        <rFont val="Times New Roman"/>
        <family val="1"/>
      </rPr>
      <t>4</t>
    </r>
    <r>
      <rPr>
        <sz val="10"/>
        <rFont val="ＭＳ 明朝"/>
        <family val="1"/>
        <charset val="128"/>
      </rPr>
      <t>排出係数</t>
    </r>
    <phoneticPr fontId="4"/>
  </si>
  <si>
    <r>
      <t>N</t>
    </r>
    <r>
      <rPr>
        <vertAlign val="subscript"/>
        <sz val="10"/>
        <rFont val="Times New Roman"/>
        <family val="1"/>
      </rPr>
      <t>2</t>
    </r>
    <r>
      <rPr>
        <sz val="10"/>
        <rFont val="Times New Roman"/>
        <family val="1"/>
      </rPr>
      <t>O</t>
    </r>
    <r>
      <rPr>
        <sz val="10"/>
        <rFont val="ＭＳ 明朝"/>
        <family val="1"/>
        <charset val="128"/>
      </rPr>
      <t>排出係数</t>
    </r>
    <phoneticPr fontId="4"/>
  </si>
  <si>
    <t>場外での発電・熱利用なし</t>
    <rPh sb="0" eb="1">
      <t>バ</t>
    </rPh>
    <rPh sb="1" eb="2">
      <t>ソト</t>
    </rPh>
    <rPh sb="4" eb="6">
      <t>ハツデン</t>
    </rPh>
    <phoneticPr fontId="4"/>
  </si>
  <si>
    <t>エネルギー回収を行う一般廃棄物焼却施設で焼却される一般廃棄物の割合</t>
    <phoneticPr fontId="4"/>
  </si>
  <si>
    <r>
      <rPr>
        <sz val="10.5"/>
        <rFont val="MS 明朝"/>
        <family val="3"/>
        <charset val="128"/>
      </rPr>
      <t>燃焼方式別</t>
    </r>
    <r>
      <rPr>
        <sz val="10.5"/>
        <rFont val="Times New Roman"/>
        <family val="1"/>
      </rPr>
      <t>CH</t>
    </r>
    <r>
      <rPr>
        <vertAlign val="subscript"/>
        <sz val="10.5"/>
        <rFont val="Times New Roman"/>
        <family val="1"/>
      </rPr>
      <t>4</t>
    </r>
    <r>
      <rPr>
        <sz val="10.5"/>
        <rFont val="MS 明朝"/>
        <family val="3"/>
        <charset val="128"/>
      </rPr>
      <t>及び</t>
    </r>
    <r>
      <rPr>
        <sz val="10.5"/>
        <rFont val="Times New Roman"/>
        <family val="1"/>
      </rPr>
      <t>N</t>
    </r>
    <r>
      <rPr>
        <vertAlign val="subscript"/>
        <sz val="10.5"/>
        <rFont val="Times New Roman"/>
        <family val="1"/>
      </rPr>
      <t>2</t>
    </r>
    <r>
      <rPr>
        <sz val="10.5"/>
        <rFont val="Times New Roman"/>
        <family val="1"/>
      </rPr>
      <t>O</t>
    </r>
    <r>
      <rPr>
        <sz val="10.5"/>
        <rFont val="MS 明朝"/>
        <family val="3"/>
        <charset val="128"/>
      </rPr>
      <t>排出係数（一般廃棄物）</t>
    </r>
    <rPh sb="8" eb="9">
      <t>オヨ</t>
    </rPh>
    <phoneticPr fontId="4"/>
  </si>
  <si>
    <r>
      <t xml:space="preserve">a. </t>
    </r>
    <r>
      <rPr>
        <sz val="11"/>
        <rFont val="ＭＳ 明朝"/>
        <family val="1"/>
        <charset val="128"/>
      </rPr>
      <t>嫌気性
　埋立</t>
    </r>
    <phoneticPr fontId="4"/>
  </si>
  <si>
    <r>
      <t xml:space="preserve">b. </t>
    </r>
    <r>
      <rPr>
        <sz val="11"/>
        <rFont val="ＭＳ 明朝"/>
        <family val="1"/>
        <charset val="128"/>
      </rPr>
      <t>準好気性
　埋立</t>
    </r>
    <phoneticPr fontId="4"/>
  </si>
  <si>
    <t>プラスチック（一般廃棄物）</t>
    <rPh sb="7" eb="9">
      <t>イッパン</t>
    </rPh>
    <rPh sb="9" eb="12">
      <t>ハイキブツ</t>
    </rPh>
    <phoneticPr fontId="4"/>
  </si>
  <si>
    <r>
      <t>g-CH</t>
    </r>
    <r>
      <rPr>
        <vertAlign val="subscript"/>
        <sz val="10"/>
        <rFont val="Times New Roman"/>
        <family val="1"/>
      </rPr>
      <t>4</t>
    </r>
    <r>
      <rPr>
        <sz val="10"/>
        <rFont val="Times New Roman"/>
        <family val="1"/>
      </rPr>
      <t>/t (wet)</t>
    </r>
    <phoneticPr fontId="4"/>
  </si>
  <si>
    <r>
      <t>g-N</t>
    </r>
    <r>
      <rPr>
        <vertAlign val="subscript"/>
        <sz val="10"/>
        <rFont val="Times New Roman"/>
        <family val="1"/>
      </rPr>
      <t>2</t>
    </r>
    <r>
      <rPr>
        <sz val="10"/>
        <rFont val="Times New Roman"/>
        <family val="1"/>
      </rPr>
      <t>O/t (wet)</t>
    </r>
    <phoneticPr fontId="4"/>
  </si>
  <si>
    <r>
      <t xml:space="preserve">7. </t>
    </r>
    <r>
      <rPr>
        <sz val="10"/>
        <rFont val="ＭＳ 明朝"/>
        <family val="1"/>
        <charset val="128"/>
      </rPr>
      <t>石灰系凝集剤</t>
    </r>
    <rPh sb="3" eb="5">
      <t>セッカイ</t>
    </rPh>
    <rPh sb="5" eb="6">
      <t>ケイ</t>
    </rPh>
    <rPh sb="6" eb="9">
      <t>ギョウシュウザイ</t>
    </rPh>
    <phoneticPr fontId="4"/>
  </si>
  <si>
    <r>
      <t>5.C. Waste incineration and open burning 
(without energy recovery)</t>
    </r>
    <r>
      <rPr>
        <vertAlign val="superscript"/>
        <sz val="11"/>
        <rFont val="Times New Roman"/>
        <family val="1"/>
      </rPr>
      <t>1)</t>
    </r>
    <phoneticPr fontId="4"/>
  </si>
  <si>
    <t>Waste incineration with energy recovery</t>
    <phoneticPr fontId="4"/>
  </si>
  <si>
    <t>Direct use of waste as alternative fuel</t>
  </si>
  <si>
    <t>Direct use of waste as alternative fuel</t>
    <phoneticPr fontId="4"/>
  </si>
  <si>
    <t>Incineration of waste processed as fuel</t>
    <phoneticPr fontId="4"/>
  </si>
  <si>
    <r>
      <t>Waste tire</t>
    </r>
    <r>
      <rPr>
        <vertAlign val="superscript"/>
        <sz val="11"/>
        <rFont val="Times New Roman"/>
        <family val="1"/>
      </rPr>
      <t>2)</t>
    </r>
    <phoneticPr fontId="4"/>
  </si>
  <si>
    <r>
      <t>Waste tire</t>
    </r>
    <r>
      <rPr>
        <vertAlign val="superscript"/>
        <sz val="11"/>
        <rFont val="Times New Roman"/>
        <family val="1"/>
      </rPr>
      <t>1)</t>
    </r>
    <phoneticPr fontId="4"/>
  </si>
  <si>
    <t>津波堆積物</t>
    <rPh sb="0" eb="2">
      <t>ツナミ</t>
    </rPh>
    <rPh sb="2" eb="4">
      <t>タイセキ</t>
    </rPh>
    <phoneticPr fontId="4"/>
  </si>
  <si>
    <r>
      <rPr>
        <sz val="10.5"/>
        <rFont val="ＭＳ 明朝"/>
        <family val="1"/>
        <charset val="128"/>
      </rPr>
      <t>動植物性廃油割合</t>
    </r>
    <r>
      <rPr>
        <sz val="10.5"/>
        <rFont val="游ゴシック"/>
        <family val="1"/>
        <charset val="128"/>
      </rPr>
      <t>（</t>
    </r>
    <r>
      <rPr>
        <i/>
        <sz val="10.5"/>
        <rFont val="Times New Roman"/>
        <family val="1"/>
      </rPr>
      <t>F</t>
    </r>
    <r>
      <rPr>
        <i/>
        <vertAlign val="subscript"/>
        <sz val="10.5"/>
        <rFont val="Times New Roman"/>
        <family val="1"/>
      </rPr>
      <t>bio</t>
    </r>
    <r>
      <rPr>
        <sz val="10.5"/>
        <rFont val="游ゴシック"/>
        <family val="1"/>
        <charset val="128"/>
      </rPr>
      <t>）</t>
    </r>
    <phoneticPr fontId="4"/>
  </si>
  <si>
    <r>
      <rPr>
        <sz val="11"/>
        <rFont val="ＭＳ 明朝"/>
        <family val="1"/>
        <charset val="128"/>
      </rPr>
      <t>算定対象年度内に分解した生分解性廃棄物量</t>
    </r>
    <r>
      <rPr>
        <vertAlign val="superscript"/>
        <sz val="11"/>
        <rFont val="Times New Roman"/>
        <family val="1"/>
      </rPr>
      <t>1)</t>
    </r>
    <r>
      <rPr>
        <sz val="11"/>
        <rFont val="ＭＳ 明朝"/>
        <family val="1"/>
        <charset val="128"/>
      </rPr>
      <t>（活動量）</t>
    </r>
    <phoneticPr fontId="4"/>
  </si>
  <si>
    <r>
      <rPr>
        <sz val="10.5"/>
        <rFont val="ＭＳ 明朝"/>
        <family val="1"/>
        <charset val="128"/>
      </rPr>
      <t>廃棄物の原燃料利用量（活動量：排出ベース）</t>
    </r>
  </si>
  <si>
    <r>
      <rPr>
        <sz val="10"/>
        <rFont val="ＭＳ 明朝"/>
        <family val="1"/>
        <charset val="128"/>
      </rPr>
      <t>算定対象</t>
    </r>
    <rPh sb="0" eb="2">
      <t>サンテイ</t>
    </rPh>
    <rPh sb="2" eb="4">
      <t>タイショウ</t>
    </rPh>
    <phoneticPr fontId="4"/>
  </si>
  <si>
    <r>
      <rPr>
        <sz val="10"/>
        <rFont val="ＭＳ 明朝"/>
        <family val="1"/>
        <charset val="128"/>
      </rPr>
      <t>原燃料利用の内訳</t>
    </r>
    <rPh sb="0" eb="1">
      <t>ゲン</t>
    </rPh>
    <rPh sb="1" eb="3">
      <t>ネンリョウ</t>
    </rPh>
    <rPh sb="3" eb="5">
      <t>リヨウ</t>
    </rPh>
    <rPh sb="6" eb="8">
      <t>ウチワケ</t>
    </rPh>
    <phoneticPr fontId="4"/>
  </si>
  <si>
    <r>
      <rPr>
        <sz val="10"/>
        <rFont val="ＭＳ 明朝"/>
        <family val="1"/>
        <charset val="128"/>
      </rPr>
      <t>油化</t>
    </r>
    <rPh sb="0" eb="2">
      <t>ユカ</t>
    </rPh>
    <phoneticPr fontId="4"/>
  </si>
  <si>
    <r>
      <rPr>
        <sz val="10"/>
        <rFont val="ＭＳ 明朝"/>
        <family val="1"/>
        <charset val="128"/>
      </rPr>
      <t>高炉還元剤</t>
    </r>
    <rPh sb="0" eb="2">
      <t>コウロ</t>
    </rPh>
    <rPh sb="2" eb="5">
      <t>カンゲンザイ</t>
    </rPh>
    <phoneticPr fontId="4"/>
  </si>
  <si>
    <r>
      <rPr>
        <sz val="10"/>
        <rFont val="ＭＳ 明朝"/>
        <family val="1"/>
        <charset val="128"/>
      </rPr>
      <t>コークス炉化学原料</t>
    </r>
    <rPh sb="4" eb="5">
      <t>ロ</t>
    </rPh>
    <rPh sb="5" eb="7">
      <t>カガク</t>
    </rPh>
    <rPh sb="7" eb="9">
      <t>ゲンリョウ</t>
    </rPh>
    <phoneticPr fontId="4"/>
  </si>
  <si>
    <r>
      <rPr>
        <sz val="10"/>
        <rFont val="ＭＳ 明朝"/>
        <family val="1"/>
        <charset val="128"/>
      </rPr>
      <t>ガス化</t>
    </r>
    <rPh sb="2" eb="3">
      <t>カ</t>
    </rPh>
    <phoneticPr fontId="4"/>
  </si>
  <si>
    <r>
      <rPr>
        <sz val="10"/>
        <rFont val="ＭＳ 明朝"/>
        <family val="1"/>
        <charset val="128"/>
      </rPr>
      <t>産業廃棄物</t>
    </r>
  </si>
  <si>
    <r>
      <rPr>
        <sz val="10"/>
        <rFont val="ＭＳ 明朝"/>
        <family val="1"/>
        <charset val="128"/>
      </rPr>
      <t>化石燃料起源の廃油</t>
    </r>
    <rPh sb="0" eb="6">
      <t>カセキネンリョウキゲン</t>
    </rPh>
    <phoneticPr fontId="32"/>
  </si>
  <si>
    <r>
      <rPr>
        <sz val="10"/>
        <rFont val="ＭＳ 明朝"/>
        <family val="1"/>
        <charset val="128"/>
      </rPr>
      <t>（区分無し）</t>
    </r>
  </si>
  <si>
    <r>
      <rPr>
        <sz val="10"/>
        <rFont val="ＭＳ 明朝"/>
        <family val="1"/>
        <charset val="128"/>
      </rPr>
      <t>動植物性
廃油</t>
    </r>
    <rPh sb="0" eb="4">
      <t>ドウショクブツセイ</t>
    </rPh>
    <rPh sb="5" eb="7">
      <t>ハイユ</t>
    </rPh>
    <phoneticPr fontId="32"/>
  </si>
  <si>
    <r>
      <rPr>
        <sz val="10"/>
        <rFont val="ＭＳ Ｐ明朝"/>
        <family val="1"/>
        <charset val="128"/>
      </rPr>
      <t>使用済溶剤・再生油</t>
    </r>
    <rPh sb="0" eb="3">
      <t>シヨウズミ</t>
    </rPh>
    <rPh sb="3" eb="5">
      <t>ヨウザイ</t>
    </rPh>
    <rPh sb="6" eb="9">
      <t>サイセイユ</t>
    </rPh>
    <phoneticPr fontId="4"/>
  </si>
  <si>
    <r>
      <rPr>
        <sz val="10"/>
        <rFont val="ＭＳ Ｐ明朝"/>
        <family val="1"/>
        <charset val="128"/>
      </rPr>
      <t>再生重油</t>
    </r>
    <rPh sb="0" eb="4">
      <t>サイセイジュウユ</t>
    </rPh>
    <phoneticPr fontId="4"/>
  </si>
  <si>
    <r>
      <rPr>
        <sz val="10"/>
        <rFont val="ＭＳ 明朝"/>
        <family val="1"/>
        <charset val="128"/>
      </rPr>
      <t>化学産業</t>
    </r>
    <rPh sb="0" eb="2">
      <t>カガク</t>
    </rPh>
    <rPh sb="2" eb="4">
      <t>サンギョウ</t>
    </rPh>
    <phoneticPr fontId="4"/>
  </si>
  <si>
    <r>
      <rPr>
        <sz val="10"/>
        <rFont val="ＭＳ 明朝"/>
        <family val="1"/>
        <charset val="128"/>
      </rPr>
      <t>製紙業</t>
    </r>
    <rPh sb="0" eb="3">
      <t>セイシギョウ</t>
    </rPh>
    <phoneticPr fontId="4"/>
  </si>
  <si>
    <r>
      <rPr>
        <sz val="10"/>
        <rFont val="ＭＳ 明朝"/>
        <family val="1"/>
        <charset val="128"/>
      </rPr>
      <t>セメント焼成</t>
    </r>
    <rPh sb="4" eb="6">
      <t>ショウセイ</t>
    </rPh>
    <phoneticPr fontId="33"/>
  </si>
  <si>
    <r>
      <rPr>
        <sz val="10"/>
        <rFont val="ＭＳ 明朝"/>
        <family val="1"/>
        <charset val="128"/>
      </rPr>
      <t>自動車製造業</t>
    </r>
    <rPh sb="0" eb="3">
      <t>ジドウシャ</t>
    </rPh>
    <rPh sb="3" eb="6">
      <t>セイゾウギョウ</t>
    </rPh>
    <phoneticPr fontId="33"/>
  </si>
  <si>
    <r>
      <rPr>
        <sz val="10"/>
        <rFont val="ＭＳ 明朝"/>
        <family val="1"/>
        <charset val="128"/>
      </rPr>
      <t>（区分無し）</t>
    </r>
    <phoneticPr fontId="4"/>
  </si>
  <si>
    <r>
      <rPr>
        <sz val="10"/>
        <rFont val="ＭＳ 明朝"/>
        <family val="1"/>
        <charset val="128"/>
      </rPr>
      <t>ボイラー</t>
    </r>
    <phoneticPr fontId="4"/>
  </si>
  <si>
    <r>
      <rPr>
        <sz val="10"/>
        <rFont val="ＭＳ 明朝"/>
        <family val="1"/>
        <charset val="128"/>
      </rPr>
      <t>製鉄</t>
    </r>
    <rPh sb="0" eb="2">
      <t>セイテツ</t>
    </rPh>
    <phoneticPr fontId="4"/>
  </si>
  <si>
    <r>
      <rPr>
        <sz val="10"/>
        <rFont val="ＭＳ 明朝"/>
        <family val="1"/>
        <charset val="128"/>
      </rPr>
      <t>金属精錬</t>
    </r>
    <rPh sb="0" eb="2">
      <t>キンゾク</t>
    </rPh>
    <rPh sb="2" eb="4">
      <t>セイレン</t>
    </rPh>
    <phoneticPr fontId="6"/>
  </si>
  <si>
    <r>
      <rPr>
        <sz val="10"/>
        <rFont val="ＭＳ 明朝"/>
        <family val="1"/>
        <charset val="128"/>
      </rPr>
      <t>タイヤメーカー</t>
    </r>
    <phoneticPr fontId="6"/>
  </si>
  <si>
    <r>
      <rPr>
        <sz val="10"/>
        <rFont val="ＭＳ 明朝"/>
        <family val="1"/>
        <charset val="128"/>
      </rPr>
      <t>製紙</t>
    </r>
    <rPh sb="0" eb="2">
      <t>セイシ</t>
    </rPh>
    <phoneticPr fontId="4"/>
  </si>
  <si>
    <r>
      <rPr>
        <sz val="10"/>
        <rFont val="ＭＳ 明朝"/>
        <family val="1"/>
        <charset val="128"/>
      </rPr>
      <t>発電</t>
    </r>
    <rPh sb="0" eb="2">
      <t>ハツデン</t>
    </rPh>
    <phoneticPr fontId="6"/>
  </si>
  <si>
    <r>
      <rPr>
        <sz val="10"/>
        <rFont val="ＭＳ 明朝"/>
        <family val="1"/>
        <charset val="128"/>
      </rPr>
      <t>石油製品業</t>
    </r>
    <rPh sb="0" eb="2">
      <t>セキユ</t>
    </rPh>
    <rPh sb="2" eb="4">
      <t>セイヒン</t>
    </rPh>
    <rPh sb="4" eb="5">
      <t>ギョウ</t>
    </rPh>
    <phoneticPr fontId="4"/>
  </si>
  <si>
    <r>
      <rPr>
        <sz val="10"/>
        <rFont val="ＭＳ 明朝"/>
        <family val="1"/>
        <charset val="128"/>
      </rPr>
      <t>化学工業</t>
    </r>
    <rPh sb="0" eb="2">
      <t>カガク</t>
    </rPh>
    <rPh sb="2" eb="4">
      <t>コウギョウ</t>
    </rPh>
    <phoneticPr fontId="4"/>
  </si>
  <si>
    <r>
      <rPr>
        <sz val="10"/>
        <rFont val="ＭＳ 明朝"/>
        <family val="1"/>
        <charset val="128"/>
      </rPr>
      <t>セメント製造業</t>
    </r>
    <rPh sb="4" eb="6">
      <t>セイゾウ</t>
    </rPh>
    <rPh sb="6" eb="7">
      <t>ギョウ</t>
    </rPh>
    <phoneticPr fontId="33"/>
  </si>
  <si>
    <r>
      <t>CO</t>
    </r>
    <r>
      <rPr>
        <vertAlign val="subscript"/>
        <sz val="10.5"/>
        <rFont val="Times New Roman"/>
        <family val="1"/>
      </rPr>
      <t>2</t>
    </r>
    <r>
      <rPr>
        <sz val="10.5"/>
        <rFont val="ＭＳ 明朝"/>
        <family val="1"/>
        <charset val="128"/>
      </rPr>
      <t>排出量の計算に使用する一般廃棄物の活動量</t>
    </r>
    <phoneticPr fontId="4"/>
  </si>
  <si>
    <t>一般廃棄物</t>
    <rPh sb="0" eb="5">
      <t>イッパンハイキブツ</t>
    </rPh>
    <phoneticPr fontId="4"/>
  </si>
  <si>
    <t>産業廃棄物</t>
    <rPh sb="0" eb="5">
      <t>サンギョウハイキブツ</t>
    </rPh>
    <phoneticPr fontId="4"/>
  </si>
  <si>
    <t>家庭用不織布マスク</t>
    <rPh sb="0" eb="3">
      <t>カテイヨウ</t>
    </rPh>
    <rPh sb="3" eb="6">
      <t>フショクフ</t>
    </rPh>
    <phoneticPr fontId="4"/>
  </si>
  <si>
    <t>紙おむつ・生理処理用品</t>
    <rPh sb="0" eb="1">
      <t>カミ</t>
    </rPh>
    <rPh sb="5" eb="11">
      <t>セイリショリヨウヒン</t>
    </rPh>
    <phoneticPr fontId="4"/>
  </si>
  <si>
    <t>医療用不織布マスク</t>
    <rPh sb="0" eb="3">
      <t>イリョウヨウ</t>
    </rPh>
    <rPh sb="3" eb="6">
      <t>フショクフ</t>
    </rPh>
    <phoneticPr fontId="4"/>
  </si>
  <si>
    <t>化石燃料起源の廃油</t>
    <phoneticPr fontId="4"/>
  </si>
  <si>
    <r>
      <t>3</t>
    </r>
    <r>
      <rPr>
        <sz val="11"/>
        <rFont val="ＭＳ 明朝"/>
        <family val="1"/>
        <charset val="128"/>
      </rPr>
      <t>）生物起源成分のみ含む。</t>
    </r>
    <phoneticPr fontId="4"/>
  </si>
  <si>
    <t>業種</t>
  </si>
  <si>
    <t>業種</t>
    <rPh sb="0" eb="2">
      <t>ギョウシュ</t>
    </rPh>
    <phoneticPr fontId="4"/>
  </si>
  <si>
    <t>４）感染症対策用途のプラスチック製品（不織布マスク、ビニル製及び合成ゴム製手袋）を含む。</t>
    <rPh sb="2" eb="9">
      <t>カンセンショウタイサクヨウト</t>
    </rPh>
    <rPh sb="16" eb="18">
      <t>セイヒン</t>
    </rPh>
    <rPh sb="19" eb="22">
      <t>フショクフ</t>
    </rPh>
    <rPh sb="29" eb="30">
      <t>セイ</t>
    </rPh>
    <rPh sb="30" eb="31">
      <t>オヨ</t>
    </rPh>
    <rPh sb="32" eb="34">
      <t>ゴウセイ</t>
    </rPh>
    <rPh sb="36" eb="37">
      <t>セイ</t>
    </rPh>
    <rPh sb="37" eb="39">
      <t>テブクロ</t>
    </rPh>
    <rPh sb="41" eb="42">
      <t>フク</t>
    </rPh>
    <phoneticPr fontId="4"/>
  </si>
  <si>
    <t>SCIW</t>
    <phoneticPr fontId="4"/>
  </si>
  <si>
    <r>
      <t>Specified hazardous 
IW oil</t>
    </r>
    <r>
      <rPr>
        <vertAlign val="superscript"/>
        <sz val="11"/>
        <rFont val="Times New Roman"/>
        <family val="1"/>
      </rPr>
      <t>1)</t>
    </r>
    <phoneticPr fontId="4"/>
  </si>
  <si>
    <r>
      <t>5.C.2. Open burning (IW plastics)</t>
    </r>
    <r>
      <rPr>
        <vertAlign val="superscript"/>
        <sz val="11"/>
        <rFont val="Times New Roman"/>
        <family val="1"/>
      </rPr>
      <t>1)</t>
    </r>
    <phoneticPr fontId="4"/>
  </si>
  <si>
    <r>
      <t>5.C.2. Open burning (IW)</t>
    </r>
    <r>
      <rPr>
        <vertAlign val="superscript"/>
        <sz val="11"/>
        <rFont val="Times New Roman"/>
        <family val="1"/>
      </rPr>
      <t>2)</t>
    </r>
    <phoneticPr fontId="4"/>
  </si>
  <si>
    <r>
      <rPr>
        <sz val="10"/>
        <rFont val="ＭＳ 明朝"/>
        <family val="1"/>
        <charset val="128"/>
      </rPr>
      <t>標準脱窒素</t>
    </r>
    <r>
      <rPr>
        <sz val="10"/>
        <rFont val="ＭＳ Ｐ明朝"/>
        <family val="1"/>
        <charset val="128"/>
      </rPr>
      <t>処理</t>
    </r>
    <rPh sb="0" eb="2">
      <t>ヒョウジュン</t>
    </rPh>
    <rPh sb="2" eb="3">
      <t>ダツ</t>
    </rPh>
    <rPh sb="3" eb="5">
      <t>チッソ</t>
    </rPh>
    <rPh sb="5" eb="7">
      <t>ショリ</t>
    </rPh>
    <phoneticPr fontId="6"/>
  </si>
  <si>
    <r>
      <rPr>
        <sz val="10"/>
        <rFont val="ＭＳ 明朝"/>
        <family val="1"/>
        <charset val="128"/>
      </rPr>
      <t>高負荷脱窒素</t>
    </r>
    <r>
      <rPr>
        <sz val="10"/>
        <rFont val="ＭＳ Ｐ明朝"/>
        <family val="1"/>
        <charset val="128"/>
      </rPr>
      <t>処理</t>
    </r>
    <rPh sb="0" eb="1">
      <t>コウ</t>
    </rPh>
    <rPh sb="1" eb="3">
      <t>フカ</t>
    </rPh>
    <rPh sb="3" eb="4">
      <t>ダツ</t>
    </rPh>
    <rPh sb="4" eb="6">
      <t>チッソ</t>
    </rPh>
    <rPh sb="6" eb="8">
      <t>ショリ</t>
    </rPh>
    <phoneticPr fontId="6"/>
  </si>
  <si>
    <t>汚泥（下水汚泥を除く）</t>
    <rPh sb="0" eb="2">
      <t>オデイ</t>
    </rPh>
    <rPh sb="3" eb="7">
      <t>ゲスイオデイ</t>
    </rPh>
    <rPh sb="8" eb="9">
      <t>ノゾ</t>
    </rPh>
    <phoneticPr fontId="4"/>
  </si>
  <si>
    <t>原燃料利用</t>
    <rPh sb="0" eb="5">
      <t>ゲンネンリョウリヨウ</t>
    </rPh>
    <phoneticPr fontId="4"/>
  </si>
  <si>
    <t>焼却</t>
    <rPh sb="0" eb="2">
      <t>ショウキャク</t>
    </rPh>
    <phoneticPr fontId="4"/>
  </si>
  <si>
    <r>
      <t>不織布マスク</t>
    </r>
    <r>
      <rPr>
        <vertAlign val="superscript"/>
        <sz val="11"/>
        <rFont val="ＭＳ Ｐ明朝"/>
        <family val="1"/>
        <charset val="128"/>
      </rPr>
      <t>1）</t>
    </r>
    <rPh sb="0" eb="3">
      <t>フショクフ</t>
    </rPh>
    <phoneticPr fontId="4"/>
  </si>
  <si>
    <r>
      <t>Nonwoven masks</t>
    </r>
    <r>
      <rPr>
        <vertAlign val="superscript"/>
        <sz val="11"/>
        <rFont val="Times New Roman"/>
        <family val="1"/>
      </rPr>
      <t>1)</t>
    </r>
    <phoneticPr fontId="4"/>
  </si>
  <si>
    <r>
      <rPr>
        <sz val="11"/>
        <rFont val="ＭＳ Ｐ明朝"/>
        <family val="1"/>
        <charset val="128"/>
      </rPr>
      <t>紙おむつ・生理処理用品</t>
    </r>
    <r>
      <rPr>
        <vertAlign val="superscript"/>
        <sz val="11"/>
        <rFont val="Times New Roman"/>
        <family val="1"/>
      </rPr>
      <t>1</t>
    </r>
    <r>
      <rPr>
        <vertAlign val="superscript"/>
        <sz val="11"/>
        <rFont val="ＭＳ Ｐ明朝"/>
        <family val="1"/>
        <charset val="128"/>
      </rPr>
      <t>）</t>
    </r>
    <rPh sb="0" eb="1">
      <t>カミ</t>
    </rPh>
    <rPh sb="5" eb="11">
      <t>セイリショリヨウヒン</t>
    </rPh>
    <phoneticPr fontId="4"/>
  </si>
  <si>
    <r>
      <t>不織布マスク・検査健診用手袋</t>
    </r>
    <r>
      <rPr>
        <vertAlign val="superscript"/>
        <sz val="11"/>
        <rFont val="ＭＳ Ｐ明朝"/>
        <family val="1"/>
        <charset val="128"/>
      </rPr>
      <t>1）</t>
    </r>
    <rPh sb="0" eb="3">
      <t>フショクフ</t>
    </rPh>
    <rPh sb="7" eb="9">
      <t>ケンサ</t>
    </rPh>
    <rPh sb="9" eb="12">
      <t>ケンシンヨウ</t>
    </rPh>
    <rPh sb="12" eb="14">
      <t>テブクロ</t>
    </rPh>
    <phoneticPr fontId="4"/>
  </si>
  <si>
    <r>
      <t>Nonwoven masks/  examination gloves</t>
    </r>
    <r>
      <rPr>
        <vertAlign val="superscript"/>
        <sz val="11"/>
        <rFont val="Times New Roman"/>
        <family val="1"/>
      </rPr>
      <t>1)</t>
    </r>
    <phoneticPr fontId="4"/>
  </si>
  <si>
    <r>
      <rPr>
        <sz val="11"/>
        <rFont val="ＭＳ Ｐ明朝"/>
        <family val="1"/>
        <charset val="128"/>
      </rPr>
      <t>廃プラスチック類</t>
    </r>
    <r>
      <rPr>
        <vertAlign val="superscript"/>
        <sz val="11"/>
        <rFont val="Times New Roman"/>
        <family val="1"/>
      </rPr>
      <t>2</t>
    </r>
    <r>
      <rPr>
        <vertAlign val="superscript"/>
        <sz val="11"/>
        <rFont val="ＭＳ Ｐ明朝"/>
        <family val="1"/>
        <charset val="128"/>
      </rPr>
      <t>）、</t>
    </r>
    <r>
      <rPr>
        <vertAlign val="superscript"/>
        <sz val="11"/>
        <rFont val="Times New Roman"/>
        <family val="1"/>
      </rPr>
      <t>4</t>
    </r>
    <r>
      <rPr>
        <vertAlign val="superscript"/>
        <sz val="11"/>
        <rFont val="ＭＳ Ｐ明朝"/>
        <family val="1"/>
        <charset val="128"/>
      </rPr>
      <t>）</t>
    </r>
    <rPh sb="0" eb="1">
      <t>ハイ</t>
    </rPh>
    <rPh sb="7" eb="8">
      <t>ルイ</t>
    </rPh>
    <phoneticPr fontId="4"/>
  </si>
  <si>
    <r>
      <t>Plastics</t>
    </r>
    <r>
      <rPr>
        <vertAlign val="superscript"/>
        <sz val="11"/>
        <rFont val="Times New Roman"/>
        <family val="1"/>
      </rPr>
      <t>2), 4)</t>
    </r>
    <phoneticPr fontId="4"/>
  </si>
  <si>
    <r>
      <t>Nonwoven masks/examination gloves</t>
    </r>
    <r>
      <rPr>
        <vertAlign val="superscript"/>
        <sz val="11"/>
        <rFont val="Times New Roman"/>
        <family val="1"/>
      </rPr>
      <t>1)</t>
    </r>
    <phoneticPr fontId="4"/>
  </si>
  <si>
    <r>
      <t>感染性廃棄物（手術用手袋）</t>
    </r>
    <r>
      <rPr>
        <vertAlign val="superscript"/>
        <sz val="11"/>
        <rFont val="ＭＳ Ｐ明朝"/>
        <family val="1"/>
        <charset val="128"/>
      </rPr>
      <t>1)</t>
    </r>
    <rPh sb="7" eb="10">
      <t>シュジュツヨウ</t>
    </rPh>
    <rPh sb="10" eb="12">
      <t>テブクロ</t>
    </rPh>
    <phoneticPr fontId="4"/>
  </si>
  <si>
    <r>
      <t>Infectious waste (surgical gloves)</t>
    </r>
    <r>
      <rPr>
        <vertAlign val="superscript"/>
        <sz val="11"/>
        <rFont val="Times New Roman"/>
        <family val="1"/>
      </rPr>
      <t>1)</t>
    </r>
    <phoneticPr fontId="4"/>
  </si>
  <si>
    <r>
      <rPr>
        <sz val="11"/>
        <rFont val="ＭＳ Ｐ明朝"/>
        <family val="1"/>
        <charset val="128"/>
      </rPr>
      <t>感染性廃棄物（プラスチック）</t>
    </r>
    <r>
      <rPr>
        <vertAlign val="superscript"/>
        <sz val="11"/>
        <rFont val="Times New Roman"/>
        <family val="1"/>
      </rPr>
      <t>1</t>
    </r>
    <r>
      <rPr>
        <vertAlign val="superscript"/>
        <sz val="11"/>
        <rFont val="ＭＳ Ｐ明朝"/>
        <family val="1"/>
        <charset val="128"/>
      </rPr>
      <t>）、</t>
    </r>
    <r>
      <rPr>
        <vertAlign val="superscript"/>
        <sz val="11"/>
        <rFont val="Times New Roman"/>
        <family val="1"/>
      </rPr>
      <t>4</t>
    </r>
    <r>
      <rPr>
        <vertAlign val="superscript"/>
        <sz val="11"/>
        <rFont val="ＭＳ Ｐ明朝"/>
        <family val="1"/>
        <charset val="128"/>
      </rPr>
      <t>）</t>
    </r>
    <phoneticPr fontId="4"/>
  </si>
  <si>
    <r>
      <t>Infectious waste (plastics)</t>
    </r>
    <r>
      <rPr>
        <vertAlign val="superscript"/>
        <sz val="11"/>
        <rFont val="Times New Roman"/>
        <family val="1"/>
      </rPr>
      <t>1), 4)</t>
    </r>
    <phoneticPr fontId="4"/>
  </si>
  <si>
    <r>
      <t>Nappies/sanitary pads</t>
    </r>
    <r>
      <rPr>
        <vertAlign val="superscript"/>
        <sz val="11"/>
        <rFont val="Times New Roman"/>
        <family val="1"/>
      </rPr>
      <t>1)</t>
    </r>
    <phoneticPr fontId="4"/>
  </si>
  <si>
    <r>
      <rPr>
        <sz val="11"/>
        <rFont val="ＭＳ 明朝"/>
        <family val="1"/>
        <charset val="128"/>
      </rPr>
      <t>東京都中央防波堤処分場における</t>
    </r>
    <r>
      <rPr>
        <sz val="11"/>
        <rFont val="Times New Roman"/>
        <family val="1"/>
      </rPr>
      <t>CH</t>
    </r>
    <r>
      <rPr>
        <vertAlign val="subscript"/>
        <sz val="11"/>
        <rFont val="Times New Roman"/>
        <family val="1"/>
      </rPr>
      <t>4</t>
    </r>
    <r>
      <rPr>
        <sz val="11"/>
        <rFont val="ＭＳ 明朝"/>
        <family val="1"/>
        <charset val="128"/>
      </rPr>
      <t>使用量</t>
    </r>
    <rPh sb="0" eb="3">
      <t>トウキョウト</t>
    </rPh>
    <rPh sb="3" eb="5">
      <t>チュウオウ</t>
    </rPh>
    <rPh sb="5" eb="8">
      <t>ボウハテイ</t>
    </rPh>
    <rPh sb="8" eb="11">
      <t>ショブンジョウ</t>
    </rPh>
    <rPh sb="18" eb="20">
      <t>シヨウ</t>
    </rPh>
    <rPh sb="20" eb="21">
      <t>リョウ</t>
    </rPh>
    <phoneticPr fontId="4"/>
  </si>
  <si>
    <t>項目</t>
    <rPh sb="0" eb="2">
      <t>コウモク</t>
    </rPh>
    <phoneticPr fontId="4"/>
  </si>
  <si>
    <r>
      <t>CO</t>
    </r>
    <r>
      <rPr>
        <vertAlign val="subscript"/>
        <sz val="10.5"/>
        <rFont val="Times New Roman"/>
        <family val="1"/>
      </rPr>
      <t>2</t>
    </r>
    <r>
      <rPr>
        <sz val="10.5"/>
        <rFont val="ＭＳ 明朝"/>
        <family val="1"/>
        <charset val="128"/>
      </rPr>
      <t>排出量の算定に用いる産業廃棄物の種類別焼却量（活動量）</t>
    </r>
    <phoneticPr fontId="4"/>
  </si>
  <si>
    <r>
      <rPr>
        <sz val="10"/>
        <rFont val="ＭＳ 明朝"/>
        <family val="1"/>
        <charset val="128"/>
      </rPr>
      <t>廃プラスチック類</t>
    </r>
    <r>
      <rPr>
        <vertAlign val="superscript"/>
        <sz val="10"/>
        <rFont val="Times New Roman"/>
        <family val="1"/>
      </rPr>
      <t>2)</t>
    </r>
    <rPh sb="0" eb="1">
      <t>ハイ</t>
    </rPh>
    <rPh sb="7" eb="8">
      <t>ルイ</t>
    </rPh>
    <phoneticPr fontId="4"/>
  </si>
  <si>
    <r>
      <rPr>
        <sz val="10"/>
        <rFont val="ＭＳ 明朝"/>
        <family val="1"/>
        <charset val="128"/>
      </rPr>
      <t>木くず</t>
    </r>
    <r>
      <rPr>
        <sz val="10"/>
        <rFont val="Times New Roman"/>
        <family val="1"/>
      </rPr>
      <t xml:space="preserve"> </t>
    </r>
    <r>
      <rPr>
        <vertAlign val="superscript"/>
        <sz val="10"/>
        <rFont val="Times New Roman"/>
        <family val="1"/>
      </rPr>
      <t>3)</t>
    </r>
    <rPh sb="0" eb="1">
      <t>キ</t>
    </rPh>
    <phoneticPr fontId="4"/>
  </si>
  <si>
    <r>
      <rPr>
        <sz val="10"/>
        <rFont val="ＭＳ 明朝"/>
        <family val="1"/>
        <charset val="128"/>
      </rPr>
      <t>汚泥</t>
    </r>
    <r>
      <rPr>
        <sz val="10"/>
        <rFont val="Times New Roman"/>
        <family val="1"/>
      </rPr>
      <t xml:space="preserve"> </t>
    </r>
    <r>
      <rPr>
        <vertAlign val="superscript"/>
        <sz val="10"/>
        <rFont val="Times New Roman"/>
        <family val="1"/>
      </rPr>
      <t>4)</t>
    </r>
    <rPh sb="0" eb="2">
      <t>オデイ</t>
    </rPh>
    <phoneticPr fontId="4"/>
  </si>
  <si>
    <r>
      <rPr>
        <sz val="10"/>
        <rFont val="ＭＳ 明朝"/>
        <family val="1"/>
        <charset val="128"/>
      </rPr>
      <t>その他</t>
    </r>
    <r>
      <rPr>
        <sz val="10"/>
        <rFont val="Times New Roman"/>
        <family val="1"/>
      </rPr>
      <t xml:space="preserve"> </t>
    </r>
    <r>
      <rPr>
        <vertAlign val="superscript"/>
        <sz val="10"/>
        <rFont val="Times New Roman"/>
        <family val="1"/>
      </rPr>
      <t>5)</t>
    </r>
    <rPh sb="2" eb="3">
      <t>タ</t>
    </rPh>
    <phoneticPr fontId="4"/>
  </si>
  <si>
    <t>RDF</t>
    <phoneticPr fontId="32"/>
  </si>
  <si>
    <t>RPF</t>
    <phoneticPr fontId="4"/>
  </si>
  <si>
    <r>
      <t>廃棄物が焼却される際にエネルギーを回収される場合の焼却量（</t>
    </r>
    <r>
      <rPr>
        <i/>
        <sz val="10.5"/>
        <rFont val="Times New Roman"/>
        <family val="1"/>
      </rPr>
      <t>A</t>
    </r>
    <r>
      <rPr>
        <i/>
        <sz val="10.5"/>
        <rFont val="ＭＳ 明朝"/>
        <family val="1"/>
        <charset val="128"/>
      </rPr>
      <t>×</t>
    </r>
    <r>
      <rPr>
        <i/>
        <sz val="10.5"/>
        <rFont val="Times New Roman"/>
        <family val="1"/>
      </rPr>
      <t>R</t>
    </r>
    <r>
      <rPr>
        <sz val="10.5"/>
        <rFont val="ＭＳ 明朝"/>
        <family val="1"/>
        <charset val="128"/>
      </rPr>
      <t>）</t>
    </r>
    <rPh sb="4" eb="6">
      <t>ショウキャク</t>
    </rPh>
    <rPh sb="9" eb="10">
      <t>サイ</t>
    </rPh>
    <rPh sb="17" eb="19">
      <t>カイシュウ</t>
    </rPh>
    <rPh sb="22" eb="24">
      <t>バアイ</t>
    </rPh>
    <rPh sb="25" eb="28">
      <t>ショウキャクリョウ</t>
    </rPh>
    <phoneticPr fontId="4"/>
  </si>
  <si>
    <r>
      <t xml:space="preserve">5.D.1. 
</t>
    </r>
    <r>
      <rPr>
        <sz val="11"/>
        <rFont val="ＭＳ 明朝"/>
        <family val="1"/>
        <charset val="128"/>
      </rPr>
      <t>生活排水</t>
    </r>
    <phoneticPr fontId="4"/>
  </si>
  <si>
    <r>
      <t xml:space="preserve">5.D.2. 
</t>
    </r>
    <r>
      <rPr>
        <sz val="11"/>
        <rFont val="ＭＳ 明朝"/>
        <family val="1"/>
        <charset val="128"/>
      </rPr>
      <t>産業排水</t>
    </r>
    <phoneticPr fontId="4"/>
  </si>
  <si>
    <r>
      <rPr>
        <sz val="11"/>
        <rFont val="ＭＳ Ｐ明朝"/>
        <family val="1"/>
        <charset val="128"/>
      </rPr>
      <t>プラスチック</t>
    </r>
    <r>
      <rPr>
        <vertAlign val="superscript"/>
        <sz val="11"/>
        <rFont val="Times New Roman"/>
        <family val="1"/>
      </rPr>
      <t>1</t>
    </r>
    <r>
      <rPr>
        <vertAlign val="superscript"/>
        <sz val="11"/>
        <rFont val="ＭＳ Ｐ明朝"/>
        <family val="1"/>
        <charset val="128"/>
      </rPr>
      <t>）、</t>
    </r>
    <r>
      <rPr>
        <vertAlign val="superscript"/>
        <sz val="11"/>
        <rFont val="Times New Roman"/>
        <family val="1"/>
      </rPr>
      <t>4</t>
    </r>
    <r>
      <rPr>
        <vertAlign val="superscript"/>
        <sz val="11"/>
        <rFont val="ＭＳ Ｐ明朝"/>
        <family val="1"/>
        <charset val="128"/>
      </rPr>
      <t>）</t>
    </r>
    <phoneticPr fontId="4"/>
  </si>
  <si>
    <r>
      <rPr>
        <sz val="11"/>
        <rFont val="ＭＳ Ｐ明朝"/>
        <family val="1"/>
        <charset val="128"/>
      </rPr>
      <t>廃プラスチック類</t>
    </r>
    <r>
      <rPr>
        <vertAlign val="superscript"/>
        <sz val="11"/>
        <rFont val="Times New Roman"/>
        <family val="1"/>
      </rPr>
      <t>1</t>
    </r>
    <r>
      <rPr>
        <vertAlign val="superscript"/>
        <sz val="11"/>
        <rFont val="ＭＳ Ｐ明朝"/>
        <family val="1"/>
        <charset val="128"/>
      </rPr>
      <t>）、</t>
    </r>
    <r>
      <rPr>
        <vertAlign val="superscript"/>
        <sz val="11"/>
        <rFont val="Times New Roman"/>
        <family val="1"/>
      </rPr>
      <t>4</t>
    </r>
    <r>
      <rPr>
        <vertAlign val="superscript"/>
        <sz val="11"/>
        <rFont val="ＭＳ Ｐ明朝"/>
        <family val="1"/>
        <charset val="128"/>
      </rPr>
      <t>）</t>
    </r>
    <rPh sb="0" eb="1">
      <t>ハイ</t>
    </rPh>
    <rPh sb="7" eb="8">
      <t>ルイ</t>
    </rPh>
    <phoneticPr fontId="4"/>
  </si>
  <si>
    <r>
      <rPr>
        <sz val="11"/>
        <rFont val="ＭＳ Ｐ明朝"/>
        <family val="1"/>
        <charset val="128"/>
      </rPr>
      <t>プラスチック</t>
    </r>
    <r>
      <rPr>
        <vertAlign val="superscript"/>
        <sz val="11"/>
        <rFont val="Times New Roman"/>
        <family val="1"/>
      </rPr>
      <t>1</t>
    </r>
    <r>
      <rPr>
        <vertAlign val="superscript"/>
        <sz val="11"/>
        <rFont val="ＭＳ Ｐ明朝"/>
        <family val="1"/>
        <charset val="128"/>
      </rPr>
      <t>）</t>
    </r>
    <r>
      <rPr>
        <vertAlign val="superscript"/>
        <sz val="11"/>
        <rFont val="ＭＳ Ｐゴシック"/>
        <family val="3"/>
        <charset val="128"/>
      </rPr>
      <t>、4）</t>
    </r>
    <phoneticPr fontId="4"/>
  </si>
  <si>
    <r>
      <rPr>
        <sz val="11"/>
        <rFont val="ＭＳ Ｐ明朝"/>
        <family val="1"/>
        <charset val="128"/>
      </rPr>
      <t>廃プラスチック類</t>
    </r>
    <r>
      <rPr>
        <vertAlign val="superscript"/>
        <sz val="11"/>
        <rFont val="Times New Roman"/>
        <family val="1"/>
      </rPr>
      <t>1</t>
    </r>
    <r>
      <rPr>
        <vertAlign val="superscript"/>
        <sz val="11"/>
        <rFont val="ＭＳ Ｐ明朝"/>
        <family val="1"/>
        <charset val="128"/>
      </rPr>
      <t>）、４）</t>
    </r>
    <rPh sb="0" eb="1">
      <t>ハイ</t>
    </rPh>
    <rPh sb="7" eb="8">
      <t>ルイ</t>
    </rPh>
    <phoneticPr fontId="4"/>
  </si>
  <si>
    <t>感染性廃棄物（プラスチック、手術用手袋を含む）</t>
    <rPh sb="15" eb="20">
      <t>シュジュツヨウテブクロ</t>
    </rPh>
    <rPh sb="21" eb="22">
      <t>フク</t>
    </rPh>
    <phoneticPr fontId="4"/>
  </si>
  <si>
    <r>
      <rPr>
        <sz val="11"/>
        <rFont val="ＭＳ Ｐ明朝"/>
        <family val="1"/>
        <charset val="128"/>
      </rPr>
      <t>汚泥（下水汚泥を除く）</t>
    </r>
    <r>
      <rPr>
        <vertAlign val="superscript"/>
        <sz val="11"/>
        <rFont val="Times New Roman"/>
        <family val="1"/>
      </rPr>
      <t>3</t>
    </r>
    <r>
      <rPr>
        <vertAlign val="superscript"/>
        <sz val="11"/>
        <rFont val="ＭＳ Ｐ明朝"/>
        <family val="1"/>
        <charset val="128"/>
      </rPr>
      <t>）</t>
    </r>
    <rPh sb="0" eb="2">
      <t>オデイ</t>
    </rPh>
    <rPh sb="3" eb="7">
      <t>ゲスイオデイ</t>
    </rPh>
    <rPh sb="8" eb="9">
      <t>ノゾ</t>
    </rPh>
    <phoneticPr fontId="4"/>
  </si>
  <si>
    <t>検査・健診用手袋（ビニール製）</t>
    <rPh sb="0" eb="2">
      <t>ケンサ</t>
    </rPh>
    <rPh sb="3" eb="6">
      <t>ケンシンヨウ</t>
    </rPh>
    <rPh sb="6" eb="8">
      <t>テブクロ</t>
    </rPh>
    <rPh sb="13" eb="14">
      <t>セイ</t>
    </rPh>
    <phoneticPr fontId="4"/>
  </si>
  <si>
    <t>検査・健診用手袋（合成ゴム製）</t>
    <rPh sb="0" eb="2">
      <t>ケンサ</t>
    </rPh>
    <rPh sb="3" eb="6">
      <t>ケンシンヨウ</t>
    </rPh>
    <rPh sb="6" eb="8">
      <t>テブクロ</t>
    </rPh>
    <rPh sb="9" eb="11">
      <t>ゴウセイ</t>
    </rPh>
    <rPh sb="13" eb="14">
      <t>セイ</t>
    </rPh>
    <phoneticPr fontId="4"/>
  </si>
  <si>
    <r>
      <rPr>
        <sz val="11"/>
        <rFont val="ＭＳ Ｐ明朝"/>
        <family val="1"/>
        <charset val="128"/>
      </rPr>
      <t>汚泥（下水汚泥を含む）</t>
    </r>
    <r>
      <rPr>
        <vertAlign val="superscript"/>
        <sz val="11"/>
        <rFont val="Times New Roman"/>
        <family val="1"/>
      </rPr>
      <t>3</t>
    </r>
    <r>
      <rPr>
        <vertAlign val="superscript"/>
        <sz val="11"/>
        <rFont val="ＭＳ Ｐ明朝"/>
        <family val="1"/>
        <charset val="128"/>
      </rPr>
      <t>）</t>
    </r>
    <rPh sb="0" eb="2">
      <t>オデイ</t>
    </rPh>
    <rPh sb="3" eb="5">
      <t>ゲスイ</t>
    </rPh>
    <rPh sb="5" eb="7">
      <t>オデイ</t>
    </rPh>
    <rPh sb="8" eb="9">
      <t>フク</t>
    </rPh>
    <phoneticPr fontId="4"/>
  </si>
  <si>
    <r>
      <rPr>
        <sz val="11"/>
        <rFont val="ＭＳ Ｐ明朝"/>
        <family val="1"/>
        <charset val="128"/>
      </rPr>
      <t>汚泥(下水汚泥を除く）</t>
    </r>
    <r>
      <rPr>
        <vertAlign val="superscript"/>
        <sz val="11"/>
        <rFont val="Times New Roman"/>
        <family val="1"/>
      </rPr>
      <t>3</t>
    </r>
    <r>
      <rPr>
        <vertAlign val="superscript"/>
        <sz val="11"/>
        <rFont val="ＭＳ Ｐ明朝"/>
        <family val="1"/>
        <charset val="128"/>
      </rPr>
      <t>）</t>
    </r>
    <rPh sb="0" eb="2">
      <t>オデイ</t>
    </rPh>
    <rPh sb="3" eb="7">
      <t>ゲスイオデイ</t>
    </rPh>
    <rPh sb="8" eb="9">
      <t>ノゾ</t>
    </rPh>
    <phoneticPr fontId="4"/>
  </si>
  <si>
    <r>
      <rPr>
        <sz val="10"/>
        <rFont val="ＭＳ 明朝"/>
        <family val="1"/>
        <charset val="128"/>
      </rPr>
      <t>（注）　</t>
    </r>
    <r>
      <rPr>
        <sz val="10"/>
        <rFont val="Times New Roman"/>
        <family val="1"/>
      </rPr>
      <t xml:space="preserve">
1</t>
    </r>
    <r>
      <rPr>
        <sz val="10"/>
        <rFont val="游ゴシック"/>
        <family val="1"/>
        <charset val="128"/>
      </rPr>
      <t>）</t>
    </r>
    <r>
      <rPr>
        <sz val="10"/>
        <rFont val="Times New Roman"/>
        <family val="1"/>
      </rPr>
      <t xml:space="preserve">	</t>
    </r>
    <r>
      <rPr>
        <sz val="10"/>
        <rFont val="游ゴシック"/>
        <family val="1"/>
        <charset val="128"/>
      </rPr>
      <t>「化石燃料起源の廃油」及び「動植物性廃油」に適用する。</t>
    </r>
    <r>
      <rPr>
        <sz val="10"/>
        <rFont val="Times New Roman"/>
        <family val="1"/>
      </rPr>
      <t xml:space="preserve">
2</t>
    </r>
    <r>
      <rPr>
        <sz val="10"/>
        <rFont val="游ゴシック"/>
        <family val="1"/>
        <charset val="128"/>
      </rPr>
      <t>）</t>
    </r>
    <r>
      <rPr>
        <sz val="10"/>
        <rFont val="Times New Roman"/>
        <family val="1"/>
      </rPr>
      <t xml:space="preserve">	</t>
    </r>
    <r>
      <rPr>
        <sz val="10"/>
        <rFont val="游ゴシック"/>
        <family val="1"/>
        <charset val="128"/>
      </rPr>
      <t>「感染症対策用途のプラスチック製品」を含めた「廃プラスチック類」に適用する。</t>
    </r>
    <r>
      <rPr>
        <sz val="10"/>
        <rFont val="Times New Roman"/>
        <family val="1"/>
      </rPr>
      <t xml:space="preserve">
3</t>
    </r>
    <r>
      <rPr>
        <sz val="10"/>
        <rFont val="游ゴシック"/>
        <family val="1"/>
        <charset val="128"/>
      </rPr>
      <t>）</t>
    </r>
    <r>
      <rPr>
        <sz val="10"/>
        <rFont val="Times New Roman"/>
        <family val="1"/>
      </rPr>
      <t xml:space="preserve">	</t>
    </r>
    <r>
      <rPr>
        <sz val="10"/>
        <rFont val="游ゴシック"/>
        <family val="1"/>
        <charset val="128"/>
      </rPr>
      <t>「紙くず」及び「木くず」に適用する。</t>
    </r>
    <r>
      <rPr>
        <sz val="10"/>
        <rFont val="Times New Roman"/>
        <family val="1"/>
      </rPr>
      <t xml:space="preserve">
4</t>
    </r>
    <r>
      <rPr>
        <sz val="10"/>
        <rFont val="游ゴシック"/>
        <family val="1"/>
        <charset val="128"/>
      </rPr>
      <t>）</t>
    </r>
    <r>
      <rPr>
        <sz val="10"/>
        <rFont val="Times New Roman"/>
        <family val="1"/>
      </rPr>
      <t xml:space="preserve">	</t>
    </r>
    <r>
      <rPr>
        <sz val="10"/>
        <rFont val="游ゴシック"/>
        <family val="1"/>
        <charset val="128"/>
      </rPr>
      <t>「下水汚泥」には適用しない。</t>
    </r>
    <r>
      <rPr>
        <sz val="10"/>
        <rFont val="Times New Roman"/>
        <family val="1"/>
      </rPr>
      <t xml:space="preserve">
5</t>
    </r>
    <r>
      <rPr>
        <sz val="10"/>
        <rFont val="游ゴシック"/>
        <family val="1"/>
        <charset val="128"/>
      </rPr>
      <t>）</t>
    </r>
    <r>
      <rPr>
        <sz val="10"/>
        <rFont val="Times New Roman"/>
        <family val="1"/>
      </rPr>
      <t xml:space="preserve">	</t>
    </r>
    <r>
      <rPr>
        <sz val="10"/>
        <rFont val="游ゴシック"/>
        <family val="1"/>
        <charset val="128"/>
      </rPr>
      <t>「天然繊維くず」及び「動植物性残渣・動物の死体」に適用する。</t>
    </r>
    <rPh sb="58" eb="59">
      <t>フク</t>
    </rPh>
    <phoneticPr fontId="4"/>
  </si>
  <si>
    <t>生分解可能廃棄物の年間最終処分量（嫌気性埋立及び準好気性埋立の合計値）</t>
  </si>
  <si>
    <t>2011年の東日本大震災により大量発生した津波堆積物は、処理後の復興資材の活用先が動き出したことにより、処理が本格化した2013年に処分量が増えている。この津波堆積物の最終処分は2013年で終了したため、2014年度以降は最終処分量が0 kt/年となった。</t>
  </si>
  <si>
    <t>埋立処分場構造別の埋立処分量割合</t>
  </si>
  <si>
    <t>一般廃棄物及び産業廃棄物の準好気性埋立処分場における集排水管末端開放率</t>
  </si>
  <si>
    <t>算定対象年度内に分解された不適正処分廃棄物の量（活動量）</t>
  </si>
  <si>
    <r>
      <rPr>
        <sz val="11"/>
        <rFont val="ＭＳ 明朝"/>
        <family val="1"/>
        <charset val="128"/>
      </rPr>
      <t>（注）</t>
    </r>
    <r>
      <rPr>
        <sz val="11"/>
        <rFont val="Times New Roman"/>
        <family val="1"/>
      </rPr>
      <t>CO</t>
    </r>
    <r>
      <rPr>
        <vertAlign val="subscript"/>
        <sz val="11"/>
        <rFont val="Times New Roman"/>
        <family val="1"/>
      </rPr>
      <t>2</t>
    </r>
    <r>
      <rPr>
        <sz val="11"/>
        <rFont val="ＭＳ 明朝"/>
        <family val="1"/>
        <charset val="128"/>
      </rPr>
      <t>排出量の算定に用いる活動量には、生物起源（動植物性廃油、木くず）の利用量は含めない。また、</t>
    </r>
    <r>
      <rPr>
        <sz val="11"/>
        <rFont val="Times New Roman"/>
        <family val="1"/>
      </rPr>
      <t>CO</t>
    </r>
    <r>
      <rPr>
        <vertAlign val="subscript"/>
        <sz val="11"/>
        <rFont val="Times New Roman"/>
        <family val="1"/>
      </rPr>
      <t>2</t>
    </r>
    <r>
      <rPr>
        <sz val="11"/>
        <rFont val="ＭＳ 明朝"/>
        <family val="1"/>
        <charset val="128"/>
      </rPr>
      <t>排出量の算定に用いる活動量は、廃油を除き含水率を用いて乾燥ベース重量に換算する。</t>
    </r>
    <phoneticPr fontId="4"/>
  </si>
  <si>
    <t>4）感染症対策用途のプラスチック製品（不織布マスク、検査・検診用手袋、手術用手袋）を含む。</t>
    <phoneticPr fontId="4"/>
  </si>
  <si>
    <r>
      <t>2026</t>
    </r>
    <r>
      <rPr>
        <sz val="11"/>
        <rFont val="ＭＳ 明朝"/>
        <family val="1"/>
        <charset val="128"/>
      </rPr>
      <t>年</t>
    </r>
    <r>
      <rPr>
        <sz val="11"/>
        <rFont val="Times New Roman"/>
        <family val="1"/>
      </rPr>
      <t>5</t>
    </r>
    <r>
      <rPr>
        <sz val="11"/>
        <rFont val="ＭＳ 明朝"/>
        <family val="1"/>
        <charset val="128"/>
      </rPr>
      <t>月</t>
    </r>
    <rPh sb="4" eb="5">
      <t>ネン</t>
    </rPh>
    <rPh sb="6" eb="7">
      <t>ガツ</t>
    </rPh>
    <phoneticPr fontId="4"/>
  </si>
  <si>
    <r>
      <rPr>
        <b/>
        <sz val="14"/>
        <rFont val="ＭＳ Ｐゴシック"/>
        <family val="3"/>
        <charset val="128"/>
      </rPr>
      <t>日本国温室効果ガスインベントリ報告書（</t>
    </r>
    <r>
      <rPr>
        <b/>
        <sz val="14"/>
        <rFont val="Times New Roman"/>
        <family val="1"/>
      </rPr>
      <t>NID</t>
    </r>
    <r>
      <rPr>
        <b/>
        <sz val="14"/>
        <rFont val="ＭＳ Ｐゴシック"/>
        <family val="3"/>
        <charset val="128"/>
      </rPr>
      <t>）</t>
    </r>
    <r>
      <rPr>
        <b/>
        <sz val="14"/>
        <rFont val="Times New Roman"/>
        <family val="1"/>
      </rPr>
      <t xml:space="preserve"> 2026</t>
    </r>
    <r>
      <rPr>
        <b/>
        <sz val="14"/>
        <rFont val="ＭＳ Ｐゴシック"/>
        <family val="3"/>
        <charset val="128"/>
      </rPr>
      <t>年版</t>
    </r>
    <r>
      <rPr>
        <b/>
        <sz val="14"/>
        <rFont val="Times New Roman"/>
        <family val="1"/>
      </rPr>
      <t xml:space="preserve"> </t>
    </r>
    <rPh sb="0" eb="18">
      <t>ニｒ＠</t>
    </rPh>
    <rPh sb="28" eb="29">
      <t>ネン</t>
    </rPh>
    <rPh sb="29" eb="30">
      <t>バン</t>
    </rPh>
    <phoneticPr fontId="4"/>
  </si>
  <si>
    <r>
      <t>GHG</t>
    </r>
    <r>
      <rPr>
        <b/>
        <sz val="14"/>
        <rFont val="ＭＳ Ｐ明朝"/>
        <family val="1"/>
        <charset val="128"/>
      </rPr>
      <t>排出量：その他（</t>
    </r>
    <r>
      <rPr>
        <b/>
        <sz val="14"/>
        <rFont val="Times New Roman"/>
        <family val="1"/>
      </rPr>
      <t>5.E.</t>
    </r>
    <r>
      <rPr>
        <b/>
        <sz val="14"/>
        <rFont val="ＭＳ Ｐ明朝"/>
        <family val="1"/>
        <charset val="128"/>
      </rPr>
      <t>）</t>
    </r>
    <phoneticPr fontId="4"/>
  </si>
  <si>
    <t>9, 12, 14, 16, 18, 19, 34, 35, 39, 41, 42, 43, 44, 50, 51, 52, 54, 57, 62, 65, 67, 69, 77, 85, 89, 92, 93, 94, 96, 97, 103, 107, 110, 111, 113, 118</t>
  </si>
  <si>
    <t>NO</t>
  </si>
  <si>
    <t>NE</t>
  </si>
  <si>
    <t>NA</t>
  </si>
  <si>
    <t>4）感染症対策用途のプラスチック製品（不織布マスク、ビニル製及び合成ゴム製手袋）を含む。</t>
    <rPh sb="2" eb="9">
      <t>カンセンショウタイサクヨウト</t>
    </rPh>
    <rPh sb="16" eb="18">
      <t>セイヒン</t>
    </rPh>
    <rPh sb="19" eb="22">
      <t>フショクフ</t>
    </rPh>
    <rPh sb="29" eb="30">
      <t>セイ</t>
    </rPh>
    <rPh sb="30" eb="31">
      <t>オヨ</t>
    </rPh>
    <rPh sb="32" eb="34">
      <t>ゴウセイ</t>
    </rPh>
    <rPh sb="36" eb="37">
      <t>セイ</t>
    </rPh>
    <rPh sb="37" eb="39">
      <t>テブクロ</t>
    </rPh>
    <rPh sb="41" eb="42">
      <t>フク</t>
    </rPh>
    <phoneticPr fontId="4"/>
  </si>
  <si>
    <r>
      <t>NID</t>
    </r>
    <r>
      <rPr>
        <b/>
        <sz val="14"/>
        <rFont val="ＭＳ 明朝"/>
        <family val="1"/>
        <charset val="128"/>
      </rPr>
      <t>第</t>
    </r>
    <r>
      <rPr>
        <b/>
        <sz val="14"/>
        <rFont val="Times New Roman"/>
        <family val="1"/>
      </rPr>
      <t>7</t>
    </r>
    <r>
      <rPr>
        <b/>
        <sz val="14"/>
        <rFont val="ＭＳ 明朝"/>
        <family val="1"/>
        <charset val="128"/>
      </rPr>
      <t>章</t>
    </r>
    <r>
      <rPr>
        <b/>
        <sz val="14"/>
        <rFont val="Times New Roman"/>
        <family val="1"/>
      </rPr>
      <t xml:space="preserve"> </t>
    </r>
    <r>
      <rPr>
        <b/>
        <sz val="14"/>
        <rFont val="ＭＳ 明朝"/>
        <family val="1"/>
        <charset val="128"/>
      </rPr>
      <t>廃棄物分野　</t>
    </r>
    <r>
      <rPr>
        <b/>
        <sz val="14"/>
        <rFont val="Times New Roman"/>
        <family val="1"/>
      </rPr>
      <t>GHG</t>
    </r>
    <r>
      <rPr>
        <b/>
        <sz val="14"/>
        <rFont val="ＭＳ 明朝"/>
        <family val="1"/>
        <charset val="128"/>
      </rPr>
      <t>排出量算定に用いる各種時系列データ</t>
    </r>
    <rPh sb="3" eb="4">
      <t>ダイ</t>
    </rPh>
    <phoneticPr fontId="4"/>
  </si>
  <si>
    <r>
      <t>NID7</t>
    </r>
    <r>
      <rPr>
        <u/>
        <sz val="11"/>
        <color theme="10"/>
        <rFont val="ＭＳ 明朝"/>
        <family val="1"/>
        <charset val="128"/>
      </rPr>
      <t>章</t>
    </r>
    <r>
      <rPr>
        <u/>
        <sz val="11"/>
        <color theme="10"/>
        <rFont val="Times New Roman"/>
        <family val="1"/>
      </rPr>
      <t>-</t>
    </r>
    <r>
      <rPr>
        <u/>
        <sz val="11"/>
        <color theme="10"/>
        <rFont val="ＭＳ 明朝"/>
        <family val="1"/>
        <charset val="128"/>
      </rPr>
      <t>時系列データ</t>
    </r>
    <phoneticPr fontId="4"/>
  </si>
  <si>
    <t>本シート</t>
    <rPh sb="0" eb="1">
      <t>ホン</t>
    </rPh>
    <phoneticPr fontId="4"/>
  </si>
  <si>
    <r>
      <rPr>
        <sz val="11"/>
        <rFont val="ＭＳ Ｐゴシック"/>
        <family val="3"/>
        <charset val="128"/>
      </rPr>
      <t>活動量：管理処分場</t>
    </r>
    <r>
      <rPr>
        <sz val="11"/>
        <rFont val="ＭＳ Ｐゴシック"/>
        <family val="3"/>
        <charset val="128"/>
      </rPr>
      <t>（</t>
    </r>
    <r>
      <rPr>
        <sz val="11"/>
        <rFont val="Times New Roman"/>
        <family val="1"/>
      </rPr>
      <t>5.A.1.</t>
    </r>
    <r>
      <rPr>
        <sz val="11"/>
        <rFont val="ＭＳ Ｐゴシック"/>
        <family val="3"/>
        <charset val="128"/>
      </rPr>
      <t>）</t>
    </r>
    <rPh sb="4" eb="6">
      <t>カンリ</t>
    </rPh>
    <rPh sb="6" eb="9">
      <t>ショブンジョウ</t>
    </rPh>
    <phoneticPr fontId="4"/>
  </si>
  <si>
    <r>
      <rPr>
        <sz val="11"/>
        <rFont val="ＭＳ Ｐゴシック"/>
        <family val="3"/>
        <charset val="128"/>
      </rPr>
      <t>活動量：コンポスト化</t>
    </r>
    <r>
      <rPr>
        <sz val="11"/>
        <rFont val="ＭＳ Ｐゴシック"/>
        <family val="3"/>
        <charset val="128"/>
      </rPr>
      <t>（</t>
    </r>
    <r>
      <rPr>
        <sz val="11"/>
        <rFont val="Times New Roman"/>
        <family val="1"/>
      </rPr>
      <t>5.B.1.</t>
    </r>
    <r>
      <rPr>
        <sz val="11"/>
        <rFont val="ＭＳ Ｐゴシック"/>
        <family val="3"/>
        <charset val="128"/>
      </rPr>
      <t>）</t>
    </r>
    <rPh sb="9" eb="10">
      <t>カ</t>
    </rPh>
    <phoneticPr fontId="4"/>
  </si>
  <si>
    <r>
      <rPr>
        <sz val="11"/>
        <rFont val="ＭＳ Ｐゴシック"/>
        <family val="3"/>
        <charset val="128"/>
      </rPr>
      <t>活動量：廃棄物の焼却等（エネルギー分野での報告）</t>
    </r>
    <r>
      <rPr>
        <sz val="11"/>
        <rFont val="ＭＳ Ｐゴシック"/>
        <family val="3"/>
        <charset val="128"/>
      </rPr>
      <t>（</t>
    </r>
    <r>
      <rPr>
        <sz val="11"/>
        <rFont val="Times New Roman"/>
        <family val="1"/>
      </rPr>
      <t>1.A.)</t>
    </r>
    <rPh sb="4" eb="7">
      <t>ハイキブツ</t>
    </rPh>
    <rPh sb="8" eb="10">
      <t>ショウキャク</t>
    </rPh>
    <rPh sb="10" eb="11">
      <t>トウ</t>
    </rPh>
    <phoneticPr fontId="4"/>
  </si>
  <si>
    <r>
      <rPr>
        <sz val="11"/>
        <rFont val="Times New Roman"/>
        <family val="1"/>
      </rPr>
      <t>GHG</t>
    </r>
    <r>
      <rPr>
        <sz val="11"/>
        <rFont val="ＭＳ Ｐゴシック"/>
        <family val="3"/>
        <charset val="128"/>
      </rPr>
      <t>排出量：固形廃棄物の処分</t>
    </r>
    <r>
      <rPr>
        <sz val="11"/>
        <rFont val="ＭＳ Ｐゴシック"/>
        <family val="3"/>
        <charset val="128"/>
      </rPr>
      <t>（</t>
    </r>
    <r>
      <rPr>
        <sz val="11"/>
        <rFont val="Times New Roman"/>
        <family val="1"/>
      </rPr>
      <t>5.A.</t>
    </r>
    <r>
      <rPr>
        <sz val="11"/>
        <rFont val="ＭＳ Ｐゴシック"/>
        <family val="3"/>
        <charset val="128"/>
      </rPr>
      <t>）</t>
    </r>
    <rPh sb="4" eb="6">
      <t>コケイ</t>
    </rPh>
    <rPh sb="6" eb="9">
      <t>ハイキブツ</t>
    </rPh>
    <rPh sb="10" eb="12">
      <t>ショブン</t>
    </rPh>
    <phoneticPr fontId="4"/>
  </si>
  <si>
    <r>
      <rPr>
        <sz val="11"/>
        <rFont val="Times New Roman"/>
        <family val="1"/>
      </rPr>
      <t>GHG</t>
    </r>
    <r>
      <rPr>
        <sz val="11"/>
        <rFont val="ＭＳ Ｐゴシック"/>
        <family val="3"/>
        <charset val="128"/>
      </rPr>
      <t>排出量：固形廃棄物の生物処理</t>
    </r>
    <r>
      <rPr>
        <sz val="11"/>
        <rFont val="ＭＳ Ｐゴシック"/>
        <family val="3"/>
        <charset val="128"/>
      </rPr>
      <t>（</t>
    </r>
    <r>
      <rPr>
        <sz val="11"/>
        <rFont val="Times New Roman"/>
        <family val="1"/>
      </rPr>
      <t>5.B.</t>
    </r>
    <r>
      <rPr>
        <sz val="11"/>
        <rFont val="ＭＳ Ｐゴシック"/>
        <family val="3"/>
        <charset val="128"/>
      </rPr>
      <t>）</t>
    </r>
    <rPh sb="7" eb="9">
      <t>コケイ</t>
    </rPh>
    <rPh sb="9" eb="12">
      <t>ハイキブツ</t>
    </rPh>
    <rPh sb="13" eb="15">
      <t>セイブツ</t>
    </rPh>
    <rPh sb="15" eb="17">
      <t>ショリ</t>
    </rPh>
    <phoneticPr fontId="4"/>
  </si>
  <si>
    <r>
      <rPr>
        <sz val="11"/>
        <rFont val="Times New Roman"/>
        <family val="1"/>
      </rPr>
      <t>GHG</t>
    </r>
    <r>
      <rPr>
        <sz val="11"/>
        <rFont val="ＭＳ Ｐゴシック"/>
        <family val="3"/>
        <charset val="128"/>
      </rPr>
      <t>排出量：廃棄物の焼却及び野焼き</t>
    </r>
    <r>
      <rPr>
        <sz val="11"/>
        <rFont val="ＭＳ Ｐゴシック"/>
        <family val="3"/>
        <charset val="128"/>
      </rPr>
      <t>（</t>
    </r>
    <r>
      <rPr>
        <sz val="11"/>
        <rFont val="Times New Roman"/>
        <family val="1"/>
      </rPr>
      <t>5.C.</t>
    </r>
    <r>
      <rPr>
        <sz val="11"/>
        <rFont val="ＭＳ Ｐゴシック"/>
        <family val="3"/>
        <charset val="128"/>
      </rPr>
      <t>）</t>
    </r>
    <rPh sb="7" eb="10">
      <t>ハイキブツ</t>
    </rPh>
    <rPh sb="11" eb="13">
      <t>ショウキャク</t>
    </rPh>
    <rPh sb="13" eb="14">
      <t>オヨ</t>
    </rPh>
    <rPh sb="15" eb="17">
      <t>ノヤ</t>
    </rPh>
    <phoneticPr fontId="4"/>
  </si>
  <si>
    <r>
      <rPr>
        <sz val="11"/>
        <rFont val="Times New Roman"/>
        <family val="1"/>
      </rPr>
      <t>GHG</t>
    </r>
    <r>
      <rPr>
        <sz val="11"/>
        <rFont val="ＭＳ Ｐゴシック"/>
        <family val="3"/>
        <charset val="128"/>
      </rPr>
      <t>排出量：廃棄物の焼却等</t>
    </r>
    <r>
      <rPr>
        <sz val="11"/>
        <rFont val="ＭＳ Ｐゴシック"/>
        <family val="3"/>
        <charset val="128"/>
      </rPr>
      <t>（</t>
    </r>
    <r>
      <rPr>
        <sz val="11"/>
        <rFont val="Times New Roman"/>
        <family val="1"/>
      </rPr>
      <t>5.C., 1.A.)</t>
    </r>
    <phoneticPr fontId="4"/>
  </si>
  <si>
    <r>
      <rPr>
        <sz val="11"/>
        <rFont val="Times New Roman"/>
        <family val="1"/>
      </rPr>
      <t>GHG</t>
    </r>
    <r>
      <rPr>
        <sz val="11"/>
        <rFont val="ＭＳ Ｐゴシック"/>
        <family val="3"/>
        <charset val="128"/>
      </rPr>
      <t>排出量：排水の処理と放出</t>
    </r>
    <r>
      <rPr>
        <sz val="11"/>
        <rFont val="ＭＳ Ｐゴシック"/>
        <family val="3"/>
        <charset val="128"/>
      </rPr>
      <t>（</t>
    </r>
    <r>
      <rPr>
        <sz val="11"/>
        <rFont val="Times New Roman"/>
        <family val="1"/>
      </rPr>
      <t>5.D.</t>
    </r>
    <r>
      <rPr>
        <sz val="11"/>
        <rFont val="ＭＳ Ｐゴシック"/>
        <family val="3"/>
        <charset val="128"/>
      </rPr>
      <t>）</t>
    </r>
    <rPh sb="7" eb="9">
      <t>ハイスイ</t>
    </rPh>
    <rPh sb="10" eb="12">
      <t>ショリ</t>
    </rPh>
    <rPh sb="13" eb="15">
      <t>ホウシュツ</t>
    </rPh>
    <phoneticPr fontId="4"/>
  </si>
  <si>
    <r>
      <rPr>
        <sz val="11"/>
        <rFont val="Times New Roman"/>
        <family val="1"/>
      </rPr>
      <t>GHG</t>
    </r>
    <r>
      <rPr>
        <sz val="11"/>
        <rFont val="ＭＳ Ｐゴシック"/>
        <family val="3"/>
        <charset val="128"/>
      </rPr>
      <t>排出量：その他</t>
    </r>
    <r>
      <rPr>
        <sz val="11"/>
        <rFont val="ＭＳ Ｐゴシック"/>
        <family val="3"/>
        <charset val="128"/>
      </rPr>
      <t>（</t>
    </r>
    <r>
      <rPr>
        <sz val="11"/>
        <rFont val="Times New Roman"/>
        <family val="1"/>
      </rPr>
      <t>5.E.</t>
    </r>
    <r>
      <rPr>
        <sz val="11"/>
        <rFont val="ＭＳ Ｐゴシック"/>
        <family val="3"/>
        <charset val="128"/>
      </rPr>
      <t>）</t>
    </r>
    <rPh sb="9" eb="10">
      <t>タ</t>
    </rPh>
    <phoneticPr fontId="4"/>
  </si>
  <si>
    <r>
      <rPr>
        <sz val="11"/>
        <rFont val="ＭＳ Ｐゴシック"/>
        <family val="3"/>
        <charset val="128"/>
      </rPr>
      <t xml:space="preserve">廃棄物分野 </t>
    </r>
    <r>
      <rPr>
        <sz val="11"/>
        <rFont val="Times New Roman"/>
        <family val="1"/>
      </rPr>
      <t>GHG</t>
    </r>
    <r>
      <rPr>
        <sz val="11"/>
        <rFont val="ＭＳ Ｐゴシック"/>
        <family val="3"/>
        <charset val="128"/>
      </rPr>
      <t>排出量算定に用いる各種時系列データ</t>
    </r>
    <rPh sb="0" eb="3">
      <t>ハイキブツ</t>
    </rPh>
    <rPh sb="3" eb="5">
      <t>ブンヤ</t>
    </rPh>
    <rPh sb="9" eb="11">
      <t>ハイシュツ</t>
    </rPh>
    <rPh sb="11" eb="12">
      <t>リョウ</t>
    </rPh>
    <rPh sb="12" eb="14">
      <t>サンテイ</t>
    </rPh>
    <rPh sb="15" eb="16">
      <t>モチ</t>
    </rPh>
    <rPh sb="18" eb="20">
      <t>カクシュ</t>
    </rPh>
    <rPh sb="20" eb="23">
      <t>ジケイレツ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</si>
</sst>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0_);[Red]\(#,##0\)"/>
    <numFmt numFmtId="177" formatCode="#,##0_ "/>
    <numFmt numFmtId="178" formatCode="#,##0.0;[Red]\-#,##0.0"/>
    <numFmt numFmtId="179" formatCode="#,##0.0_ "/>
    <numFmt numFmtId="180" formatCode="0.0_ "/>
    <numFmt numFmtId="181" formatCode="#,##0.0000"/>
    <numFmt numFmtId="182" formatCode="0.0_);[Red]\(0.0\)"/>
    <numFmt numFmtId="183" formatCode="#,##0_ ;[Red]\-#,##0\ "/>
    <numFmt numFmtId="184" formatCode="#,##0.00_ "/>
    <numFmt numFmtId="185" formatCode="#,##0.0"/>
    <numFmt numFmtId="186" formatCode="#,##0.00_ ;[Red]\-#,##0.00\ "/>
    <numFmt numFmtId="187" formatCode="0.0"/>
    <numFmt numFmtId="188" formatCode="#,##0.000000000000000000_ "/>
    <numFmt numFmtId="189" formatCode="yyyy/m/d;@"/>
    <numFmt numFmtId="190" formatCode="0.E+00"/>
    <numFmt numFmtId="191" formatCode="#,##0.00000;[Red]\-#,##0.00000"/>
    <numFmt numFmtId="192" formatCode="0.000"/>
    <numFmt numFmtId="193" formatCode="#,##0.000;[Red]\-#,##0.000"/>
    <numFmt numFmtId="194" formatCode="#,##0.000_ ;[Red]\-#,##0.000\ "/>
    <numFmt numFmtId="195" formatCode="#,##0.0_ ;[Red]\-#,##0.0\ "/>
    <numFmt numFmtId="196" formatCode="#,##0.000000;[Red]\-#,##0.000000"/>
    <numFmt numFmtId="197" formatCode="#,##0.0000;[Red]\-#,##0.0000"/>
    <numFmt numFmtId="198" formatCode="#,##0.000_ "/>
  </numFmts>
  <fonts count="8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Century"/>
      <family val="1"/>
    </font>
    <font>
      <sz val="14"/>
      <name val="Terminal"/>
      <family val="3"/>
      <charset val="255"/>
    </font>
    <font>
      <sz val="10"/>
      <name val="ＭＳ Ｐ明朝"/>
      <family val="1"/>
      <charset val="128"/>
    </font>
    <font>
      <sz val="10"/>
      <name val="ＭＳ 明朝"/>
      <family val="1"/>
      <charset val="128"/>
    </font>
    <font>
      <sz val="10"/>
      <name val="Times New Roman"/>
      <family val="1"/>
    </font>
    <font>
      <sz val="11"/>
      <name val="Times New Roman"/>
      <family val="1"/>
    </font>
    <font>
      <sz val="8"/>
      <name val="ＭＳ 明朝"/>
      <family val="1"/>
      <charset val="128"/>
    </font>
    <font>
      <sz val="6"/>
      <name val="ＭＳ 明朝"/>
      <family val="1"/>
      <charset val="128"/>
    </font>
    <font>
      <vertAlign val="superscript"/>
      <sz val="10"/>
      <name val="Times New Roman"/>
      <family val="1"/>
    </font>
    <font>
      <vertAlign val="subscript"/>
      <sz val="10"/>
      <name val="Times New Roman"/>
      <family val="1"/>
    </font>
    <font>
      <sz val="9"/>
      <name val="Times New Roman"/>
      <family val="1"/>
    </font>
    <font>
      <sz val="9"/>
      <color indexed="8"/>
      <name val="Times New Roman"/>
      <family val="1"/>
    </font>
    <font>
      <b/>
      <sz val="9"/>
      <name val="Times New Roman"/>
      <family val="1"/>
    </font>
    <font>
      <sz val="10"/>
      <name val="Arial Cyr"/>
      <family val="2"/>
      <charset val="204"/>
    </font>
    <font>
      <b/>
      <sz val="12"/>
      <name val="Times New Roman"/>
      <family val="1"/>
    </font>
    <font>
      <sz val="8"/>
      <name val="Helvetica"/>
      <family val="2"/>
    </font>
    <font>
      <sz val="14"/>
      <name val="ＭＳ 明朝"/>
      <family val="1"/>
      <charset val="128"/>
    </font>
    <font>
      <sz val="11"/>
      <name val="ＭＳ Ｐゴシック"/>
      <family val="3"/>
      <charset val="128"/>
    </font>
    <font>
      <sz val="11"/>
      <name val="ＭＳ 明朝"/>
      <family val="1"/>
      <charset val="128"/>
    </font>
    <font>
      <sz val="12"/>
      <name val="Osaka"/>
      <family val="3"/>
      <charset val="128"/>
    </font>
    <font>
      <sz val="11"/>
      <color theme="1"/>
      <name val="ＭＳ Ｐゴシック"/>
      <family val="3"/>
      <charset val="128"/>
      <scheme val="minor"/>
    </font>
    <font>
      <sz val="11"/>
      <color theme="1"/>
      <name val="Times New Roman"/>
      <family val="1"/>
    </font>
    <font>
      <sz val="10"/>
      <color theme="1"/>
      <name val="Times New Roman"/>
      <family val="1"/>
    </font>
    <font>
      <sz val="11"/>
      <name val="ＭＳ Ｐ明朝"/>
      <family val="1"/>
      <charset val="128"/>
    </font>
    <font>
      <vertAlign val="subscript"/>
      <sz val="11"/>
      <name val="Times New Roman"/>
      <family val="1"/>
    </font>
    <font>
      <sz val="12"/>
      <name val="Times New Roman"/>
      <family val="1"/>
    </font>
    <font>
      <sz val="10"/>
      <color theme="1"/>
      <name val="ＭＳ Ｐ明朝"/>
      <family val="1"/>
      <charset val="128"/>
    </font>
    <font>
      <sz val="6"/>
      <name val="Osaka"/>
      <family val="3"/>
      <charset val="128"/>
    </font>
    <font>
      <sz val="10"/>
      <name val="明朝"/>
      <family val="1"/>
      <charset val="128"/>
    </font>
    <font>
      <sz val="10"/>
      <color rgb="FFFF0000"/>
      <name val="ＭＳ Ｐ明朝"/>
      <family val="1"/>
      <charset val="128"/>
    </font>
    <font>
      <vertAlign val="superscript"/>
      <sz val="11"/>
      <name val="ＭＳ Ｐ明朝"/>
      <family val="1"/>
      <charset val="128"/>
    </font>
    <font>
      <vertAlign val="superscript"/>
      <sz val="11"/>
      <name val="Times New Roman"/>
      <family val="1"/>
    </font>
    <font>
      <vertAlign val="superscript"/>
      <sz val="11"/>
      <name val="ＭＳ Ｐゴシック"/>
      <family val="3"/>
      <charset val="128"/>
    </font>
    <font>
      <sz val="12"/>
      <color indexed="8"/>
      <name val="Times New Roman"/>
      <family val="1"/>
    </font>
    <font>
      <b/>
      <sz val="12"/>
      <color indexed="8"/>
      <name val="Times New Roman"/>
      <family val="1"/>
    </font>
    <font>
      <sz val="10"/>
      <name val="Arial"/>
      <family val="2"/>
    </font>
    <font>
      <u/>
      <sz val="10"/>
      <color indexed="12"/>
      <name val="Times New Roman"/>
      <family val="1"/>
    </font>
    <font>
      <sz val="11"/>
      <name val="ＭＳ ゴシック"/>
      <family val="3"/>
      <charset val="128"/>
    </font>
    <font>
      <sz val="11"/>
      <color rgb="FFFF0000"/>
      <name val="Times New Roman"/>
      <family val="1"/>
    </font>
    <font>
      <sz val="11"/>
      <color rgb="FFFF0000"/>
      <name val="ＭＳ Ｐ明朝"/>
      <family val="1"/>
      <charset val="128"/>
    </font>
    <font>
      <u/>
      <sz val="11"/>
      <color theme="10"/>
      <name val="ＭＳ Ｐゴシック"/>
      <family val="3"/>
      <charset val="128"/>
    </font>
    <font>
      <b/>
      <sz val="14"/>
      <name val="Times New Roman"/>
      <family val="1"/>
    </font>
    <font>
      <u/>
      <sz val="11"/>
      <color indexed="12"/>
      <name val="Times New Roman"/>
      <family val="1"/>
    </font>
    <font>
      <sz val="6"/>
      <name val="Times New Roman"/>
      <family val="2"/>
      <charset val="128"/>
    </font>
    <font>
      <b/>
      <sz val="14"/>
      <name val="ＭＳ Ｐ明朝"/>
      <family val="1"/>
      <charset val="128"/>
    </font>
    <font>
      <b/>
      <sz val="11"/>
      <name val="Times New Roman"/>
      <family val="1"/>
    </font>
    <font>
      <b/>
      <sz val="12"/>
      <name val="ＭＳ Ｐ明朝"/>
      <family val="1"/>
      <charset val="128"/>
    </font>
    <font>
      <sz val="10"/>
      <color rgb="FFFF0000"/>
      <name val="Times New Roman"/>
      <family val="1"/>
    </font>
    <font>
      <u/>
      <sz val="11"/>
      <color theme="10"/>
      <name val="Times New Roman"/>
      <family val="1"/>
    </font>
    <font>
      <sz val="11"/>
      <name val="Times New Roman"/>
      <family val="1"/>
      <charset val="128"/>
    </font>
    <font>
      <sz val="10.5"/>
      <name val="ＭＳ 明朝"/>
      <family val="1"/>
      <charset val="128"/>
    </font>
    <font>
      <sz val="9"/>
      <color rgb="FF000000"/>
      <name val="ＭＳ 明朝"/>
      <family val="1"/>
      <charset val="128"/>
    </font>
    <font>
      <vertAlign val="superscript"/>
      <sz val="11"/>
      <name val="ＭＳ 明朝"/>
      <family val="1"/>
      <charset val="128"/>
    </font>
    <font>
      <sz val="11"/>
      <color rgb="FFC0C0C0"/>
      <name val="Times New Roman"/>
      <family val="1"/>
    </font>
    <font>
      <b/>
      <sz val="14"/>
      <name val="Times New Roman"/>
      <family val="1"/>
      <charset val="128"/>
    </font>
    <font>
      <sz val="10"/>
      <color rgb="FFC0C0C0"/>
      <name val="Times New Roman"/>
      <family val="1"/>
    </font>
    <font>
      <sz val="10"/>
      <name val="Times New Roman"/>
      <family val="1"/>
      <charset val="128"/>
    </font>
    <font>
      <sz val="10.5"/>
      <name val="Times New Roman"/>
      <family val="1"/>
    </font>
    <font>
      <i/>
      <sz val="10.5"/>
      <name val="Times New Roman"/>
      <family val="1"/>
    </font>
    <font>
      <vertAlign val="subscript"/>
      <sz val="10.5"/>
      <name val="Times New Roman"/>
      <family val="1"/>
    </font>
    <font>
      <b/>
      <sz val="14"/>
      <name val="ＭＳ 明朝"/>
      <family val="1"/>
      <charset val="128"/>
    </font>
    <font>
      <sz val="9"/>
      <color rgb="FF000000"/>
      <name val="Times New Roman"/>
      <family val="1"/>
    </font>
    <font>
      <u/>
      <sz val="11"/>
      <color theme="10"/>
      <name val="ＭＳ 明朝"/>
      <family val="1"/>
      <charset val="128"/>
    </font>
    <font>
      <sz val="11"/>
      <color theme="1"/>
      <name val="ＭＳ 明朝"/>
      <family val="1"/>
      <charset val="128"/>
    </font>
    <font>
      <sz val="10.5"/>
      <color theme="1"/>
      <name val="Times New Roman"/>
      <family val="1"/>
    </font>
    <font>
      <b/>
      <sz val="14"/>
      <name val="ＭＳ Ｐゴシック"/>
      <family val="3"/>
      <charset val="128"/>
    </font>
    <font>
      <sz val="10.5"/>
      <color theme="1"/>
      <name val="ＭＳ 明朝"/>
      <family val="1"/>
      <charset val="128"/>
    </font>
    <font>
      <b/>
      <sz val="14"/>
      <name val="Times New Roman"/>
      <family val="3"/>
      <charset val="128"/>
    </font>
    <font>
      <sz val="10"/>
      <color indexed="8"/>
      <name val="Times New Roman"/>
      <family val="1"/>
    </font>
    <font>
      <sz val="10"/>
      <color indexed="8"/>
      <name val="ＭＳ 明朝"/>
      <family val="1"/>
      <charset val="128"/>
    </font>
    <font>
      <vertAlign val="subscript"/>
      <sz val="10"/>
      <color rgb="FF000000"/>
      <name val="Times New Roman"/>
      <family val="1"/>
    </font>
    <font>
      <sz val="10.5"/>
      <name val="Times New Roman"/>
      <family val="3"/>
      <charset val="128"/>
    </font>
    <font>
      <sz val="10.5"/>
      <name val="MS 明朝"/>
      <family val="3"/>
      <charset val="128"/>
    </font>
    <font>
      <sz val="10.5"/>
      <name val="游ゴシック"/>
      <family val="1"/>
      <charset val="128"/>
    </font>
    <font>
      <i/>
      <vertAlign val="subscript"/>
      <sz val="10.5"/>
      <name val="Times New Roman"/>
      <family val="1"/>
    </font>
    <font>
      <sz val="10.5"/>
      <name val="Times New Roman"/>
      <family val="1"/>
      <charset val="128"/>
    </font>
    <font>
      <sz val="10"/>
      <name val="游ゴシック"/>
      <family val="1"/>
      <charset val="128"/>
    </font>
    <font>
      <sz val="8"/>
      <color rgb="FFC0C0C0"/>
      <name val="Times New Roman"/>
      <family val="1"/>
    </font>
    <font>
      <sz val="11"/>
      <color rgb="FFC0C0C0"/>
      <name val="ＭＳ Ｐ明朝"/>
      <family val="1"/>
      <charset val="128"/>
    </font>
    <font>
      <i/>
      <sz val="10.5"/>
      <name val="ＭＳ 明朝"/>
      <family val="1"/>
      <charset val="128"/>
    </font>
    <font>
      <sz val="11"/>
      <name val="Times New Roman"/>
      <family val="3"/>
      <charset val="128"/>
    </font>
    <font>
      <sz val="11"/>
      <name val="ＭＳ Ｐゴシック"/>
      <family val="1"/>
      <charset val="128"/>
    </font>
  </fonts>
  <fills count="17">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22"/>
        <bgColor indexed="64"/>
      </patternFill>
    </fill>
    <fill>
      <patternFill patternType="darkTrellis"/>
    </fill>
    <fill>
      <patternFill patternType="solid">
        <fgColor indexed="55"/>
        <bgColor indexed="64"/>
      </patternFill>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rgb="FFC0C0C0"/>
        <bgColor indexed="64"/>
      </patternFill>
    </fill>
    <fill>
      <patternFill patternType="solid">
        <fgColor rgb="FFCCFFCC"/>
        <bgColor indexed="64"/>
      </patternFill>
    </fill>
    <fill>
      <patternFill patternType="solid">
        <fgColor theme="0"/>
        <bgColor indexed="26"/>
      </patternFill>
    </fill>
    <fill>
      <patternFill patternType="solid">
        <fgColor indexed="27"/>
        <bgColor indexed="64"/>
      </patternFill>
    </fill>
    <fill>
      <patternFill patternType="solid">
        <fgColor rgb="FFFF0000"/>
        <bgColor indexed="64"/>
      </patternFill>
    </fill>
    <fill>
      <patternFill patternType="solid">
        <fgColor rgb="FFFFFF00"/>
        <bgColor indexed="64"/>
      </patternFill>
    </fill>
    <fill>
      <patternFill patternType="solid">
        <fgColor rgb="FFFFCC99"/>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double">
        <color indexed="64"/>
      </top>
      <bottom style="thin">
        <color indexed="64"/>
      </bottom>
      <diagonal/>
    </border>
    <border>
      <left/>
      <right style="thin">
        <color indexed="64"/>
      </right>
      <top/>
      <bottom/>
      <diagonal/>
    </border>
    <border>
      <left/>
      <right style="thin">
        <color indexed="64"/>
      </right>
      <top style="double">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medium">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medium">
        <color indexed="64"/>
      </bottom>
      <diagonal/>
    </border>
    <border>
      <left style="thin">
        <color indexed="64"/>
      </left>
      <right/>
      <top style="thin">
        <color indexed="64"/>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style="double">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double">
        <color indexed="64"/>
      </top>
      <bottom style="medium">
        <color indexed="64"/>
      </bottom>
      <diagonal/>
    </border>
    <border>
      <left/>
      <right/>
      <top style="thin">
        <color indexed="64"/>
      </top>
      <bottom style="double">
        <color indexed="64"/>
      </bottom>
      <diagonal/>
    </border>
    <border>
      <left style="thin">
        <color indexed="64"/>
      </left>
      <right/>
      <top style="medium">
        <color indexed="64"/>
      </top>
      <bottom/>
      <diagonal/>
    </border>
    <border>
      <left style="thin">
        <color indexed="64"/>
      </left>
      <right style="thin">
        <color indexed="64"/>
      </right>
      <top style="double">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style="thin">
        <color indexed="64"/>
      </right>
      <top style="medium">
        <color indexed="64"/>
      </top>
      <bottom style="medium">
        <color indexed="64"/>
      </bottom>
      <diagonal/>
    </border>
    <border>
      <left/>
      <right/>
      <top style="thin">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s>
  <cellStyleXfs count="62">
    <xf numFmtId="0" fontId="0" fillId="0" borderId="0"/>
    <xf numFmtId="49" fontId="15" fillId="0" borderId="1" applyNumberFormat="0" applyFont="0" applyFill="0" applyBorder="0" applyProtection="0">
      <alignment horizontal="left" vertical="center" indent="2"/>
    </xf>
    <xf numFmtId="49" fontId="15" fillId="0" borderId="2" applyNumberFormat="0" applyFont="0" applyFill="0" applyBorder="0" applyProtection="0">
      <alignment horizontal="left" vertical="center" indent="5"/>
    </xf>
    <xf numFmtId="0" fontId="15" fillId="2" borderId="0" applyBorder="0">
      <alignment horizontal="right" vertical="center"/>
    </xf>
    <xf numFmtId="0" fontId="15" fillId="2" borderId="0" applyBorder="0">
      <alignment horizontal="right" vertical="center"/>
    </xf>
    <xf numFmtId="0" fontId="16" fillId="3" borderId="1">
      <alignment horizontal="right" vertical="center"/>
    </xf>
    <xf numFmtId="0" fontId="16" fillId="3" borderId="1">
      <alignment horizontal="right" vertical="center"/>
    </xf>
    <xf numFmtId="0" fontId="16" fillId="3" borderId="3">
      <alignment horizontal="right" vertical="center"/>
    </xf>
    <xf numFmtId="4" fontId="17" fillId="0" borderId="4" applyFill="0" applyBorder="0" applyProtection="0">
      <alignment horizontal="right" vertical="center"/>
    </xf>
    <xf numFmtId="0" fontId="16" fillId="0" borderId="0" applyNumberFormat="0">
      <alignment horizontal="right"/>
    </xf>
    <xf numFmtId="0" fontId="15" fillId="0" borderId="5">
      <alignment horizontal="left" vertical="center" wrapText="1" indent="2"/>
    </xf>
    <xf numFmtId="0" fontId="15" fillId="2" borderId="2">
      <alignment horizontal="left" vertical="center"/>
    </xf>
    <xf numFmtId="0" fontId="16" fillId="0" borderId="6">
      <alignment horizontal="left" vertical="top" wrapText="1"/>
    </xf>
    <xf numFmtId="0" fontId="19" fillId="0" borderId="0" applyNumberFormat="0" applyFill="0" applyBorder="0" applyAlignment="0" applyProtection="0"/>
    <xf numFmtId="0" fontId="15" fillId="0" borderId="0" applyBorder="0">
      <alignment horizontal="right" vertical="center"/>
    </xf>
    <xf numFmtId="4" fontId="15" fillId="0" borderId="1" applyFill="0" applyBorder="0" applyProtection="0">
      <alignment horizontal="right" vertical="center"/>
    </xf>
    <xf numFmtId="49" fontId="17" fillId="0" borderId="1" applyNumberFormat="0" applyFill="0" applyBorder="0" applyProtection="0">
      <alignment horizontal="left" vertical="center"/>
    </xf>
    <xf numFmtId="0" fontId="15" fillId="0" borderId="1" applyNumberFormat="0" applyFill="0" applyAlignment="0" applyProtection="0"/>
    <xf numFmtId="0" fontId="20" fillId="4" borderId="0" applyNumberFormat="0" applyFont="0" applyBorder="0" applyAlignment="0" applyProtection="0"/>
    <xf numFmtId="181" fontId="15" fillId="5" borderId="1" applyNumberFormat="0" applyFont="0" applyBorder="0" applyAlignment="0" applyProtection="0">
      <alignment horizontal="right" vertical="center"/>
    </xf>
    <xf numFmtId="9" fontId="3" fillId="0" borderId="0" applyFont="0" applyFill="0" applyBorder="0" applyAlignment="0" applyProtection="0"/>
    <xf numFmtId="38" fontId="3" fillId="0" borderId="0" applyFont="0" applyFill="0" applyBorder="0" applyAlignment="0" applyProtection="0"/>
    <xf numFmtId="0" fontId="22" fillId="0" borderId="0"/>
    <xf numFmtId="0" fontId="24" fillId="0" borderId="0"/>
    <xf numFmtId="0" fontId="25" fillId="0" borderId="0">
      <alignment vertical="center"/>
    </xf>
    <xf numFmtId="0" fontId="22" fillId="0" borderId="0"/>
    <xf numFmtId="0" fontId="11" fillId="0" borderId="0">
      <alignment vertical="center"/>
    </xf>
    <xf numFmtId="0" fontId="11" fillId="0" borderId="0">
      <alignment vertical="center"/>
    </xf>
    <xf numFmtId="0" fontId="11" fillId="0" borderId="0"/>
    <xf numFmtId="0" fontId="21" fillId="0" borderId="0"/>
    <xf numFmtId="38" fontId="11" fillId="0" borderId="0" applyFont="0" applyFill="0" applyBorder="0" applyAlignment="0" applyProtection="0">
      <alignment vertical="center"/>
    </xf>
    <xf numFmtId="0" fontId="3" fillId="0" borderId="0"/>
    <xf numFmtId="0" fontId="3" fillId="0" borderId="0"/>
    <xf numFmtId="0" fontId="24" fillId="0" borderId="0"/>
    <xf numFmtId="38" fontId="24" fillId="0" borderId="0" applyFont="0" applyFill="0" applyBorder="0" applyAlignment="0" applyProtection="0"/>
    <xf numFmtId="0" fontId="3" fillId="0" borderId="0"/>
    <xf numFmtId="38" fontId="24" fillId="0" borderId="0" applyFont="0" applyFill="0" applyBorder="0" applyAlignment="0" applyProtection="0"/>
    <xf numFmtId="0" fontId="24" fillId="0" borderId="0"/>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17" fillId="13" borderId="0" applyBorder="0" applyAlignment="0"/>
    <xf numFmtId="0" fontId="15" fillId="13" borderId="0" applyBorder="0">
      <alignment horizontal="right" vertical="center"/>
    </xf>
    <xf numFmtId="0" fontId="16" fillId="2" borderId="1">
      <alignment horizontal="right" vertical="center"/>
    </xf>
    <xf numFmtId="0" fontId="38" fillId="2" borderId="1">
      <alignment horizontal="right" vertical="center"/>
    </xf>
    <xf numFmtId="0" fontId="16" fillId="3" borderId="48">
      <alignment horizontal="right" vertical="center"/>
    </xf>
    <xf numFmtId="0" fontId="16" fillId="3" borderId="2">
      <alignment horizontal="right" vertical="center"/>
    </xf>
    <xf numFmtId="0" fontId="15" fillId="3" borderId="5">
      <alignment horizontal="left" vertical="center" wrapText="1" indent="2"/>
    </xf>
    <xf numFmtId="0" fontId="18" fillId="0" borderId="40"/>
    <xf numFmtId="0" fontId="15" fillId="0" borderId="1">
      <alignment horizontal="right" vertical="center"/>
    </xf>
    <xf numFmtId="1" fontId="39" fillId="2" borderId="0" applyBorder="0">
      <alignment horizontal="right" vertical="center"/>
    </xf>
    <xf numFmtId="4" fontId="40" fillId="6" borderId="0" applyNumberFormat="0" applyFont="0" applyBorder="0" applyAlignment="0" applyProtection="0"/>
    <xf numFmtId="0" fontId="40" fillId="0" borderId="0"/>
    <xf numFmtId="0" fontId="15" fillId="6" borderId="1"/>
    <xf numFmtId="0" fontId="41" fillId="0" borderId="0" applyNumberFormat="0" applyFill="0" applyBorder="0" applyAlignment="0" applyProtection="0"/>
    <xf numFmtId="0" fontId="15" fillId="0" borderId="0"/>
    <xf numFmtId="9" fontId="3" fillId="0" borderId="0" applyFont="0" applyFill="0" applyBorder="0" applyAlignment="0" applyProtection="0"/>
    <xf numFmtId="9" fontId="26" fillId="0" borderId="0" applyFont="0" applyFill="0" applyBorder="0" applyAlignment="0" applyProtection="0">
      <alignment vertical="center"/>
    </xf>
    <xf numFmtId="38" fontId="42" fillId="0" borderId="0" applyFont="0" applyFill="0" applyBorder="0" applyAlignment="0" applyProtection="0"/>
    <xf numFmtId="9" fontId="1" fillId="0" borderId="0" applyFont="0" applyFill="0" applyBorder="0" applyAlignment="0" applyProtection="0">
      <alignment vertical="center"/>
    </xf>
    <xf numFmtId="0" fontId="45" fillId="0" borderId="0" applyNumberFormat="0" applyFill="0" applyBorder="0" applyAlignment="0" applyProtection="0"/>
    <xf numFmtId="0" fontId="3" fillId="0" borderId="0"/>
    <xf numFmtId="0" fontId="24" fillId="0" borderId="0"/>
  </cellStyleXfs>
  <cellXfs count="714">
    <xf numFmtId="0" fontId="0" fillId="0" borderId="0" xfId="0"/>
    <xf numFmtId="0" fontId="9" fillId="7" borderId="0" xfId="0" applyFont="1" applyFill="1" applyAlignment="1">
      <alignment vertical="center"/>
    </xf>
    <xf numFmtId="0" fontId="9" fillId="7" borderId="0" xfId="0" applyFont="1" applyFill="1" applyAlignment="1">
      <alignment horizontal="center" vertical="center"/>
    </xf>
    <xf numFmtId="176" fontId="9" fillId="4" borderId="1" xfId="0" applyNumberFormat="1" applyFont="1" applyFill="1" applyBorder="1" applyAlignment="1">
      <alignment horizontal="center" vertical="center" wrapText="1"/>
    </xf>
    <xf numFmtId="0" fontId="9" fillId="4" borderId="1" xfId="0" applyFont="1" applyFill="1" applyBorder="1" applyAlignment="1">
      <alignment horizontal="center" vertical="center"/>
    </xf>
    <xf numFmtId="0" fontId="9" fillId="7" borderId="1" xfId="0" applyFont="1" applyFill="1" applyBorder="1" applyAlignment="1">
      <alignment vertical="center"/>
    </xf>
    <xf numFmtId="0" fontId="9" fillId="4" borderId="7" xfId="0" applyFont="1" applyFill="1" applyBorder="1" applyAlignment="1">
      <alignment horizontal="center"/>
    </xf>
    <xf numFmtId="0" fontId="9" fillId="4" borderId="1" xfId="0" applyFont="1" applyFill="1" applyBorder="1" applyAlignment="1">
      <alignment horizontal="center"/>
    </xf>
    <xf numFmtId="0" fontId="9" fillId="4" borderId="1" xfId="28" applyFont="1" applyFill="1" applyBorder="1" applyAlignment="1">
      <alignment horizontal="center" vertical="center"/>
    </xf>
    <xf numFmtId="0" fontId="9" fillId="4" borderId="1" xfId="27" applyFont="1" applyFill="1" applyBorder="1" applyAlignment="1">
      <alignment horizontal="center"/>
    </xf>
    <xf numFmtId="176" fontId="9" fillId="7" borderId="0" xfId="0" applyNumberFormat="1" applyFont="1" applyFill="1" applyAlignment="1">
      <alignment horizontal="left" vertical="center"/>
    </xf>
    <xf numFmtId="3" fontId="9" fillId="7" borderId="0" xfId="0" applyNumberFormat="1" applyFont="1" applyFill="1" applyAlignment="1">
      <alignment vertical="center"/>
    </xf>
    <xf numFmtId="0" fontId="9" fillId="4" borderId="8" xfId="28" applyFont="1" applyFill="1" applyBorder="1" applyAlignment="1">
      <alignment horizontal="center" vertical="center"/>
    </xf>
    <xf numFmtId="3" fontId="9" fillId="0" borderId="1" xfId="0" applyNumberFormat="1" applyFont="1" applyBorder="1" applyAlignment="1">
      <alignment vertical="center"/>
    </xf>
    <xf numFmtId="38" fontId="9" fillId="0" borderId="1" xfId="0" applyNumberFormat="1" applyFont="1" applyBorder="1" applyAlignment="1">
      <alignment vertical="center"/>
    </xf>
    <xf numFmtId="0" fontId="9" fillId="8" borderId="0" xfId="0" applyFont="1" applyFill="1" applyAlignment="1">
      <alignment vertical="center"/>
    </xf>
    <xf numFmtId="3" fontId="9" fillId="0" borderId="4" xfId="0" applyNumberFormat="1" applyFont="1" applyBorder="1" applyAlignment="1">
      <alignment vertical="center"/>
    </xf>
    <xf numFmtId="0" fontId="9" fillId="9" borderId="1" xfId="23" applyFont="1" applyFill="1" applyBorder="1" applyAlignment="1">
      <alignment horizontal="center" vertical="center"/>
    </xf>
    <xf numFmtId="180" fontId="9" fillId="7" borderId="0" xfId="0" applyNumberFormat="1" applyFont="1" applyFill="1" applyAlignment="1">
      <alignment vertical="center"/>
    </xf>
    <xf numFmtId="0" fontId="9" fillId="9" borderId="1" xfId="0" applyFont="1" applyFill="1" applyBorder="1" applyAlignment="1">
      <alignment horizontal="center" vertical="center"/>
    </xf>
    <xf numFmtId="0" fontId="26" fillId="10" borderId="1" xfId="24" applyFont="1" applyFill="1" applyBorder="1" applyAlignment="1">
      <alignment horizontal="center" vertical="center"/>
    </xf>
    <xf numFmtId="0" fontId="26" fillId="8" borderId="0" xfId="24" applyFont="1" applyFill="1">
      <alignment vertical="center"/>
    </xf>
    <xf numFmtId="0" fontId="9" fillId="8" borderId="0" xfId="0" applyFont="1" applyFill="1" applyAlignment="1">
      <alignment horizontal="center" vertical="center"/>
    </xf>
    <xf numFmtId="176" fontId="9" fillId="4" borderId="8" xfId="0" applyNumberFormat="1" applyFont="1" applyFill="1" applyBorder="1" applyAlignment="1">
      <alignment horizontal="center" vertical="center" wrapText="1"/>
    </xf>
    <xf numFmtId="0" fontId="9" fillId="8" borderId="0" xfId="0" applyFont="1" applyFill="1" applyAlignment="1">
      <alignment horizontal="left" vertical="center" wrapText="1"/>
    </xf>
    <xf numFmtId="182" fontId="9" fillId="8" borderId="0" xfId="20" applyNumberFormat="1" applyFont="1" applyFill="1" applyBorder="1" applyAlignment="1">
      <alignment horizontal="center" vertical="center"/>
    </xf>
    <xf numFmtId="178" fontId="9" fillId="0" borderId="1" xfId="0" applyNumberFormat="1" applyFont="1" applyBorder="1" applyAlignment="1">
      <alignment vertical="center"/>
    </xf>
    <xf numFmtId="38" fontId="9" fillId="0" borderId="0" xfId="21" applyFont="1" applyBorder="1" applyAlignment="1">
      <alignment horizontal="right" vertical="center"/>
    </xf>
    <xf numFmtId="0" fontId="9" fillId="0" borderId="0" xfId="0" applyFont="1" applyAlignment="1">
      <alignment vertical="center"/>
    </xf>
    <xf numFmtId="0" fontId="9" fillId="7" borderId="0" xfId="28" applyFont="1" applyFill="1" applyAlignment="1">
      <alignment horizontal="center" vertical="center"/>
    </xf>
    <xf numFmtId="38" fontId="9" fillId="0" borderId="0" xfId="21" applyFont="1" applyBorder="1" applyAlignment="1">
      <alignment vertical="center"/>
    </xf>
    <xf numFmtId="0" fontId="9" fillId="8" borderId="0" xfId="28" applyFont="1" applyFill="1" applyAlignment="1">
      <alignment horizontal="center" vertical="center"/>
    </xf>
    <xf numFmtId="38" fontId="9" fillId="8" borderId="0" xfId="21" applyFont="1" applyFill="1" applyBorder="1" applyAlignment="1">
      <alignment vertical="center"/>
    </xf>
    <xf numFmtId="178" fontId="9" fillId="0" borderId="0" xfId="0" applyNumberFormat="1" applyFont="1" applyAlignment="1">
      <alignment vertical="center"/>
    </xf>
    <xf numFmtId="176" fontId="9" fillId="8" borderId="0" xfId="0" applyNumberFormat="1" applyFont="1" applyFill="1" applyAlignment="1">
      <alignment horizontal="left" vertical="center"/>
    </xf>
    <xf numFmtId="182" fontId="9" fillId="8" borderId="0" xfId="20" applyNumberFormat="1" applyFont="1" applyFill="1" applyBorder="1" applyAlignment="1">
      <alignment vertical="center"/>
    </xf>
    <xf numFmtId="0" fontId="9" fillId="0" borderId="1" xfId="22" applyFont="1" applyBorder="1" applyAlignment="1">
      <alignment horizontal="center" vertical="center" wrapText="1"/>
    </xf>
    <xf numFmtId="176" fontId="9" fillId="0" borderId="1" xfId="0" applyNumberFormat="1" applyFont="1" applyBorder="1" applyAlignment="1">
      <alignment horizontal="left" vertical="center"/>
    </xf>
    <xf numFmtId="176" fontId="9" fillId="0" borderId="1" xfId="0" applyNumberFormat="1" applyFont="1" applyBorder="1" applyAlignment="1">
      <alignment horizontal="center" vertical="center"/>
    </xf>
    <xf numFmtId="177" fontId="9" fillId="0" borderId="1" xfId="0" applyNumberFormat="1" applyFont="1" applyBorder="1" applyAlignment="1">
      <alignment vertical="center"/>
    </xf>
    <xf numFmtId="176" fontId="9" fillId="0" borderId="1" xfId="0" applyNumberFormat="1" applyFont="1" applyBorder="1" applyAlignment="1">
      <alignment horizontal="left" vertical="center" wrapText="1"/>
    </xf>
    <xf numFmtId="176" fontId="9" fillId="0" borderId="4" xfId="0" applyNumberFormat="1" applyFont="1" applyBorder="1" applyAlignment="1">
      <alignment horizontal="center" vertical="center"/>
    </xf>
    <xf numFmtId="0" fontId="9" fillId="0" borderId="1" xfId="0" applyFont="1" applyBorder="1" applyAlignment="1">
      <alignment vertical="center"/>
    </xf>
    <xf numFmtId="0" fontId="9" fillId="0" borderId="1" xfId="26" applyFont="1" applyBorder="1" applyAlignment="1">
      <alignment horizontal="center" vertical="center"/>
    </xf>
    <xf numFmtId="38" fontId="9" fillId="0" borderId="1" xfId="0" applyNumberFormat="1" applyFont="1" applyBorder="1" applyAlignment="1">
      <alignment horizontal="right" vertical="center"/>
    </xf>
    <xf numFmtId="180" fontId="9" fillId="0" borderId="1" xfId="0" applyNumberFormat="1" applyFont="1" applyBorder="1" applyAlignment="1">
      <alignment vertical="center"/>
    </xf>
    <xf numFmtId="180" fontId="9" fillId="0" borderId="1" xfId="0" applyNumberFormat="1" applyFont="1" applyBorder="1" applyAlignment="1">
      <alignment horizontal="right" vertical="center"/>
    </xf>
    <xf numFmtId="40" fontId="9" fillId="0" borderId="1" xfId="0" applyNumberFormat="1" applyFont="1" applyBorder="1" applyAlignment="1">
      <alignment horizontal="right" vertical="center"/>
    </xf>
    <xf numFmtId="0" fontId="9" fillId="0" borderId="1" xfId="0" applyFont="1" applyBorder="1" applyAlignment="1">
      <alignment horizontal="center"/>
    </xf>
    <xf numFmtId="178" fontId="9" fillId="0" borderId="1" xfId="21" applyNumberFormat="1" applyFont="1" applyFill="1" applyBorder="1"/>
    <xf numFmtId="0" fontId="9" fillId="0" borderId="1" xfId="27" applyFont="1" applyBorder="1" applyAlignment="1">
      <alignment horizontal="center" vertical="center"/>
    </xf>
    <xf numFmtId="38" fontId="9" fillId="0" borderId="1" xfId="21" applyFont="1" applyFill="1" applyBorder="1" applyAlignment="1">
      <alignment vertical="center"/>
    </xf>
    <xf numFmtId="0" fontId="9" fillId="0" borderId="1" xfId="28" applyFont="1" applyBorder="1" applyAlignment="1">
      <alignment horizontal="center" vertical="center"/>
    </xf>
    <xf numFmtId="0" fontId="9" fillId="0" borderId="4" xfId="0" applyFont="1" applyBorder="1" applyAlignment="1">
      <alignment horizontal="center" vertical="center"/>
    </xf>
    <xf numFmtId="38" fontId="9" fillId="0" borderId="4" xfId="21" applyFont="1" applyFill="1" applyBorder="1" applyAlignment="1">
      <alignment horizontal="right" vertical="center"/>
    </xf>
    <xf numFmtId="0" fontId="9" fillId="0" borderId="12" xfId="0" applyFont="1" applyBorder="1" applyAlignment="1">
      <alignment horizontal="center" vertical="center"/>
    </xf>
    <xf numFmtId="0" fontId="9" fillId="0" borderId="12" xfId="0" applyFont="1" applyBorder="1" applyAlignment="1">
      <alignment vertical="center"/>
    </xf>
    <xf numFmtId="0" fontId="9" fillId="0" borderId="4" xfId="0" applyFont="1" applyBorder="1" applyAlignment="1">
      <alignment vertical="center"/>
    </xf>
    <xf numFmtId="0" fontId="9" fillId="0" borderId="1" xfId="0" applyFont="1" applyBorder="1" applyAlignment="1">
      <alignment horizontal="center" vertical="center"/>
    </xf>
    <xf numFmtId="38" fontId="9" fillId="0" borderId="12" xfId="0" applyNumberFormat="1" applyFont="1" applyBorder="1" applyAlignment="1">
      <alignment vertical="center"/>
    </xf>
    <xf numFmtId="38" fontId="9" fillId="0" borderId="4" xfId="0" applyNumberFormat="1" applyFont="1" applyBorder="1" applyAlignment="1">
      <alignment vertical="center"/>
    </xf>
    <xf numFmtId="3" fontId="9" fillId="0" borderId="1" xfId="0" applyNumberFormat="1" applyFont="1" applyBorder="1" applyAlignment="1">
      <alignment horizontal="right" vertical="center"/>
    </xf>
    <xf numFmtId="0" fontId="9" fillId="0" borderId="1" xfId="0" applyFont="1" applyBorder="1" applyAlignment="1">
      <alignment vertical="center" wrapText="1"/>
    </xf>
    <xf numFmtId="3" fontId="9" fillId="0" borderId="12" xfId="0" applyNumberFormat="1" applyFont="1" applyBorder="1" applyAlignment="1">
      <alignment horizontal="right" vertical="center"/>
    </xf>
    <xf numFmtId="0" fontId="9" fillId="0" borderId="8" xfId="0" applyFont="1" applyBorder="1" applyAlignment="1">
      <alignment horizontal="center" vertical="center"/>
    </xf>
    <xf numFmtId="176" fontId="9" fillId="9" borderId="1" xfId="0" applyNumberFormat="1" applyFont="1" applyFill="1" applyBorder="1" applyAlignment="1">
      <alignment horizontal="center" vertical="center" wrapText="1"/>
    </xf>
    <xf numFmtId="0" fontId="9" fillId="9" borderId="1" xfId="28" applyFont="1" applyFill="1" applyBorder="1" applyAlignment="1">
      <alignment horizontal="center" vertical="center"/>
    </xf>
    <xf numFmtId="0" fontId="9" fillId="0" borderId="1" xfId="0" applyFont="1" applyBorder="1" applyAlignment="1">
      <alignment horizontal="left" vertical="center" wrapText="1"/>
    </xf>
    <xf numFmtId="182" fontId="9" fillId="0" borderId="1" xfId="20" applyNumberFormat="1" applyFont="1" applyFill="1" applyBorder="1" applyAlignment="1">
      <alignment horizontal="right" vertical="center"/>
    </xf>
    <xf numFmtId="182" fontId="9" fillId="0" borderId="1" xfId="20" applyNumberFormat="1" applyFont="1" applyFill="1" applyBorder="1" applyAlignment="1">
      <alignment vertical="center"/>
    </xf>
    <xf numFmtId="0" fontId="9" fillId="0" borderId="1" xfId="23" applyFont="1" applyBorder="1" applyAlignment="1">
      <alignment vertical="center"/>
    </xf>
    <xf numFmtId="182" fontId="9" fillId="0" borderId="1" xfId="0" applyNumberFormat="1" applyFont="1" applyBorder="1" applyAlignment="1">
      <alignment horizontal="right" vertical="center"/>
    </xf>
    <xf numFmtId="176" fontId="9" fillId="0" borderId="1" xfId="0" applyNumberFormat="1" applyFont="1" applyBorder="1" applyAlignment="1">
      <alignment vertical="center" wrapText="1"/>
    </xf>
    <xf numFmtId="180" fontId="9" fillId="0" borderId="1" xfId="20" applyNumberFormat="1" applyFont="1" applyFill="1" applyBorder="1" applyAlignment="1">
      <alignment horizontal="right" vertical="center"/>
    </xf>
    <xf numFmtId="38" fontId="26" fillId="0" borderId="1" xfId="21" applyFont="1" applyFill="1" applyBorder="1" applyAlignment="1">
      <alignment vertical="center"/>
    </xf>
    <xf numFmtId="176" fontId="9" fillId="8" borderId="1" xfId="0" applyNumberFormat="1" applyFont="1" applyFill="1" applyBorder="1" applyAlignment="1">
      <alignment horizontal="left" vertical="center" wrapText="1"/>
    </xf>
    <xf numFmtId="0" fontId="9" fillId="8" borderId="1" xfId="0" applyFont="1" applyFill="1" applyBorder="1" applyAlignment="1">
      <alignment horizontal="center" vertical="center"/>
    </xf>
    <xf numFmtId="0" fontId="9" fillId="8" borderId="1" xfId="28" applyFont="1" applyFill="1" applyBorder="1" applyAlignment="1">
      <alignment horizontal="left" vertical="center"/>
    </xf>
    <xf numFmtId="0" fontId="27" fillId="10" borderId="1" xfId="24" applyFont="1" applyFill="1" applyBorder="1" applyAlignment="1">
      <alignment horizontal="center" vertical="center"/>
    </xf>
    <xf numFmtId="0" fontId="10" fillId="0" borderId="1" xfId="22" applyFont="1" applyBorder="1" applyAlignment="1">
      <alignment horizontal="center" vertical="center" wrapText="1"/>
    </xf>
    <xf numFmtId="0" fontId="10" fillId="0" borderId="4" xfId="22" applyFont="1" applyBorder="1" applyAlignment="1">
      <alignment horizontal="center" vertical="center" wrapText="1"/>
    </xf>
    <xf numFmtId="0" fontId="10" fillId="0" borderId="12" xfId="22" applyFont="1" applyBorder="1" applyAlignment="1">
      <alignment horizontal="center" vertical="center" wrapText="1"/>
    </xf>
    <xf numFmtId="185" fontId="10" fillId="8" borderId="4" xfId="0" applyNumberFormat="1" applyFont="1" applyFill="1" applyBorder="1" applyAlignment="1">
      <alignment horizontal="right" vertical="center"/>
    </xf>
    <xf numFmtId="185" fontId="10" fillId="8" borderId="1" xfId="25" applyNumberFormat="1" applyFont="1" applyFill="1" applyBorder="1" applyAlignment="1">
      <alignment horizontal="right" vertical="center"/>
    </xf>
    <xf numFmtId="185" fontId="10" fillId="8" borderId="12" xfId="25" applyNumberFormat="1" applyFont="1" applyFill="1" applyBorder="1" applyAlignment="1">
      <alignment horizontal="right" vertical="center"/>
    </xf>
    <xf numFmtId="185" fontId="10" fillId="8" borderId="1" xfId="0" applyNumberFormat="1" applyFont="1" applyFill="1" applyBorder="1" applyAlignment="1">
      <alignment horizontal="right" vertical="center"/>
    </xf>
    <xf numFmtId="0" fontId="10" fillId="8" borderId="0" xfId="0" applyFont="1" applyFill="1" applyAlignment="1">
      <alignment horizontal="right" vertical="center"/>
    </xf>
    <xf numFmtId="0" fontId="10" fillId="8" borderId="0" xfId="0" applyFont="1" applyFill="1" applyAlignment="1">
      <alignment vertical="center"/>
    </xf>
    <xf numFmtId="0" fontId="27" fillId="8" borderId="0" xfId="24" applyFont="1" applyFill="1">
      <alignment vertical="center"/>
    </xf>
    <xf numFmtId="0" fontId="10" fillId="10" borderId="1" xfId="22" applyFont="1" applyFill="1" applyBorder="1" applyAlignment="1">
      <alignment horizontal="center" vertical="center"/>
    </xf>
    <xf numFmtId="0" fontId="10" fillId="8" borderId="14" xfId="0" applyFont="1" applyFill="1" applyBorder="1" applyAlignment="1">
      <alignment horizontal="center" vertical="center" wrapText="1"/>
    </xf>
    <xf numFmtId="0" fontId="10" fillId="8" borderId="12" xfId="0" applyFont="1" applyFill="1" applyBorder="1" applyAlignment="1">
      <alignment horizontal="left" vertical="center"/>
    </xf>
    <xf numFmtId="2" fontId="10" fillId="8" borderId="1" xfId="0" applyNumberFormat="1" applyFont="1" applyFill="1" applyBorder="1" applyAlignment="1">
      <alignment horizontal="right" vertical="center"/>
    </xf>
    <xf numFmtId="2" fontId="10" fillId="8" borderId="1" xfId="0" applyNumberFormat="1" applyFont="1" applyFill="1" applyBorder="1" applyAlignment="1">
      <alignment horizontal="right" vertical="center" wrapText="1"/>
    </xf>
    <xf numFmtId="2" fontId="10" fillId="8" borderId="12" xfId="0" applyNumberFormat="1" applyFont="1" applyFill="1" applyBorder="1" applyAlignment="1">
      <alignment horizontal="right" vertical="center" wrapText="1"/>
    </xf>
    <xf numFmtId="2" fontId="10" fillId="8" borderId="4" xfId="0" applyNumberFormat="1" applyFont="1" applyFill="1" applyBorder="1" applyAlignment="1">
      <alignment horizontal="right" vertical="center"/>
    </xf>
    <xf numFmtId="0" fontId="10" fillId="8" borderId="1" xfId="0" applyFont="1" applyFill="1" applyBorder="1" applyAlignment="1">
      <alignment vertical="center"/>
    </xf>
    <xf numFmtId="0" fontId="10" fillId="8" borderId="0" xfId="0" applyFont="1" applyFill="1" applyAlignment="1">
      <alignment horizontal="center" vertical="center"/>
    </xf>
    <xf numFmtId="187" fontId="10" fillId="8" borderId="4" xfId="0" applyNumberFormat="1" applyFont="1" applyFill="1" applyBorder="1" applyAlignment="1">
      <alignment horizontal="right" vertical="center"/>
    </xf>
    <xf numFmtId="0" fontId="10" fillId="0" borderId="0" xfId="0" applyFont="1" applyAlignment="1">
      <alignment vertical="center"/>
    </xf>
    <xf numFmtId="0" fontId="10" fillId="8" borderId="4" xfId="22" applyFont="1" applyFill="1" applyBorder="1" applyAlignment="1">
      <alignment horizontal="center" vertical="center" wrapText="1"/>
    </xf>
    <xf numFmtId="185" fontId="10" fillId="8" borderId="10" xfId="0" applyNumberFormat="1" applyFont="1" applyFill="1" applyBorder="1" applyAlignment="1">
      <alignment horizontal="right" vertical="center"/>
    </xf>
    <xf numFmtId="0" fontId="10" fillId="0" borderId="47" xfId="22" applyFont="1" applyBorder="1" applyAlignment="1">
      <alignment horizontal="center" vertical="center" wrapText="1"/>
    </xf>
    <xf numFmtId="0" fontId="10" fillId="8" borderId="20" xfId="22" applyFont="1" applyFill="1" applyBorder="1" applyAlignment="1">
      <alignment horizontal="center" vertical="center" wrapText="1"/>
    </xf>
    <xf numFmtId="0" fontId="10" fillId="0" borderId="13" xfId="22" applyFont="1" applyBorder="1" applyAlignment="1">
      <alignment horizontal="center" vertical="center" wrapText="1"/>
    </xf>
    <xf numFmtId="0" fontId="10" fillId="8" borderId="12" xfId="22" applyFont="1" applyFill="1" applyBorder="1" applyAlignment="1">
      <alignment horizontal="center" vertical="center" wrapText="1"/>
    </xf>
    <xf numFmtId="187" fontId="10" fillId="8" borderId="1" xfId="0" applyNumberFormat="1" applyFont="1" applyFill="1" applyBorder="1" applyAlignment="1">
      <alignment horizontal="right" vertical="center"/>
    </xf>
    <xf numFmtId="187" fontId="10" fillId="8" borderId="1" xfId="0" applyNumberFormat="1" applyFont="1" applyFill="1" applyBorder="1" applyAlignment="1">
      <alignment horizontal="right" vertical="center" wrapText="1"/>
    </xf>
    <xf numFmtId="187" fontId="10" fillId="8" borderId="12" xfId="0" applyNumberFormat="1" applyFont="1" applyFill="1" applyBorder="1" applyAlignment="1">
      <alignment horizontal="right" vertical="center" wrapText="1"/>
    </xf>
    <xf numFmtId="0" fontId="10" fillId="8" borderId="0" xfId="0" applyFont="1" applyFill="1"/>
    <xf numFmtId="176" fontId="10" fillId="4" borderId="1" xfId="32" applyNumberFormat="1" applyFont="1" applyFill="1" applyBorder="1" applyAlignment="1">
      <alignment horizontal="center" vertical="center" wrapText="1"/>
    </xf>
    <xf numFmtId="0" fontId="10" fillId="8" borderId="1" xfId="32" applyFont="1" applyFill="1" applyBorder="1" applyAlignment="1">
      <alignment vertical="center"/>
    </xf>
    <xf numFmtId="0" fontId="10" fillId="8" borderId="0" xfId="0" applyFont="1" applyFill="1" applyAlignment="1">
      <alignment horizontal="center"/>
    </xf>
    <xf numFmtId="0" fontId="10" fillId="4" borderId="1" xfId="33" applyFont="1" applyFill="1" applyBorder="1" applyAlignment="1">
      <alignment horizontal="center" vertical="center"/>
    </xf>
    <xf numFmtId="0" fontId="10" fillId="7" borderId="1" xfId="0" applyFont="1" applyFill="1" applyBorder="1" applyAlignment="1">
      <alignment horizontal="center" vertical="center"/>
    </xf>
    <xf numFmtId="0" fontId="10" fillId="7" borderId="4" xfId="0" applyFont="1" applyFill="1" applyBorder="1" applyAlignment="1">
      <alignment horizontal="center" vertical="center"/>
    </xf>
    <xf numFmtId="0" fontId="10" fillId="8" borderId="0" xfId="0" applyFont="1" applyFill="1" applyAlignment="1">
      <alignment wrapText="1"/>
    </xf>
    <xf numFmtId="0" fontId="30" fillId="7" borderId="0" xfId="32" applyFont="1" applyFill="1" applyAlignment="1">
      <alignment vertical="center"/>
    </xf>
    <xf numFmtId="0" fontId="10" fillId="4" borderId="1" xfId="32" applyFont="1" applyFill="1" applyBorder="1" applyAlignment="1">
      <alignment horizontal="center" vertical="center"/>
    </xf>
    <xf numFmtId="0" fontId="10" fillId="10" borderId="1" xfId="22" applyFont="1" applyFill="1" applyBorder="1" applyAlignment="1">
      <alignment vertical="center"/>
    </xf>
    <xf numFmtId="0" fontId="10" fillId="7" borderId="0" xfId="0" applyFont="1" applyFill="1" applyAlignment="1">
      <alignment vertical="center"/>
    </xf>
    <xf numFmtId="0" fontId="10" fillId="4" borderId="1" xfId="22" applyFont="1" applyFill="1" applyBorder="1" applyAlignment="1">
      <alignment horizontal="center" vertical="center"/>
    </xf>
    <xf numFmtId="0" fontId="10" fillId="4" borderId="1" xfId="25" applyFont="1" applyFill="1" applyBorder="1" applyAlignment="1">
      <alignment horizontal="center" vertical="center"/>
    </xf>
    <xf numFmtId="186" fontId="10" fillId="8" borderId="12" xfId="25" applyNumberFormat="1" applyFont="1" applyFill="1" applyBorder="1" applyAlignment="1">
      <alignment horizontal="right" vertical="center"/>
    </xf>
    <xf numFmtId="177" fontId="10" fillId="8" borderId="20" xfId="25" applyNumberFormat="1" applyFont="1" applyFill="1" applyBorder="1" applyAlignment="1">
      <alignment horizontal="right" vertical="center"/>
    </xf>
    <xf numFmtId="184" fontId="10" fillId="8" borderId="10" xfId="25" applyNumberFormat="1" applyFont="1" applyFill="1" applyBorder="1" applyAlignment="1">
      <alignment horizontal="right" vertical="center"/>
    </xf>
    <xf numFmtId="177" fontId="10" fillId="8" borderId="12" xfId="25" applyNumberFormat="1" applyFont="1" applyFill="1" applyBorder="1" applyAlignment="1">
      <alignment horizontal="right" vertical="center"/>
    </xf>
    <xf numFmtId="176" fontId="9" fillId="0" borderId="0" xfId="0" applyNumberFormat="1" applyFont="1" applyAlignment="1">
      <alignment horizontal="center" vertical="center"/>
    </xf>
    <xf numFmtId="177" fontId="9" fillId="0" borderId="0" xfId="0" applyNumberFormat="1" applyFont="1" applyAlignment="1">
      <alignment vertical="center"/>
    </xf>
    <xf numFmtId="176" fontId="9" fillId="7" borderId="1" xfId="0" applyNumberFormat="1" applyFont="1" applyFill="1" applyBorder="1" applyAlignment="1">
      <alignment horizontal="left" vertical="center"/>
    </xf>
    <xf numFmtId="0" fontId="9" fillId="7" borderId="1" xfId="0" applyFont="1" applyFill="1" applyBorder="1" applyAlignment="1">
      <alignment vertical="center" wrapText="1"/>
    </xf>
    <xf numFmtId="0" fontId="9" fillId="7" borderId="1" xfId="26" applyFont="1" applyFill="1" applyBorder="1">
      <alignment vertical="center"/>
    </xf>
    <xf numFmtId="0" fontId="9" fillId="10" borderId="1" xfId="0" applyFont="1" applyFill="1" applyBorder="1" applyAlignment="1">
      <alignment horizontal="center" vertical="center"/>
    </xf>
    <xf numFmtId="177" fontId="9" fillId="10" borderId="1" xfId="0" applyNumberFormat="1" applyFont="1" applyFill="1" applyBorder="1" applyAlignment="1">
      <alignment vertical="center"/>
    </xf>
    <xf numFmtId="0" fontId="9" fillId="10" borderId="1" xfId="0" applyFont="1" applyFill="1" applyBorder="1" applyAlignment="1">
      <alignment horizontal="center"/>
    </xf>
    <xf numFmtId="177" fontId="9" fillId="0" borderId="4" xfId="0" applyNumberFormat="1" applyFont="1" applyBorder="1" applyAlignment="1">
      <alignment horizontal="right" vertical="center"/>
    </xf>
    <xf numFmtId="0" fontId="10" fillId="8" borderId="0" xfId="0" applyFont="1" applyFill="1" applyAlignment="1">
      <alignment horizontal="left"/>
    </xf>
    <xf numFmtId="177" fontId="9" fillId="0" borderId="8" xfId="0" applyNumberFormat="1" applyFont="1" applyBorder="1" applyAlignment="1">
      <alignment horizontal="right" vertical="center"/>
    </xf>
    <xf numFmtId="177" fontId="9" fillId="0" borderId="1" xfId="0" applyNumberFormat="1" applyFont="1" applyBorder="1" applyAlignment="1">
      <alignment horizontal="right" vertical="center"/>
    </xf>
    <xf numFmtId="4" fontId="10" fillId="8" borderId="4" xfId="0" applyNumberFormat="1" applyFont="1" applyFill="1" applyBorder="1" applyAlignment="1">
      <alignment horizontal="right" vertical="center"/>
    </xf>
    <xf numFmtId="0" fontId="10" fillId="7" borderId="20" xfId="0" applyFont="1" applyFill="1" applyBorder="1" applyAlignment="1">
      <alignment horizontal="center" vertical="center"/>
    </xf>
    <xf numFmtId="0" fontId="10" fillId="7" borderId="12" xfId="0" applyFont="1" applyFill="1" applyBorder="1" applyAlignment="1">
      <alignment horizontal="center" vertical="center"/>
    </xf>
    <xf numFmtId="4" fontId="10" fillId="8" borderId="13" xfId="0" applyNumberFormat="1" applyFont="1" applyFill="1" applyBorder="1" applyAlignment="1">
      <alignment horizontal="right" vertical="center"/>
    </xf>
    <xf numFmtId="0" fontId="10" fillId="7" borderId="14" xfId="0" applyFont="1" applyFill="1" applyBorder="1" applyAlignment="1">
      <alignment horizontal="center" vertical="center"/>
    </xf>
    <xf numFmtId="38" fontId="10" fillId="8" borderId="12" xfId="21" applyFont="1" applyFill="1" applyBorder="1" applyAlignment="1">
      <alignment horizontal="right" vertical="center"/>
    </xf>
    <xf numFmtId="0" fontId="10" fillId="8" borderId="12" xfId="25" applyFont="1" applyFill="1" applyBorder="1" applyAlignment="1">
      <alignment vertical="center" wrapText="1"/>
    </xf>
    <xf numFmtId="176" fontId="9" fillId="0" borderId="20" xfId="0" applyNumberFormat="1" applyFont="1" applyBorder="1" applyAlignment="1">
      <alignment horizontal="center" vertical="center"/>
    </xf>
    <xf numFmtId="176" fontId="9" fillId="0" borderId="13" xfId="0" applyNumberFormat="1" applyFont="1" applyBorder="1" applyAlignment="1">
      <alignment horizontal="center" vertical="center"/>
    </xf>
    <xf numFmtId="183" fontId="10" fillId="8" borderId="4" xfId="25" applyNumberFormat="1" applyFont="1" applyFill="1" applyBorder="1" applyAlignment="1">
      <alignment horizontal="right" vertical="center"/>
    </xf>
    <xf numFmtId="4" fontId="10" fillId="8" borderId="1" xfId="34" applyNumberFormat="1" applyFont="1" applyFill="1" applyBorder="1" applyAlignment="1">
      <alignment horizontal="right" vertical="center"/>
    </xf>
    <xf numFmtId="38" fontId="9" fillId="0" borderId="1" xfId="21" applyFont="1" applyFill="1" applyBorder="1" applyAlignment="1">
      <alignment horizontal="right" vertical="center"/>
    </xf>
    <xf numFmtId="0" fontId="9" fillId="0" borderId="0" xfId="0" applyFont="1" applyAlignment="1">
      <alignment horizontal="left" vertical="center" wrapText="1"/>
    </xf>
    <xf numFmtId="0" fontId="9" fillId="0" borderId="0" xfId="26" applyFont="1" applyAlignment="1">
      <alignment horizontal="center" vertical="center"/>
    </xf>
    <xf numFmtId="182" fontId="9" fillId="0" borderId="0" xfId="20" applyNumberFormat="1" applyFont="1" applyFill="1" applyBorder="1" applyAlignment="1">
      <alignment horizontal="right" vertical="center"/>
    </xf>
    <xf numFmtId="186" fontId="10" fillId="8" borderId="4" xfId="25" applyNumberFormat="1" applyFont="1" applyFill="1" applyBorder="1" applyAlignment="1">
      <alignment horizontal="right" vertical="center"/>
    </xf>
    <xf numFmtId="186" fontId="10" fillId="8" borderId="1" xfId="25" applyNumberFormat="1" applyFont="1" applyFill="1" applyBorder="1" applyAlignment="1">
      <alignment horizontal="right" vertical="center"/>
    </xf>
    <xf numFmtId="38" fontId="10" fillId="8" borderId="4" xfId="21" applyFont="1" applyFill="1" applyBorder="1" applyAlignment="1">
      <alignment horizontal="right" vertical="center"/>
    </xf>
    <xf numFmtId="38" fontId="10" fillId="8" borderId="20" xfId="21" applyFont="1" applyFill="1" applyBorder="1" applyAlignment="1">
      <alignment vertical="center"/>
    </xf>
    <xf numFmtId="38" fontId="10" fillId="8" borderId="12" xfId="21" applyFont="1" applyFill="1" applyBorder="1" applyAlignment="1">
      <alignment vertical="center"/>
    </xf>
    <xf numFmtId="0" fontId="9" fillId="4" borderId="1" xfId="21" applyNumberFormat="1" applyFont="1" applyFill="1" applyBorder="1" applyAlignment="1">
      <alignment horizontal="center" vertical="center"/>
    </xf>
    <xf numFmtId="176" fontId="10" fillId="8" borderId="1" xfId="32" applyNumberFormat="1" applyFont="1" applyFill="1" applyBorder="1" applyAlignment="1">
      <alignment horizontal="left" vertical="center"/>
    </xf>
    <xf numFmtId="176" fontId="10" fillId="7" borderId="1" xfId="32" applyNumberFormat="1" applyFont="1" applyFill="1" applyBorder="1" applyAlignment="1">
      <alignment horizontal="left" vertical="center" wrapText="1"/>
    </xf>
    <xf numFmtId="0" fontId="10" fillId="7" borderId="13" xfId="0" applyFont="1" applyFill="1" applyBorder="1" applyAlignment="1">
      <alignment horizontal="center" vertical="center"/>
    </xf>
    <xf numFmtId="3" fontId="10" fillId="8" borderId="14" xfId="0" applyNumberFormat="1" applyFont="1" applyFill="1" applyBorder="1" applyAlignment="1">
      <alignment horizontal="right" vertical="center"/>
    </xf>
    <xf numFmtId="1" fontId="10" fillId="8" borderId="20" xfId="0" applyNumberFormat="1" applyFont="1" applyFill="1" applyBorder="1" applyAlignment="1">
      <alignment horizontal="right" vertical="center"/>
    </xf>
    <xf numFmtId="3" fontId="10" fillId="8" borderId="4" xfId="0" applyNumberFormat="1" applyFont="1" applyFill="1" applyBorder="1" applyAlignment="1">
      <alignment horizontal="right" vertical="center"/>
    </xf>
    <xf numFmtId="4" fontId="10" fillId="8" borderId="1" xfId="0" applyNumberFormat="1" applyFont="1" applyFill="1" applyBorder="1" applyAlignment="1">
      <alignment horizontal="right" vertical="center"/>
    </xf>
    <xf numFmtId="4" fontId="10" fillId="12" borderId="1" xfId="34" applyNumberFormat="1" applyFont="1" applyFill="1" applyBorder="1" applyAlignment="1">
      <alignment horizontal="right" vertical="center"/>
    </xf>
    <xf numFmtId="4" fontId="10" fillId="8" borderId="12" xfId="34" applyNumberFormat="1" applyFont="1" applyFill="1" applyBorder="1" applyAlignment="1">
      <alignment horizontal="right" vertical="center"/>
    </xf>
    <xf numFmtId="187" fontId="10" fillId="8" borderId="1" xfId="34" applyNumberFormat="1" applyFont="1" applyFill="1" applyBorder="1" applyAlignment="1">
      <alignment horizontal="right" vertical="center"/>
    </xf>
    <xf numFmtId="187" fontId="10" fillId="12" borderId="1" xfId="34" applyNumberFormat="1" applyFont="1" applyFill="1" applyBorder="1" applyAlignment="1">
      <alignment horizontal="right" vertical="center"/>
    </xf>
    <xf numFmtId="187" fontId="10" fillId="8" borderId="12" xfId="34" applyNumberFormat="1" applyFont="1" applyFill="1" applyBorder="1" applyAlignment="1">
      <alignment horizontal="right" vertical="center"/>
    </xf>
    <xf numFmtId="0" fontId="10" fillId="8" borderId="0" xfId="0" applyFont="1" applyFill="1" applyAlignment="1">
      <alignment horizontal="left" vertical="center"/>
    </xf>
    <xf numFmtId="179" fontId="9" fillId="0" borderId="1" xfId="0" applyNumberFormat="1" applyFont="1" applyBorder="1" applyAlignment="1">
      <alignment horizontal="right" vertical="center"/>
    </xf>
    <xf numFmtId="179" fontId="9" fillId="0" borderId="12" xfId="0" applyNumberFormat="1" applyFont="1" applyBorder="1" applyAlignment="1">
      <alignment horizontal="right" vertical="center"/>
    </xf>
    <xf numFmtId="179" fontId="9" fillId="0" borderId="4" xfId="0" applyNumberFormat="1" applyFont="1" applyBorder="1" applyAlignment="1">
      <alignment horizontal="right" vertical="center"/>
    </xf>
    <xf numFmtId="179" fontId="9" fillId="0" borderId="1" xfId="0" applyNumberFormat="1" applyFont="1" applyBorder="1" applyAlignment="1">
      <alignment vertical="center"/>
    </xf>
    <xf numFmtId="179" fontId="9" fillId="0" borderId="8" xfId="0" applyNumberFormat="1" applyFont="1" applyBorder="1" applyAlignment="1">
      <alignment horizontal="right" vertical="center"/>
    </xf>
    <xf numFmtId="181" fontId="43" fillId="8" borderId="0" xfId="0" applyNumberFormat="1" applyFont="1" applyFill="1"/>
    <xf numFmtId="0" fontId="43" fillId="8" borderId="0" xfId="0" applyFont="1" applyFill="1"/>
    <xf numFmtId="4" fontId="43" fillId="8" borderId="0" xfId="0" applyNumberFormat="1" applyFont="1" applyFill="1"/>
    <xf numFmtId="188" fontId="43" fillId="8" borderId="0" xfId="0" applyNumberFormat="1" applyFont="1" applyFill="1"/>
    <xf numFmtId="0" fontId="9" fillId="7" borderId="20" xfId="0" applyFont="1" applyFill="1" applyBorder="1"/>
    <xf numFmtId="0" fontId="9" fillId="7" borderId="20" xfId="0" applyFont="1" applyFill="1" applyBorder="1" applyAlignment="1">
      <alignment vertical="center"/>
    </xf>
    <xf numFmtId="0" fontId="9" fillId="7" borderId="4" xfId="0" applyFont="1" applyFill="1" applyBorder="1" applyAlignment="1">
      <alignment vertical="center"/>
    </xf>
    <xf numFmtId="0" fontId="9" fillId="7" borderId="13" xfId="0" applyFont="1" applyFill="1" applyBorder="1" applyAlignment="1">
      <alignment vertical="center"/>
    </xf>
    <xf numFmtId="0" fontId="9" fillId="0" borderId="12" xfId="0" applyFont="1" applyBorder="1" applyAlignment="1">
      <alignment vertical="center" wrapText="1"/>
    </xf>
    <xf numFmtId="0" fontId="10" fillId="8" borderId="12" xfId="0" applyFont="1" applyFill="1" applyBorder="1" applyAlignment="1">
      <alignment horizontal="center" vertical="center" wrapText="1"/>
    </xf>
    <xf numFmtId="0" fontId="10" fillId="8" borderId="1" xfId="0" applyFont="1" applyFill="1" applyBorder="1" applyAlignment="1">
      <alignment horizontal="left" vertical="center"/>
    </xf>
    <xf numFmtId="176" fontId="10" fillId="7" borderId="1" xfId="32" applyNumberFormat="1" applyFont="1" applyFill="1" applyBorder="1" applyAlignment="1">
      <alignment horizontal="left" vertical="center"/>
    </xf>
    <xf numFmtId="0" fontId="47" fillId="8" borderId="0" xfId="59" applyFont="1" applyFill="1" applyAlignment="1" applyProtection="1">
      <alignment horizontal="right" vertical="center"/>
    </xf>
    <xf numFmtId="0" fontId="30" fillId="8" borderId="0" xfId="0" applyFont="1" applyFill="1"/>
    <xf numFmtId="0" fontId="10" fillId="8" borderId="0" xfId="0" applyFont="1" applyFill="1" applyAlignment="1">
      <alignment vertical="center" wrapText="1"/>
    </xf>
    <xf numFmtId="0" fontId="26" fillId="9" borderId="1" xfId="0" applyFont="1" applyFill="1" applyBorder="1" applyAlignment="1">
      <alignment horizontal="center" vertical="center"/>
    </xf>
    <xf numFmtId="0" fontId="10" fillId="9" borderId="1" xfId="0" applyFont="1" applyFill="1" applyBorder="1" applyAlignment="1">
      <alignment horizontal="center" vertical="center"/>
    </xf>
    <xf numFmtId="0" fontId="10" fillId="14" borderId="0" xfId="0" applyFont="1" applyFill="1" applyAlignment="1">
      <alignment vertical="center"/>
    </xf>
    <xf numFmtId="0" fontId="46" fillId="8" borderId="0" xfId="0" applyFont="1" applyFill="1" applyAlignment="1">
      <alignment vertical="center"/>
    </xf>
    <xf numFmtId="0" fontId="50" fillId="8" borderId="0" xfId="0" applyFont="1" applyFill="1" applyAlignment="1">
      <alignment vertical="center"/>
    </xf>
    <xf numFmtId="0" fontId="19" fillId="7" borderId="0" xfId="0" applyFont="1" applyFill="1" applyAlignment="1">
      <alignment horizontal="left" vertical="center"/>
    </xf>
    <xf numFmtId="0" fontId="10" fillId="11" borderId="1" xfId="0" applyFont="1" applyFill="1" applyBorder="1" applyAlignment="1">
      <alignment vertical="center"/>
    </xf>
    <xf numFmtId="182" fontId="9" fillId="8" borderId="4" xfId="0" applyNumberFormat="1" applyFont="1" applyFill="1" applyBorder="1" applyAlignment="1">
      <alignment horizontal="right" vertical="center" wrapText="1"/>
    </xf>
    <xf numFmtId="182" fontId="9" fillId="8" borderId="4" xfId="20" applyNumberFormat="1" applyFont="1" applyFill="1" applyBorder="1" applyAlignment="1">
      <alignment horizontal="right" vertical="center" wrapText="1"/>
    </xf>
    <xf numFmtId="0" fontId="9" fillId="11" borderId="1" xfId="0" applyFont="1" applyFill="1" applyBorder="1" applyAlignment="1">
      <alignment horizontal="left" vertical="center"/>
    </xf>
    <xf numFmtId="176" fontId="52" fillId="7" borderId="0" xfId="0" applyNumberFormat="1" applyFont="1" applyFill="1" applyAlignment="1">
      <alignment horizontal="left" vertical="center"/>
    </xf>
    <xf numFmtId="0" fontId="46" fillId="0" borderId="0" xfId="0" applyFont="1" applyAlignment="1">
      <alignment vertical="center"/>
    </xf>
    <xf numFmtId="0" fontId="50" fillId="0" borderId="0" xfId="0" applyFont="1" applyAlignment="1">
      <alignment vertical="center"/>
    </xf>
    <xf numFmtId="0" fontId="19" fillId="0" borderId="0" xfId="0" applyFont="1" applyAlignment="1">
      <alignment horizontal="left" vertical="center"/>
    </xf>
    <xf numFmtId="0" fontId="10" fillId="0" borderId="0" xfId="0" applyFont="1" applyAlignment="1">
      <alignment horizontal="right" vertical="center"/>
    </xf>
    <xf numFmtId="0" fontId="9" fillId="0" borderId="8" xfId="0" applyFont="1" applyBorder="1" applyAlignment="1">
      <alignment vertical="center" wrapText="1"/>
    </xf>
    <xf numFmtId="0" fontId="9" fillId="4" borderId="1" xfId="27" applyFont="1" applyFill="1" applyBorder="1" applyAlignment="1">
      <alignment horizontal="center" vertical="center"/>
    </xf>
    <xf numFmtId="0" fontId="9" fillId="0" borderId="50" xfId="0" applyFont="1" applyBorder="1" applyAlignment="1">
      <alignment horizontal="center" vertical="center"/>
    </xf>
    <xf numFmtId="177" fontId="9" fillId="0" borderId="50" xfId="0" applyNumberFormat="1" applyFont="1" applyBorder="1" applyAlignment="1">
      <alignment horizontal="right" vertical="center"/>
    </xf>
    <xf numFmtId="38" fontId="9" fillId="8" borderId="1" xfId="21" applyFont="1" applyFill="1" applyBorder="1" applyAlignment="1">
      <alignment horizontal="right" vertical="center"/>
    </xf>
    <xf numFmtId="38" fontId="9" fillId="8" borderId="20" xfId="21" applyFont="1" applyFill="1" applyBorder="1" applyAlignment="1">
      <alignment horizontal="right" vertical="center"/>
    </xf>
    <xf numFmtId="38" fontId="9" fillId="8" borderId="4" xfId="21" applyFont="1" applyFill="1" applyBorder="1" applyAlignment="1">
      <alignment horizontal="right" vertical="center"/>
    </xf>
    <xf numFmtId="38" fontId="9" fillId="8" borderId="13" xfId="21" applyFont="1" applyFill="1" applyBorder="1" applyAlignment="1">
      <alignment horizontal="right" vertical="center"/>
    </xf>
    <xf numFmtId="38" fontId="9" fillId="8" borderId="8" xfId="21" applyFont="1" applyFill="1" applyBorder="1" applyAlignment="1">
      <alignment horizontal="right" vertical="center"/>
    </xf>
    <xf numFmtId="176" fontId="9" fillId="0" borderId="14" xfId="0" applyNumberFormat="1" applyFont="1" applyBorder="1" applyAlignment="1">
      <alignment horizontal="center" vertical="center"/>
    </xf>
    <xf numFmtId="176" fontId="9" fillId="0" borderId="51" xfId="0" applyNumberFormat="1" applyFont="1" applyBorder="1" applyAlignment="1">
      <alignment horizontal="center" vertical="center"/>
    </xf>
    <xf numFmtId="38" fontId="9" fillId="8" borderId="51" xfId="21" applyFont="1" applyFill="1" applyBorder="1" applyAlignment="1">
      <alignment horizontal="right" vertical="center"/>
    </xf>
    <xf numFmtId="38" fontId="9" fillId="8" borderId="14" xfId="21" applyFont="1" applyFill="1" applyBorder="1" applyAlignment="1">
      <alignment horizontal="right" vertical="center"/>
    </xf>
    <xf numFmtId="178" fontId="9" fillId="8" borderId="1" xfId="21" applyNumberFormat="1" applyFont="1" applyFill="1" applyBorder="1" applyAlignment="1">
      <alignment horizontal="right" vertical="center"/>
    </xf>
    <xf numFmtId="38" fontId="9" fillId="8" borderId="1" xfId="21" applyFont="1" applyFill="1" applyBorder="1" applyAlignment="1">
      <alignment vertical="center"/>
    </xf>
    <xf numFmtId="38" fontId="10" fillId="8" borderId="1" xfId="21" applyFont="1" applyFill="1" applyBorder="1" applyAlignment="1">
      <alignment horizontal="right" vertical="center"/>
    </xf>
    <xf numFmtId="38" fontId="10" fillId="12" borderId="1" xfId="21" applyFont="1" applyFill="1" applyBorder="1" applyAlignment="1">
      <alignment horizontal="right" vertical="center"/>
    </xf>
    <xf numFmtId="178" fontId="10" fillId="8" borderId="1" xfId="21" applyNumberFormat="1" applyFont="1" applyFill="1" applyBorder="1" applyAlignment="1">
      <alignment horizontal="right" vertical="center"/>
    </xf>
    <xf numFmtId="38" fontId="9" fillId="8" borderId="4" xfId="21" applyFont="1" applyFill="1" applyBorder="1" applyAlignment="1">
      <alignment vertical="center"/>
    </xf>
    <xf numFmtId="38" fontId="9" fillId="0" borderId="4" xfId="21" applyFont="1" applyFill="1" applyBorder="1" applyAlignment="1">
      <alignment vertical="center"/>
    </xf>
    <xf numFmtId="38" fontId="9" fillId="8" borderId="20" xfId="21" applyFont="1" applyFill="1" applyBorder="1" applyAlignment="1">
      <alignment vertical="center"/>
    </xf>
    <xf numFmtId="38" fontId="9" fillId="8" borderId="13" xfId="21" applyFont="1" applyFill="1" applyBorder="1" applyAlignment="1">
      <alignment vertical="center"/>
    </xf>
    <xf numFmtId="0" fontId="10" fillId="8" borderId="4" xfId="0" applyFont="1" applyFill="1" applyBorder="1" applyAlignment="1">
      <alignment horizontal="left" vertical="center"/>
    </xf>
    <xf numFmtId="0" fontId="10" fillId="0" borderId="10" xfId="22" applyFont="1" applyBorder="1" applyAlignment="1">
      <alignment horizontal="center" vertical="center" wrapText="1"/>
    </xf>
    <xf numFmtId="0" fontId="10" fillId="10" borderId="1" xfId="0" applyFont="1" applyFill="1" applyBorder="1" applyAlignment="1">
      <alignment horizontal="center" vertical="center"/>
    </xf>
    <xf numFmtId="0" fontId="10" fillId="4" borderId="1" xfId="0" applyFont="1" applyFill="1" applyBorder="1" applyAlignment="1">
      <alignment horizontal="center" vertical="center"/>
    </xf>
    <xf numFmtId="0" fontId="10" fillId="8" borderId="7" xfId="0" applyFont="1" applyFill="1" applyBorder="1" applyAlignment="1">
      <alignment horizontal="left" vertical="center"/>
    </xf>
    <xf numFmtId="0" fontId="10" fillId="8" borderId="1" xfId="0" applyFont="1" applyFill="1" applyBorder="1" applyAlignment="1">
      <alignment horizontal="center" vertical="center"/>
    </xf>
    <xf numFmtId="0" fontId="10" fillId="10" borderId="7" xfId="0" applyFont="1" applyFill="1" applyBorder="1" applyAlignment="1">
      <alignment horizontal="center" vertical="center"/>
    </xf>
    <xf numFmtId="176" fontId="10" fillId="7" borderId="1" xfId="35" applyNumberFormat="1" applyFont="1" applyFill="1" applyBorder="1" applyAlignment="1">
      <alignment horizontal="left" vertical="center"/>
    </xf>
    <xf numFmtId="0" fontId="9" fillId="0" borderId="1" xfId="28" applyFont="1" applyBorder="1" applyAlignment="1">
      <alignment horizontal="left" vertical="center"/>
    </xf>
    <xf numFmtId="0" fontId="9" fillId="0" borderId="1" xfId="28" applyFont="1" applyBorder="1" applyAlignment="1">
      <alignment horizontal="left" vertical="center" wrapText="1"/>
    </xf>
    <xf numFmtId="0" fontId="9" fillId="0" borderId="12" xfId="28" applyFont="1" applyBorder="1" applyAlignment="1">
      <alignment horizontal="left" vertical="center" wrapText="1"/>
    </xf>
    <xf numFmtId="0" fontId="10" fillId="0" borderId="0" xfId="0" applyFont="1"/>
    <xf numFmtId="0" fontId="9" fillId="0" borderId="1" xfId="26" applyFont="1" applyBorder="1">
      <alignment vertical="center"/>
    </xf>
    <xf numFmtId="176" fontId="9" fillId="7" borderId="1" xfId="0" applyNumberFormat="1" applyFont="1" applyFill="1" applyBorder="1" applyAlignment="1">
      <alignment horizontal="left" vertical="center" wrapText="1"/>
    </xf>
    <xf numFmtId="0" fontId="9" fillId="8" borderId="0" xfId="0" applyFont="1" applyFill="1"/>
    <xf numFmtId="0" fontId="9" fillId="0" borderId="0" xfId="0" applyFont="1"/>
    <xf numFmtId="0" fontId="9" fillId="8" borderId="0" xfId="0" applyFont="1" applyFill="1" applyAlignment="1">
      <alignment horizontal="justify" vertical="center"/>
    </xf>
    <xf numFmtId="0" fontId="9" fillId="0" borderId="1" xfId="23" applyFont="1" applyBorder="1" applyAlignment="1">
      <alignment horizontal="center" vertical="center"/>
    </xf>
    <xf numFmtId="0" fontId="10" fillId="8" borderId="21" xfId="0" applyFont="1" applyFill="1" applyBorder="1" applyAlignment="1">
      <alignment horizontal="left" vertical="center"/>
    </xf>
    <xf numFmtId="176" fontId="10" fillId="8" borderId="1" xfId="32" applyNumberFormat="1" applyFont="1" applyFill="1" applyBorder="1" applyAlignment="1">
      <alignment horizontal="left" vertical="center" wrapText="1"/>
    </xf>
    <xf numFmtId="0" fontId="43" fillId="8" borderId="0" xfId="0" applyFont="1" applyFill="1" applyAlignment="1">
      <alignment horizontal="right"/>
    </xf>
    <xf numFmtId="0" fontId="43" fillId="8" borderId="0" xfId="0" applyFont="1" applyFill="1" applyAlignment="1">
      <alignment vertical="center"/>
    </xf>
    <xf numFmtId="0" fontId="10" fillId="7" borderId="0" xfId="33" applyFont="1" applyFill="1" applyAlignment="1">
      <alignment horizontal="center" vertical="center"/>
    </xf>
    <xf numFmtId="0" fontId="10" fillId="7" borderId="0" xfId="0" applyFont="1" applyFill="1" applyAlignment="1">
      <alignment horizontal="right" vertical="center"/>
    </xf>
    <xf numFmtId="0" fontId="10" fillId="0" borderId="0" xfId="0" applyFont="1" applyAlignment="1">
      <alignment horizontal="left" vertical="center"/>
    </xf>
    <xf numFmtId="0" fontId="10" fillId="7" borderId="0" xfId="0" applyFont="1" applyFill="1" applyAlignment="1">
      <alignment horizontal="center" vertical="center"/>
    </xf>
    <xf numFmtId="3" fontId="10" fillId="7" borderId="0" xfId="0" applyNumberFormat="1" applyFont="1" applyFill="1" applyAlignment="1">
      <alignment vertical="center"/>
    </xf>
    <xf numFmtId="182" fontId="10" fillId="8" borderId="0" xfId="20" applyNumberFormat="1" applyFont="1" applyFill="1" applyBorder="1" applyAlignment="1">
      <alignment horizontal="center" vertical="center"/>
    </xf>
    <xf numFmtId="180" fontId="10" fillId="7" borderId="0" xfId="0" applyNumberFormat="1" applyFont="1" applyFill="1" applyAlignment="1">
      <alignment vertical="center"/>
    </xf>
    <xf numFmtId="0" fontId="28" fillId="8" borderId="0" xfId="0" applyFont="1" applyFill="1"/>
    <xf numFmtId="0" fontId="10" fillId="8" borderId="4" xfId="0" applyFont="1" applyFill="1" applyBorder="1" applyAlignment="1">
      <alignment horizontal="center" vertical="center" wrapText="1"/>
    </xf>
    <xf numFmtId="0" fontId="55" fillId="0" borderId="0" xfId="0" applyFont="1"/>
    <xf numFmtId="187" fontId="10" fillId="8" borderId="8" xfId="0" applyNumberFormat="1" applyFont="1" applyFill="1" applyBorder="1" applyAlignment="1">
      <alignment horizontal="right" vertical="center" wrapText="1"/>
    </xf>
    <xf numFmtId="2" fontId="10" fillId="8" borderId="8" xfId="0" applyNumberFormat="1" applyFont="1" applyFill="1" applyBorder="1" applyAlignment="1">
      <alignment horizontal="right" vertical="center" wrapText="1"/>
    </xf>
    <xf numFmtId="0" fontId="10" fillId="8" borderId="12" xfId="0" applyFont="1" applyFill="1" applyBorder="1" applyAlignment="1">
      <alignment horizontal="center" vertical="center"/>
    </xf>
    <xf numFmtId="0" fontId="10" fillId="8" borderId="22" xfId="0" applyFont="1" applyFill="1" applyBorder="1" applyAlignment="1">
      <alignment horizontal="center" vertical="center"/>
    </xf>
    <xf numFmtId="0" fontId="10" fillId="8" borderId="4" xfId="0" applyFont="1" applyFill="1" applyBorder="1" applyAlignment="1">
      <alignment horizontal="center" vertical="center"/>
    </xf>
    <xf numFmtId="0" fontId="9" fillId="0" borderId="0" xfId="0" applyFont="1" applyAlignment="1">
      <alignment horizontal="center" vertical="center"/>
    </xf>
    <xf numFmtId="38" fontId="9" fillId="0" borderId="0" xfId="21" applyFont="1" applyFill="1" applyBorder="1" applyAlignment="1">
      <alignment horizontal="right" vertical="center"/>
    </xf>
    <xf numFmtId="0" fontId="9" fillId="8" borderId="1" xfId="0" applyFont="1" applyFill="1" applyBorder="1" applyAlignment="1">
      <alignment vertical="center"/>
    </xf>
    <xf numFmtId="178" fontId="9" fillId="8" borderId="1" xfId="0" applyNumberFormat="1" applyFont="1" applyFill="1" applyBorder="1" applyAlignment="1">
      <alignment vertical="center"/>
    </xf>
    <xf numFmtId="40" fontId="9" fillId="8" borderId="1" xfId="0" applyNumberFormat="1" applyFont="1" applyFill="1" applyBorder="1" applyAlignment="1">
      <alignment vertical="center"/>
    </xf>
    <xf numFmtId="0" fontId="9" fillId="8" borderId="1" xfId="28" applyFont="1" applyFill="1" applyBorder="1" applyAlignment="1">
      <alignment horizontal="center" vertical="center"/>
    </xf>
    <xf numFmtId="0" fontId="9" fillId="8" borderId="1" xfId="0" applyFont="1" applyFill="1" applyBorder="1" applyAlignment="1">
      <alignment vertical="center" wrapText="1"/>
    </xf>
    <xf numFmtId="178" fontId="9" fillId="8" borderId="1" xfId="21" applyNumberFormat="1" applyFont="1" applyFill="1" applyBorder="1" applyAlignment="1">
      <alignment vertical="center"/>
    </xf>
    <xf numFmtId="40" fontId="9" fillId="8" borderId="1" xfId="21" applyNumberFormat="1" applyFont="1" applyFill="1" applyBorder="1" applyAlignment="1">
      <alignment vertical="center"/>
    </xf>
    <xf numFmtId="38" fontId="10" fillId="7" borderId="0" xfId="33" applyNumberFormat="1" applyFont="1" applyFill="1" applyAlignment="1">
      <alignment horizontal="center" vertical="center"/>
    </xf>
    <xf numFmtId="38" fontId="10" fillId="8" borderId="0" xfId="0" applyNumberFormat="1" applyFont="1" applyFill="1" applyAlignment="1">
      <alignment horizontal="center" vertical="center"/>
    </xf>
    <xf numFmtId="190" fontId="10" fillId="8" borderId="0" xfId="0" applyNumberFormat="1" applyFont="1" applyFill="1" applyAlignment="1">
      <alignment horizontal="center" vertical="center"/>
    </xf>
    <xf numFmtId="190" fontId="10" fillId="8" borderId="0" xfId="0" applyNumberFormat="1" applyFont="1" applyFill="1" applyAlignment="1">
      <alignment vertical="center"/>
    </xf>
    <xf numFmtId="40" fontId="10" fillId="8" borderId="0" xfId="0" applyNumberFormat="1" applyFont="1" applyFill="1" applyAlignment="1">
      <alignment vertical="center"/>
    </xf>
    <xf numFmtId="4" fontId="10" fillId="8" borderId="0" xfId="0" applyNumberFormat="1" applyFont="1" applyFill="1" applyAlignment="1">
      <alignment vertical="center"/>
    </xf>
    <xf numFmtId="191" fontId="10" fillId="8" borderId="0" xfId="0" applyNumberFormat="1" applyFont="1" applyFill="1" applyAlignment="1">
      <alignment horizontal="center" vertical="center"/>
    </xf>
    <xf numFmtId="0" fontId="28" fillId="8" borderId="1" xfId="0" applyFont="1" applyFill="1" applyBorder="1" applyAlignment="1">
      <alignment horizontal="left" vertical="center"/>
    </xf>
    <xf numFmtId="0" fontId="23" fillId="8" borderId="1" xfId="0" applyFont="1" applyFill="1" applyBorder="1" applyAlignment="1">
      <alignment horizontal="left" vertical="center"/>
    </xf>
    <xf numFmtId="0" fontId="23" fillId="10" borderId="1" xfId="0" applyFont="1" applyFill="1" applyBorder="1" applyAlignment="1">
      <alignment horizontal="center" vertical="center"/>
    </xf>
    <xf numFmtId="0" fontId="9" fillId="0" borderId="1" xfId="24" applyFont="1" applyBorder="1" applyAlignment="1">
      <alignment horizontal="left" vertical="center" wrapText="1"/>
    </xf>
    <xf numFmtId="176" fontId="9" fillId="8" borderId="1" xfId="0" applyNumberFormat="1" applyFont="1" applyFill="1" applyBorder="1" applyAlignment="1">
      <alignment horizontal="left" vertical="center"/>
    </xf>
    <xf numFmtId="0" fontId="9" fillId="8" borderId="20" xfId="0" applyFont="1" applyFill="1" applyBorder="1" applyAlignment="1">
      <alignment vertical="center"/>
    </xf>
    <xf numFmtId="0" fontId="9" fillId="8" borderId="12" xfId="0" applyFont="1" applyFill="1" applyBorder="1" applyAlignment="1">
      <alignment vertical="center"/>
    </xf>
    <xf numFmtId="1" fontId="9" fillId="8" borderId="1" xfId="0" applyNumberFormat="1" applyFont="1" applyFill="1" applyBorder="1" applyAlignment="1">
      <alignment horizontal="right" vertical="center"/>
    </xf>
    <xf numFmtId="0" fontId="54" fillId="0" borderId="0" xfId="0" applyFont="1" applyAlignment="1">
      <alignment vertical="center"/>
    </xf>
    <xf numFmtId="0" fontId="9" fillId="0" borderId="10" xfId="0" applyFont="1" applyBorder="1" applyAlignment="1">
      <alignment horizontal="center" vertical="center"/>
    </xf>
    <xf numFmtId="3" fontId="9" fillId="0" borderId="10" xfId="0" applyNumberFormat="1" applyFont="1" applyBorder="1" applyAlignment="1">
      <alignment vertical="center"/>
    </xf>
    <xf numFmtId="0" fontId="9" fillId="0" borderId="54" xfId="0" applyFont="1" applyBorder="1" applyAlignment="1">
      <alignment horizontal="center" vertical="center"/>
    </xf>
    <xf numFmtId="3" fontId="9" fillId="0" borderId="54" xfId="0" applyNumberFormat="1" applyFont="1" applyBorder="1" applyAlignment="1">
      <alignment horizontal="right" vertical="center"/>
    </xf>
    <xf numFmtId="0" fontId="9" fillId="0" borderId="54" xfId="0" applyFont="1" applyBorder="1" applyAlignment="1">
      <alignment horizontal="left" vertical="center" wrapText="1" indent="2"/>
    </xf>
    <xf numFmtId="0" fontId="9" fillId="0" borderId="22" xfId="0" applyFont="1" applyBorder="1" applyAlignment="1">
      <alignment vertical="center"/>
    </xf>
    <xf numFmtId="0" fontId="9" fillId="0" borderId="22" xfId="0" applyFont="1" applyBorder="1" applyAlignment="1">
      <alignment horizontal="center" vertical="center"/>
    </xf>
    <xf numFmtId="3" fontId="9" fillId="0" borderId="22" xfId="0" applyNumberFormat="1" applyFont="1" applyBorder="1" applyAlignment="1">
      <alignment vertical="center"/>
    </xf>
    <xf numFmtId="0" fontId="9" fillId="0" borderId="10" xfId="0" applyFont="1" applyBorder="1" applyAlignment="1">
      <alignment horizontal="left" vertical="center" wrapText="1" indent="2"/>
    </xf>
    <xf numFmtId="3" fontId="9" fillId="10" borderId="55" xfId="0" applyNumberFormat="1" applyFont="1" applyFill="1" applyBorder="1" applyAlignment="1">
      <alignment vertical="center"/>
    </xf>
    <xf numFmtId="0" fontId="9" fillId="0" borderId="55" xfId="0" applyFont="1" applyBorder="1" applyAlignment="1">
      <alignment horizontal="left" vertical="center" indent="1"/>
    </xf>
    <xf numFmtId="0" fontId="9" fillId="0" borderId="10" xfId="0" applyFont="1" applyBorder="1" applyAlignment="1">
      <alignment horizontal="left" vertical="center" indent="1"/>
    </xf>
    <xf numFmtId="0" fontId="9" fillId="10" borderId="10" xfId="0" applyFont="1" applyFill="1" applyBorder="1" applyAlignment="1">
      <alignment horizontal="center" vertical="center"/>
    </xf>
    <xf numFmtId="3" fontId="9" fillId="0" borderId="10" xfId="0" applyNumberFormat="1" applyFont="1" applyBorder="1" applyAlignment="1">
      <alignment horizontal="right" vertical="center"/>
    </xf>
    <xf numFmtId="179" fontId="9" fillId="8" borderId="1" xfId="21" applyNumberFormat="1" applyFont="1" applyFill="1" applyBorder="1" applyAlignment="1">
      <alignment horizontal="right" vertical="center"/>
    </xf>
    <xf numFmtId="184" fontId="9" fillId="8" borderId="1" xfId="21" applyNumberFormat="1" applyFont="1" applyFill="1" applyBorder="1" applyAlignment="1">
      <alignment horizontal="right" vertical="center"/>
    </xf>
    <xf numFmtId="184" fontId="9" fillId="0" borderId="12" xfId="0" applyNumberFormat="1" applyFont="1" applyBorder="1" applyAlignment="1">
      <alignment horizontal="right" vertical="center"/>
    </xf>
    <xf numFmtId="0" fontId="10" fillId="15" borderId="0" xfId="0" applyFont="1" applyFill="1" applyAlignment="1">
      <alignment vertical="center"/>
    </xf>
    <xf numFmtId="178" fontId="9" fillId="0" borderId="12" xfId="21" applyNumberFormat="1" applyFont="1" applyFill="1" applyBorder="1" applyAlignment="1">
      <alignment horizontal="right" vertical="center"/>
    </xf>
    <xf numFmtId="0" fontId="23" fillId="8" borderId="1" xfId="28" applyFont="1" applyFill="1" applyBorder="1" applyAlignment="1">
      <alignment horizontal="left" vertical="center" wrapText="1"/>
    </xf>
    <xf numFmtId="176" fontId="23" fillId="8" borderId="1" xfId="25" applyNumberFormat="1" applyFont="1" applyFill="1" applyBorder="1" applyAlignment="1">
      <alignment horizontal="left" vertical="center" wrapText="1"/>
    </xf>
    <xf numFmtId="176" fontId="54" fillId="7" borderId="1" xfId="32" applyNumberFormat="1" applyFont="1" applyFill="1" applyBorder="1" applyAlignment="1">
      <alignment horizontal="left" vertical="center"/>
    </xf>
    <xf numFmtId="176" fontId="54" fillId="7" borderId="1" xfId="32" applyNumberFormat="1" applyFont="1" applyFill="1" applyBorder="1" applyAlignment="1">
      <alignment horizontal="left" vertical="center" wrapText="1"/>
    </xf>
    <xf numFmtId="3" fontId="10" fillId="8" borderId="1" xfId="0" applyNumberFormat="1" applyFont="1" applyFill="1" applyBorder="1" applyAlignment="1">
      <alignment horizontal="right" vertical="center"/>
    </xf>
    <xf numFmtId="3" fontId="10" fillId="8" borderId="1" xfId="0" applyNumberFormat="1" applyFont="1" applyFill="1" applyBorder="1" applyAlignment="1">
      <alignment vertical="center"/>
    </xf>
    <xf numFmtId="3" fontId="10" fillId="8" borderId="14" xfId="32" applyNumberFormat="1" applyFont="1" applyFill="1" applyBorder="1" applyAlignment="1">
      <alignment horizontal="right" vertical="center"/>
    </xf>
    <xf numFmtId="185" fontId="10" fillId="8" borderId="12" xfId="32" applyNumberFormat="1" applyFont="1" applyFill="1" applyBorder="1" applyAlignment="1">
      <alignment horizontal="right" vertical="center"/>
    </xf>
    <xf numFmtId="185" fontId="10" fillId="8" borderId="4" xfId="32" applyNumberFormat="1" applyFont="1" applyFill="1" applyBorder="1" applyAlignment="1">
      <alignment horizontal="right" vertical="center"/>
    </xf>
    <xf numFmtId="1" fontId="10" fillId="8" borderId="20" xfId="32" applyNumberFormat="1" applyFont="1" applyFill="1" applyBorder="1" applyAlignment="1">
      <alignment horizontal="right" vertical="center"/>
    </xf>
    <xf numFmtId="4" fontId="10" fillId="8" borderId="1" xfId="0" applyNumberFormat="1" applyFont="1" applyFill="1" applyBorder="1" applyAlignment="1">
      <alignment vertical="center"/>
    </xf>
    <xf numFmtId="4" fontId="10" fillId="8" borderId="12" xfId="32" applyNumberFormat="1" applyFont="1" applyFill="1" applyBorder="1" applyAlignment="1">
      <alignment horizontal="right" vertical="center"/>
    </xf>
    <xf numFmtId="4" fontId="10" fillId="8" borderId="4" xfId="32" applyNumberFormat="1" applyFont="1" applyFill="1" applyBorder="1" applyAlignment="1">
      <alignment horizontal="right" vertical="center"/>
    </xf>
    <xf numFmtId="3" fontId="10" fillId="8" borderId="4" xfId="32" applyNumberFormat="1" applyFont="1" applyFill="1" applyBorder="1" applyAlignment="1">
      <alignment horizontal="right" vertical="center"/>
    </xf>
    <xf numFmtId="0" fontId="58" fillId="8" borderId="0" xfId="0" applyFont="1" applyFill="1" applyAlignment="1">
      <alignment vertical="center"/>
    </xf>
    <xf numFmtId="0" fontId="58" fillId="8" borderId="0" xfId="0" applyFont="1" applyFill="1" applyAlignment="1">
      <alignment horizontal="center" vertical="center"/>
    </xf>
    <xf numFmtId="0" fontId="59" fillId="8" borderId="0" xfId="0" applyFont="1" applyFill="1" applyAlignment="1">
      <alignment vertical="center"/>
    </xf>
    <xf numFmtId="176" fontId="9" fillId="0" borderId="12" xfId="0" applyNumberFormat="1" applyFont="1" applyBorder="1" applyAlignment="1">
      <alignment horizontal="center" vertical="center"/>
    </xf>
    <xf numFmtId="38" fontId="9" fillId="8" borderId="12" xfId="21" applyFont="1" applyFill="1" applyBorder="1" applyAlignment="1">
      <alignment vertical="center"/>
    </xf>
    <xf numFmtId="38" fontId="9" fillId="0" borderId="12" xfId="21" applyFont="1" applyFill="1" applyBorder="1" applyAlignment="1">
      <alignment vertical="center"/>
    </xf>
    <xf numFmtId="0" fontId="7" fillId="7" borderId="16" xfId="0" applyFont="1" applyFill="1" applyBorder="1" applyAlignment="1">
      <alignment horizontal="center" vertical="center"/>
    </xf>
    <xf numFmtId="0" fontId="8" fillId="7" borderId="12" xfId="26" applyFont="1" applyFill="1" applyBorder="1">
      <alignment vertical="center"/>
    </xf>
    <xf numFmtId="38" fontId="9" fillId="8" borderId="47" xfId="21" applyFont="1" applyFill="1" applyBorder="1" applyAlignment="1">
      <alignment vertical="center"/>
    </xf>
    <xf numFmtId="0" fontId="7" fillId="7" borderId="18" xfId="0" applyFont="1" applyFill="1" applyBorder="1" applyAlignment="1">
      <alignment horizontal="center" vertical="center"/>
    </xf>
    <xf numFmtId="176" fontId="9" fillId="0" borderId="10" xfId="0" applyNumberFormat="1" applyFont="1" applyBorder="1" applyAlignment="1">
      <alignment horizontal="center" vertical="center"/>
    </xf>
    <xf numFmtId="192" fontId="10" fillId="8" borderId="12" xfId="0" applyNumberFormat="1" applyFont="1" applyFill="1" applyBorder="1" applyAlignment="1">
      <alignment horizontal="right" vertical="center" wrapText="1"/>
    </xf>
    <xf numFmtId="184" fontId="9" fillId="0" borderId="8" xfId="0" applyNumberFormat="1" applyFont="1" applyBorder="1" applyAlignment="1">
      <alignment horizontal="right" vertical="center"/>
    </xf>
    <xf numFmtId="193" fontId="9" fillId="8" borderId="1" xfId="21" applyNumberFormat="1" applyFont="1" applyFill="1" applyBorder="1" applyAlignment="1">
      <alignment vertical="center"/>
    </xf>
    <xf numFmtId="194" fontId="10" fillId="8" borderId="4" xfId="25" applyNumberFormat="1" applyFont="1" applyFill="1" applyBorder="1" applyAlignment="1">
      <alignment horizontal="right" vertical="center"/>
    </xf>
    <xf numFmtId="194" fontId="10" fillId="8" borderId="1" xfId="25" applyNumberFormat="1" applyFont="1" applyFill="1" applyBorder="1" applyAlignment="1">
      <alignment horizontal="right" vertical="center"/>
    </xf>
    <xf numFmtId="195" fontId="10" fillId="8" borderId="1" xfId="25" applyNumberFormat="1" applyFont="1" applyFill="1" applyBorder="1" applyAlignment="1">
      <alignment horizontal="right" vertical="center"/>
    </xf>
    <xf numFmtId="195" fontId="10" fillId="8" borderId="12" xfId="25" applyNumberFormat="1" applyFont="1" applyFill="1" applyBorder="1" applyAlignment="1">
      <alignment horizontal="right" vertical="center"/>
    </xf>
    <xf numFmtId="195" fontId="10" fillId="8" borderId="47" xfId="25" applyNumberFormat="1" applyFont="1" applyFill="1" applyBorder="1" applyAlignment="1">
      <alignment horizontal="right" vertical="center"/>
    </xf>
    <xf numFmtId="4" fontId="10" fillId="0" borderId="1" xfId="0" applyNumberFormat="1" applyFont="1" applyBorder="1" applyAlignment="1">
      <alignment horizontal="right" vertical="center"/>
    </xf>
    <xf numFmtId="0" fontId="54" fillId="8" borderId="1" xfId="32" applyFont="1" applyFill="1" applyBorder="1" applyAlignment="1">
      <alignment vertical="center"/>
    </xf>
    <xf numFmtId="196" fontId="15" fillId="8" borderId="0" xfId="0" applyNumberFormat="1" applyFont="1" applyFill="1" applyAlignment="1">
      <alignment vertical="center"/>
    </xf>
    <xf numFmtId="187" fontId="10" fillId="8" borderId="13" xfId="0" applyNumberFormat="1" applyFont="1" applyFill="1" applyBorder="1" applyAlignment="1">
      <alignment horizontal="right" vertical="center"/>
    </xf>
    <xf numFmtId="187" fontId="10" fillId="0" borderId="1" xfId="0" applyNumberFormat="1" applyFont="1" applyBorder="1" applyAlignment="1">
      <alignment horizontal="right" vertical="center"/>
    </xf>
    <xf numFmtId="190" fontId="10" fillId="8" borderId="0" xfId="0" applyNumberFormat="1" applyFont="1" applyFill="1"/>
    <xf numFmtId="190" fontId="60" fillId="8" borderId="0" xfId="0" applyNumberFormat="1" applyFont="1" applyFill="1"/>
    <xf numFmtId="0" fontId="10" fillId="16" borderId="1" xfId="0" applyFont="1" applyFill="1" applyBorder="1" applyAlignment="1">
      <alignment vertical="center"/>
    </xf>
    <xf numFmtId="0" fontId="9" fillId="8" borderId="4" xfId="0" applyFont="1" applyFill="1" applyBorder="1" applyAlignment="1">
      <alignment vertical="center"/>
    </xf>
    <xf numFmtId="176" fontId="9" fillId="8" borderId="4" xfId="0" applyNumberFormat="1" applyFont="1" applyFill="1" applyBorder="1" applyAlignment="1">
      <alignment horizontal="center" vertical="center"/>
    </xf>
    <xf numFmtId="176" fontId="9" fillId="8" borderId="1" xfId="0" applyNumberFormat="1" applyFont="1" applyFill="1" applyBorder="1" applyAlignment="1">
      <alignment horizontal="center" vertical="center"/>
    </xf>
    <xf numFmtId="0" fontId="7" fillId="8" borderId="1" xfId="0" applyFont="1" applyFill="1" applyBorder="1" applyAlignment="1">
      <alignment vertical="center"/>
    </xf>
    <xf numFmtId="176" fontId="9" fillId="8" borderId="12" xfId="0" applyNumberFormat="1" applyFont="1" applyFill="1" applyBorder="1" applyAlignment="1">
      <alignment horizontal="center" vertical="center"/>
    </xf>
    <xf numFmtId="185" fontId="10" fillId="8" borderId="1" xfId="0" applyNumberFormat="1" applyFont="1" applyFill="1" applyBorder="1" applyAlignment="1">
      <alignment vertical="center"/>
    </xf>
    <xf numFmtId="0" fontId="23" fillId="8" borderId="0" xfId="0" applyFont="1" applyFill="1" applyAlignment="1">
      <alignment vertical="center"/>
    </xf>
    <xf numFmtId="0" fontId="9" fillId="0" borderId="4" xfId="0" applyFont="1" applyBorder="1" applyAlignment="1">
      <alignment vertical="center" wrapText="1"/>
    </xf>
    <xf numFmtId="0" fontId="44" fillId="8" borderId="0" xfId="0" applyFont="1" applyFill="1" applyAlignment="1">
      <alignment vertical="center"/>
    </xf>
    <xf numFmtId="0" fontId="9" fillId="0" borderId="0" xfId="26" applyFont="1">
      <alignment vertical="center"/>
    </xf>
    <xf numFmtId="40" fontId="9" fillId="0" borderId="0" xfId="0" applyNumberFormat="1" applyFont="1" applyAlignment="1">
      <alignment horizontal="right" vertical="center"/>
    </xf>
    <xf numFmtId="180" fontId="9" fillId="8" borderId="1" xfId="20" applyNumberFormat="1" applyFont="1" applyFill="1" applyBorder="1" applyAlignment="1">
      <alignment vertical="center"/>
    </xf>
    <xf numFmtId="197" fontId="9" fillId="8" borderId="1" xfId="21" applyNumberFormat="1" applyFont="1" applyFill="1" applyBorder="1" applyAlignment="1">
      <alignment vertical="center"/>
    </xf>
    <xf numFmtId="0" fontId="62" fillId="0" borderId="0" xfId="0" applyFont="1"/>
    <xf numFmtId="189" fontId="10" fillId="8" borderId="0" xfId="0" quotePrefix="1" applyNumberFormat="1" applyFont="1" applyFill="1" applyAlignment="1">
      <alignment horizontal="right" vertical="center"/>
    </xf>
    <xf numFmtId="0" fontId="23" fillId="9" borderId="1" xfId="0" applyFont="1" applyFill="1" applyBorder="1" applyAlignment="1">
      <alignment horizontal="center" vertical="center"/>
    </xf>
    <xf numFmtId="176" fontId="54" fillId="8" borderId="1" xfId="32" applyNumberFormat="1" applyFont="1" applyFill="1" applyBorder="1" applyAlignment="1">
      <alignment horizontal="left" vertical="center"/>
    </xf>
    <xf numFmtId="0" fontId="23" fillId="0" borderId="0" xfId="0" applyFont="1" applyAlignment="1">
      <alignment vertical="center"/>
    </xf>
    <xf numFmtId="176" fontId="28" fillId="0" borderId="57" xfId="60" applyNumberFormat="1" applyFont="1" applyBorder="1" applyAlignment="1">
      <alignment vertical="center"/>
    </xf>
    <xf numFmtId="0" fontId="10" fillId="8" borderId="1" xfId="22" applyFont="1" applyFill="1" applyBorder="1" applyAlignment="1">
      <alignment horizontal="center" vertical="center" wrapText="1"/>
    </xf>
    <xf numFmtId="0" fontId="10" fillId="8" borderId="29" xfId="25" applyFont="1" applyFill="1" applyBorder="1" applyAlignment="1">
      <alignment horizontal="left" vertical="center" wrapText="1"/>
    </xf>
    <xf numFmtId="38" fontId="9" fillId="8" borderId="8" xfId="21" applyFont="1" applyFill="1" applyBorder="1" applyAlignment="1">
      <alignment vertical="center"/>
    </xf>
    <xf numFmtId="0" fontId="61" fillId="7" borderId="14" xfId="0" applyFont="1" applyFill="1" applyBorder="1" applyAlignment="1">
      <alignment vertical="center"/>
    </xf>
    <xf numFmtId="0" fontId="28" fillId="8" borderId="0" xfId="0" applyFont="1" applyFill="1" applyAlignment="1">
      <alignment vertical="center"/>
    </xf>
    <xf numFmtId="178" fontId="9" fillId="8" borderId="20" xfId="21" applyNumberFormat="1" applyFont="1" applyFill="1" applyBorder="1" applyAlignment="1">
      <alignment horizontal="right" vertical="center"/>
    </xf>
    <xf numFmtId="198" fontId="9" fillId="0" borderId="12" xfId="0" applyNumberFormat="1" applyFont="1" applyBorder="1" applyAlignment="1">
      <alignment horizontal="right" vertical="center"/>
    </xf>
    <xf numFmtId="0" fontId="9" fillId="0" borderId="7" xfId="0" applyFont="1" applyBorder="1"/>
    <xf numFmtId="0" fontId="62" fillId="0" borderId="0" xfId="0" applyFont="1" applyAlignment="1">
      <alignment horizontal="left" vertical="center"/>
    </xf>
    <xf numFmtId="0" fontId="66" fillId="8" borderId="1" xfId="0" applyFont="1" applyFill="1" applyBorder="1" applyAlignment="1">
      <alignment horizontal="left" vertical="center"/>
    </xf>
    <xf numFmtId="0" fontId="69" fillId="8" borderId="0" xfId="0" applyFont="1" applyFill="1" applyAlignment="1">
      <alignment vertical="center"/>
    </xf>
    <xf numFmtId="0" fontId="53" fillId="8" borderId="0" xfId="59" applyFont="1" applyFill="1" applyAlignment="1" applyProtection="1">
      <alignment vertical="center"/>
    </xf>
    <xf numFmtId="0" fontId="72" fillId="8" borderId="0" xfId="0" applyFont="1" applyFill="1"/>
    <xf numFmtId="0" fontId="9" fillId="0" borderId="0" xfId="0" applyFont="1" applyAlignment="1">
      <alignment vertical="center" wrapText="1"/>
    </xf>
    <xf numFmtId="3" fontId="9" fillId="0" borderId="0" xfId="0" applyNumberFormat="1" applyFont="1" applyAlignment="1">
      <alignment horizontal="right" vertical="center"/>
    </xf>
    <xf numFmtId="185" fontId="9" fillId="0" borderId="0" xfId="0" applyNumberFormat="1" applyFont="1" applyAlignment="1">
      <alignment horizontal="right" vertical="center"/>
    </xf>
    <xf numFmtId="3" fontId="9" fillId="8" borderId="1" xfId="0" applyNumberFormat="1" applyFont="1" applyFill="1" applyBorder="1" applyAlignment="1">
      <alignment horizontal="right" vertical="center"/>
    </xf>
    <xf numFmtId="0" fontId="73" fillId="0" borderId="1" xfId="0" applyFont="1" applyBorder="1" applyAlignment="1">
      <alignment vertical="center" wrapText="1"/>
    </xf>
    <xf numFmtId="0" fontId="76" fillId="0" borderId="0" xfId="0" applyFont="1"/>
    <xf numFmtId="0" fontId="8" fillId="4" borderId="1" xfId="28" applyFont="1" applyFill="1" applyBorder="1" applyAlignment="1">
      <alignment horizontal="center" vertical="center"/>
    </xf>
    <xf numFmtId="0" fontId="8" fillId="0" borderId="1" xfId="23" applyFont="1" applyBorder="1" applyAlignment="1">
      <alignment vertical="center"/>
    </xf>
    <xf numFmtId="176" fontId="8" fillId="7" borderId="1" xfId="0" applyNumberFormat="1" applyFont="1" applyFill="1" applyBorder="1" applyAlignment="1">
      <alignment horizontal="left" vertical="center" wrapText="1"/>
    </xf>
    <xf numFmtId="0" fontId="9" fillId="8" borderId="13" xfId="0" applyFont="1" applyFill="1" applyBorder="1" applyAlignment="1">
      <alignment vertical="center"/>
    </xf>
    <xf numFmtId="185" fontId="9" fillId="8" borderId="1" xfId="0" applyNumberFormat="1" applyFont="1" applyFill="1" applyBorder="1" applyAlignment="1">
      <alignment horizontal="right" vertical="center"/>
    </xf>
    <xf numFmtId="176" fontId="9" fillId="8" borderId="20" xfId="0" applyNumberFormat="1" applyFont="1" applyFill="1" applyBorder="1" applyAlignment="1">
      <alignment horizontal="center" vertical="center"/>
    </xf>
    <xf numFmtId="0" fontId="9" fillId="8" borderId="35" xfId="0" applyFont="1" applyFill="1" applyBorder="1" applyAlignment="1">
      <alignment horizontal="left" vertical="center"/>
    </xf>
    <xf numFmtId="0" fontId="9" fillId="8" borderId="46" xfId="0" applyFont="1" applyFill="1" applyBorder="1" applyAlignment="1">
      <alignment horizontal="left" vertical="center" wrapText="1"/>
    </xf>
    <xf numFmtId="176" fontId="9" fillId="8" borderId="14" xfId="0" applyNumberFormat="1" applyFont="1" applyFill="1" applyBorder="1" applyAlignment="1">
      <alignment horizontal="center" vertical="center"/>
    </xf>
    <xf numFmtId="176" fontId="9" fillId="8" borderId="13" xfId="0" applyNumberFormat="1" applyFont="1" applyFill="1" applyBorder="1" applyAlignment="1">
      <alignment horizontal="center" vertical="center"/>
    </xf>
    <xf numFmtId="176" fontId="9" fillId="8" borderId="8" xfId="0" applyNumberFormat="1" applyFont="1" applyFill="1" applyBorder="1" applyAlignment="1">
      <alignment horizontal="center" vertical="center"/>
    </xf>
    <xf numFmtId="176" fontId="9" fillId="8" borderId="51" xfId="0" applyNumberFormat="1" applyFont="1" applyFill="1" applyBorder="1" applyAlignment="1">
      <alignment horizontal="center" vertical="center"/>
    </xf>
    <xf numFmtId="176" fontId="61" fillId="0" borderId="0" xfId="0" applyNumberFormat="1" applyFont="1" applyAlignment="1">
      <alignment vertical="center"/>
    </xf>
    <xf numFmtId="0" fontId="8" fillId="7" borderId="1" xfId="0" applyFont="1" applyFill="1" applyBorder="1"/>
    <xf numFmtId="0" fontId="80" fillId="0" borderId="0" xfId="0" applyFont="1"/>
    <xf numFmtId="0" fontId="9" fillId="8" borderId="7" xfId="0" applyFont="1" applyFill="1" applyBorder="1" applyAlignment="1">
      <alignment horizontal="left" vertical="center" wrapText="1"/>
    </xf>
    <xf numFmtId="0" fontId="9" fillId="8" borderId="49" xfId="0" applyFont="1" applyFill="1" applyBorder="1" applyAlignment="1">
      <alignment horizontal="left" vertical="center" wrapText="1"/>
    </xf>
    <xf numFmtId="0" fontId="9" fillId="8" borderId="4" xfId="0" applyFont="1" applyFill="1" applyBorder="1" applyAlignment="1">
      <alignment horizontal="left" vertical="center"/>
    </xf>
    <xf numFmtId="0" fontId="9" fillId="8" borderId="1" xfId="0" applyFont="1" applyFill="1" applyBorder="1" applyAlignment="1">
      <alignment horizontal="left" vertical="center"/>
    </xf>
    <xf numFmtId="0" fontId="9" fillId="8" borderId="1" xfId="26" applyFont="1" applyFill="1" applyBorder="1" applyAlignment="1">
      <alignment horizontal="left" vertical="center"/>
    </xf>
    <xf numFmtId="0" fontId="9" fillId="8" borderId="20" xfId="0" applyFont="1" applyFill="1" applyBorder="1" applyAlignment="1">
      <alignment horizontal="left" vertical="center" wrapText="1"/>
    </xf>
    <xf numFmtId="0" fontId="9" fillId="8" borderId="14" xfId="0" applyFont="1" applyFill="1" applyBorder="1" applyAlignment="1">
      <alignment vertical="center"/>
    </xf>
    <xf numFmtId="0" fontId="9" fillId="8" borderId="8" xfId="0" applyFont="1" applyFill="1" applyBorder="1" applyAlignment="1">
      <alignment vertical="center"/>
    </xf>
    <xf numFmtId="0" fontId="9" fillId="8" borderId="51" xfId="0" applyFont="1" applyFill="1" applyBorder="1" applyAlignment="1">
      <alignment horizontal="left" vertical="center"/>
    </xf>
    <xf numFmtId="0" fontId="9" fillId="8" borderId="10" xfId="0" applyFont="1" applyFill="1" applyBorder="1" applyAlignment="1">
      <alignment vertical="center"/>
    </xf>
    <xf numFmtId="0" fontId="9" fillId="8" borderId="1" xfId="26" applyFont="1" applyFill="1" applyBorder="1">
      <alignment vertical="center"/>
    </xf>
    <xf numFmtId="38" fontId="9" fillId="8" borderId="1" xfId="0" applyNumberFormat="1" applyFont="1" applyFill="1" applyBorder="1" applyAlignment="1">
      <alignment vertical="center"/>
    </xf>
    <xf numFmtId="0" fontId="7" fillId="8" borderId="1" xfId="0" applyFont="1" applyFill="1" applyBorder="1" applyAlignment="1">
      <alignment horizontal="left" vertical="center"/>
    </xf>
    <xf numFmtId="176" fontId="8" fillId="0" borderId="1" xfId="0" applyNumberFormat="1" applyFont="1" applyBorder="1" applyAlignment="1">
      <alignment horizontal="left" vertical="center"/>
    </xf>
    <xf numFmtId="0" fontId="10" fillId="10" borderId="1" xfId="31" applyFont="1" applyFill="1" applyBorder="1" applyAlignment="1">
      <alignment vertical="center"/>
    </xf>
    <xf numFmtId="1" fontId="10" fillId="8" borderId="1" xfId="0" applyNumberFormat="1" applyFont="1" applyFill="1" applyBorder="1"/>
    <xf numFmtId="187" fontId="10" fillId="8" borderId="1" xfId="0" applyNumberFormat="1" applyFont="1" applyFill="1" applyBorder="1"/>
    <xf numFmtId="0" fontId="66" fillId="8" borderId="0" xfId="0" applyFont="1" applyFill="1" applyAlignment="1">
      <alignment horizontal="left" vertical="center"/>
    </xf>
    <xf numFmtId="178" fontId="9" fillId="8" borderId="0" xfId="0" applyNumberFormat="1" applyFont="1" applyFill="1" applyAlignment="1">
      <alignment vertical="center"/>
    </xf>
    <xf numFmtId="40" fontId="10" fillId="8" borderId="1" xfId="21" applyNumberFormat="1" applyFont="1" applyFill="1" applyBorder="1" applyAlignment="1">
      <alignment horizontal="right" vertical="center"/>
    </xf>
    <xf numFmtId="193" fontId="10" fillId="8" borderId="1" xfId="21" applyNumberFormat="1" applyFont="1" applyFill="1" applyBorder="1" applyAlignment="1">
      <alignment horizontal="right" vertical="center"/>
    </xf>
    <xf numFmtId="0" fontId="7" fillId="4" borderId="8" xfId="28" applyFont="1" applyFill="1" applyBorder="1" applyAlignment="1">
      <alignment horizontal="center" vertical="center"/>
    </xf>
    <xf numFmtId="0" fontId="61" fillId="0" borderId="1" xfId="0" applyFont="1" applyBorder="1" applyAlignment="1">
      <alignment vertical="center"/>
    </xf>
    <xf numFmtId="190" fontId="82" fillId="8" borderId="0" xfId="0" applyNumberFormat="1" applyFont="1" applyFill="1" applyAlignment="1">
      <alignment horizontal="center" vertical="center"/>
    </xf>
    <xf numFmtId="0" fontId="83" fillId="8" borderId="0" xfId="0" applyFont="1" applyFill="1" applyAlignment="1">
      <alignment horizontal="center" vertical="center"/>
    </xf>
    <xf numFmtId="190" fontId="82" fillId="8" borderId="0" xfId="0" applyNumberFormat="1" applyFont="1" applyFill="1" applyAlignment="1">
      <alignment vertical="center"/>
    </xf>
    <xf numFmtId="0" fontId="83" fillId="8" borderId="0" xfId="0" applyFont="1" applyFill="1" applyAlignment="1">
      <alignment vertical="center"/>
    </xf>
    <xf numFmtId="176" fontId="28" fillId="7" borderId="1" xfId="32" applyNumberFormat="1" applyFont="1" applyFill="1" applyBorder="1" applyAlignment="1">
      <alignment horizontal="left" vertical="center" wrapText="1"/>
    </xf>
    <xf numFmtId="176" fontId="28" fillId="7" borderId="1" xfId="32" applyNumberFormat="1" applyFont="1" applyFill="1" applyBorder="1" applyAlignment="1">
      <alignment horizontal="left" vertical="center"/>
    </xf>
    <xf numFmtId="0" fontId="28" fillId="8" borderId="1" xfId="32" applyFont="1" applyFill="1" applyBorder="1" applyAlignment="1">
      <alignment vertical="center"/>
    </xf>
    <xf numFmtId="0" fontId="54" fillId="7" borderId="0" xfId="0" applyFont="1" applyFill="1" applyAlignment="1">
      <alignment vertical="center"/>
    </xf>
    <xf numFmtId="0" fontId="61" fillId="0" borderId="1" xfId="23" applyFont="1" applyBorder="1" applyAlignment="1">
      <alignment vertical="center"/>
    </xf>
    <xf numFmtId="0" fontId="61" fillId="7" borderId="0" xfId="0" applyFont="1" applyFill="1" applyAlignment="1">
      <alignment vertical="center"/>
    </xf>
    <xf numFmtId="38" fontId="9" fillId="0" borderId="12" xfId="21" applyFont="1" applyFill="1" applyBorder="1" applyAlignment="1">
      <alignment horizontal="right" vertical="center"/>
    </xf>
    <xf numFmtId="176" fontId="7" fillId="0" borderId="4" xfId="0" applyNumberFormat="1" applyFont="1" applyBorder="1" applyAlignment="1">
      <alignment horizontal="left" vertical="center"/>
    </xf>
    <xf numFmtId="176" fontId="9" fillId="0" borderId="59" xfId="0" applyNumberFormat="1" applyFont="1" applyBorder="1" applyAlignment="1">
      <alignment horizontal="left" vertical="center"/>
    </xf>
    <xf numFmtId="176" fontId="9" fillId="8" borderId="59" xfId="0" applyNumberFormat="1" applyFont="1" applyFill="1" applyBorder="1" applyAlignment="1">
      <alignment horizontal="left" vertical="center" wrapText="1"/>
    </xf>
    <xf numFmtId="0" fontId="7" fillId="8" borderId="60" xfId="28" applyFont="1" applyFill="1" applyBorder="1" applyAlignment="1">
      <alignment horizontal="left" vertical="center"/>
    </xf>
    <xf numFmtId="0" fontId="7" fillId="8" borderId="61" xfId="28" applyFont="1" applyFill="1" applyBorder="1" applyAlignment="1">
      <alignment horizontal="left" vertical="center"/>
    </xf>
    <xf numFmtId="0" fontId="8" fillId="8" borderId="59" xfId="0" applyFont="1" applyFill="1" applyBorder="1" applyAlignment="1">
      <alignment vertical="center" wrapText="1"/>
    </xf>
    <xf numFmtId="0" fontId="9" fillId="8" borderId="59" xfId="0" applyFont="1" applyFill="1" applyBorder="1" applyAlignment="1">
      <alignment horizontal="center" vertical="center"/>
    </xf>
    <xf numFmtId="38" fontId="9" fillId="8" borderId="59" xfId="0" applyNumberFormat="1" applyFont="1" applyFill="1" applyBorder="1" applyAlignment="1">
      <alignment vertical="center"/>
    </xf>
    <xf numFmtId="0" fontId="54" fillId="8" borderId="0" xfId="0" applyFont="1" applyFill="1" applyAlignment="1">
      <alignment vertical="center"/>
    </xf>
    <xf numFmtId="0" fontId="10" fillId="8" borderId="0" xfId="24" applyFont="1" applyFill="1">
      <alignment vertical="center"/>
    </xf>
    <xf numFmtId="0" fontId="53" fillId="8" borderId="1" xfId="59" applyFont="1" applyFill="1" applyBorder="1" applyAlignment="1">
      <alignment vertical="center"/>
    </xf>
    <xf numFmtId="0" fontId="53" fillId="8" borderId="1" xfId="59" quotePrefix="1" applyFont="1" applyFill="1" applyBorder="1" applyAlignment="1">
      <alignment vertical="center"/>
    </xf>
    <xf numFmtId="0" fontId="50" fillId="8" borderId="0" xfId="0" applyFont="1" applyFill="1" applyAlignment="1">
      <alignment horizontal="left" vertical="center"/>
    </xf>
    <xf numFmtId="0" fontId="9" fillId="8" borderId="0" xfId="0" applyFont="1" applyFill="1" applyAlignment="1">
      <alignment horizontal="right" vertical="center"/>
    </xf>
    <xf numFmtId="0" fontId="23" fillId="8" borderId="0" xfId="0" applyFont="1" applyFill="1"/>
    <xf numFmtId="0" fontId="10" fillId="0" borderId="1" xfId="0" applyFont="1" applyBorder="1"/>
    <xf numFmtId="0" fontId="65" fillId="0" borderId="0" xfId="0" applyFont="1" applyAlignment="1">
      <alignment vertical="center"/>
    </xf>
    <xf numFmtId="0" fontId="0" fillId="8" borderId="1" xfId="0" applyFill="1" applyBorder="1" applyAlignment="1">
      <alignment vertical="center"/>
    </xf>
    <xf numFmtId="0" fontId="85" fillId="8" borderId="1" xfId="0" applyFont="1" applyFill="1" applyBorder="1" applyAlignment="1">
      <alignment vertical="center"/>
    </xf>
    <xf numFmtId="0" fontId="86" fillId="8" borderId="1" xfId="0" applyFont="1" applyFill="1" applyBorder="1" applyAlignment="1">
      <alignment vertical="center"/>
    </xf>
    <xf numFmtId="3" fontId="9" fillId="0" borderId="8" xfId="0" applyNumberFormat="1" applyFont="1" applyBorder="1" applyAlignment="1">
      <alignment horizontal="right" vertical="center"/>
    </xf>
    <xf numFmtId="3" fontId="9" fillId="0" borderId="4" xfId="0" applyNumberFormat="1" applyFont="1" applyBorder="1" applyAlignment="1">
      <alignment horizontal="right"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38" fontId="9" fillId="8" borderId="8" xfId="21" applyFont="1" applyFill="1" applyBorder="1" applyAlignment="1">
      <alignment horizontal="right" vertical="center"/>
    </xf>
    <xf numFmtId="38" fontId="9" fillId="8" borderId="10" xfId="21" applyFont="1" applyFill="1" applyBorder="1" applyAlignment="1">
      <alignment horizontal="right" vertical="center"/>
    </xf>
    <xf numFmtId="38" fontId="9" fillId="8" borderId="4" xfId="21" applyFont="1" applyFill="1" applyBorder="1" applyAlignment="1">
      <alignment horizontal="right" vertical="center"/>
    </xf>
    <xf numFmtId="0" fontId="9" fillId="8" borderId="8" xfId="0" applyFont="1" applyFill="1" applyBorder="1" applyAlignment="1">
      <alignment horizontal="center" vertical="center"/>
    </xf>
    <xf numFmtId="0" fontId="9" fillId="8" borderId="10" xfId="0" applyFont="1" applyFill="1" applyBorder="1" applyAlignment="1">
      <alignment horizontal="center" vertical="center"/>
    </xf>
    <xf numFmtId="0" fontId="9" fillId="8" borderId="4" xfId="0" applyFont="1" applyFill="1" applyBorder="1" applyAlignment="1">
      <alignment horizontal="center" vertical="center"/>
    </xf>
    <xf numFmtId="176" fontId="9" fillId="4" borderId="7" xfId="0" applyNumberFormat="1" applyFont="1" applyFill="1" applyBorder="1" applyAlignment="1">
      <alignment horizontal="center" vertical="center" wrapText="1"/>
    </xf>
    <xf numFmtId="176" fontId="9" fillId="4" borderId="26" xfId="0" applyNumberFormat="1" applyFont="1" applyFill="1" applyBorder="1" applyAlignment="1">
      <alignment horizontal="center" vertical="center" wrapText="1"/>
    </xf>
    <xf numFmtId="0" fontId="9" fillId="0" borderId="1" xfId="0" applyFont="1" applyBorder="1" applyAlignment="1">
      <alignment horizontal="center" vertical="center" textRotation="90"/>
    </xf>
    <xf numFmtId="0" fontId="9" fillId="0" borderId="20" xfId="0" applyFont="1" applyBorder="1" applyAlignment="1">
      <alignment horizontal="center" vertical="center" textRotation="90"/>
    </xf>
    <xf numFmtId="0" fontId="9" fillId="7" borderId="1" xfId="0" applyFont="1" applyFill="1" applyBorder="1" applyAlignment="1">
      <alignment horizontal="center" vertical="center" textRotation="90"/>
    </xf>
    <xf numFmtId="0" fontId="9" fillId="7" borderId="20" xfId="0" applyFont="1" applyFill="1" applyBorder="1" applyAlignment="1">
      <alignment horizontal="center" vertical="center" textRotation="90"/>
    </xf>
    <xf numFmtId="0" fontId="9" fillId="0" borderId="4" xfId="0" applyFont="1" applyBorder="1" applyAlignment="1">
      <alignment horizontal="center" vertical="center" textRotation="90"/>
    </xf>
    <xf numFmtId="0" fontId="9" fillId="7" borderId="4" xfId="0" applyFont="1" applyFill="1" applyBorder="1" applyAlignment="1">
      <alignment horizontal="center" vertical="center" textRotation="90"/>
    </xf>
    <xf numFmtId="0" fontId="9" fillId="7" borderId="23" xfId="0" applyFont="1" applyFill="1" applyBorder="1" applyAlignment="1">
      <alignment horizontal="center" vertical="center" textRotation="90"/>
    </xf>
    <xf numFmtId="0" fontId="9" fillId="7" borderId="10" xfId="0" applyFont="1" applyFill="1" applyBorder="1" applyAlignment="1">
      <alignment horizontal="center" vertical="center" textRotation="90"/>
    </xf>
    <xf numFmtId="0" fontId="9" fillId="7" borderId="14" xfId="0" applyFont="1" applyFill="1" applyBorder="1" applyAlignment="1">
      <alignment horizontal="center" vertical="center" textRotation="90"/>
    </xf>
    <xf numFmtId="0" fontId="9" fillId="7" borderId="13" xfId="0" applyFont="1" applyFill="1" applyBorder="1" applyAlignment="1">
      <alignment horizontal="center" vertical="center" textRotation="90"/>
    </xf>
    <xf numFmtId="176" fontId="9" fillId="4" borderId="11" xfId="0" applyNumberFormat="1" applyFont="1" applyFill="1" applyBorder="1" applyAlignment="1">
      <alignment horizontal="center" vertical="center" wrapText="1"/>
    </xf>
    <xf numFmtId="0" fontId="7" fillId="0" borderId="29" xfId="0" applyFont="1" applyBorder="1" applyAlignment="1">
      <alignment horizontal="center" vertical="center" textRotation="90"/>
    </xf>
    <xf numFmtId="0" fontId="7" fillId="0" borderId="21" xfId="0" applyFont="1" applyBorder="1" applyAlignment="1">
      <alignment horizontal="center" vertical="center" textRotation="90"/>
    </xf>
    <xf numFmtId="0" fontId="9" fillId="7" borderId="29" xfId="0" applyFont="1" applyFill="1" applyBorder="1" applyAlignment="1">
      <alignment horizontal="center" vertical="center" textRotation="90"/>
    </xf>
    <xf numFmtId="0" fontId="7" fillId="7" borderId="52" xfId="0" applyFont="1" applyFill="1" applyBorder="1" applyAlignment="1">
      <alignment horizontal="left" vertical="center"/>
    </xf>
    <xf numFmtId="0" fontId="9" fillId="7" borderId="56" xfId="0" applyFont="1" applyFill="1" applyBorder="1" applyAlignment="1">
      <alignment horizontal="left" vertical="center"/>
    </xf>
    <xf numFmtId="38" fontId="9" fillId="8" borderId="23" xfId="21" applyFont="1" applyFill="1" applyBorder="1" applyAlignment="1">
      <alignment horizontal="right" vertical="center"/>
    </xf>
    <xf numFmtId="38" fontId="9" fillId="8" borderId="14" xfId="21" applyFont="1" applyFill="1" applyBorder="1" applyAlignment="1">
      <alignment horizontal="right" vertical="center"/>
    </xf>
    <xf numFmtId="0" fontId="9" fillId="8" borderId="8" xfId="0" applyFont="1" applyFill="1" applyBorder="1" applyAlignment="1">
      <alignment horizontal="center" vertical="center" textRotation="90"/>
    </xf>
    <xf numFmtId="0" fontId="9" fillId="8" borderId="10" xfId="0" applyFont="1" applyFill="1" applyBorder="1" applyAlignment="1">
      <alignment horizontal="center" vertical="center" textRotation="90"/>
    </xf>
    <xf numFmtId="0" fontId="9" fillId="8" borderId="14" xfId="0" applyFont="1" applyFill="1" applyBorder="1" applyAlignment="1">
      <alignment horizontal="center" vertical="center" textRotation="90"/>
    </xf>
    <xf numFmtId="0" fontId="9" fillId="8" borderId="8" xfId="0" applyFont="1" applyFill="1" applyBorder="1" applyAlignment="1">
      <alignment horizontal="left" vertical="center" wrapText="1"/>
    </xf>
    <xf numFmtId="0" fontId="9" fillId="8" borderId="29" xfId="0" applyFont="1" applyFill="1" applyBorder="1" applyAlignment="1">
      <alignment horizontal="left" vertical="center" wrapText="1"/>
    </xf>
    <xf numFmtId="0" fontId="9" fillId="8" borderId="35" xfId="0" applyFont="1" applyFill="1" applyBorder="1" applyAlignment="1">
      <alignment horizontal="left" vertical="center" wrapText="1"/>
    </xf>
    <xf numFmtId="0" fontId="9" fillId="8" borderId="23" xfId="0" applyFont="1" applyFill="1" applyBorder="1" applyAlignment="1">
      <alignment horizontal="left" vertical="center"/>
    </xf>
    <xf numFmtId="0" fontId="9" fillId="8" borderId="10" xfId="0" applyFont="1" applyFill="1" applyBorder="1" applyAlignment="1">
      <alignment horizontal="left" vertical="center"/>
    </xf>
    <xf numFmtId="0" fontId="9" fillId="8" borderId="14" xfId="0" applyFont="1" applyFill="1" applyBorder="1" applyAlignment="1">
      <alignment horizontal="left" vertical="center"/>
    </xf>
    <xf numFmtId="176" fontId="9" fillId="8" borderId="23" xfId="0" applyNumberFormat="1" applyFont="1" applyFill="1" applyBorder="1" applyAlignment="1">
      <alignment horizontal="center" vertical="center"/>
    </xf>
    <xf numFmtId="176" fontId="9" fillId="8" borderId="10" xfId="0" applyNumberFormat="1" applyFont="1" applyFill="1" applyBorder="1" applyAlignment="1">
      <alignment horizontal="center" vertical="center"/>
    </xf>
    <xf numFmtId="176" fontId="9" fillId="8" borderId="14" xfId="0" applyNumberFormat="1" applyFont="1" applyFill="1" applyBorder="1" applyAlignment="1">
      <alignment horizontal="center" vertical="center"/>
    </xf>
    <xf numFmtId="0" fontId="9" fillId="8" borderId="18" xfId="0" applyFont="1" applyFill="1" applyBorder="1" applyAlignment="1">
      <alignment horizontal="left" vertical="center" wrapText="1"/>
    </xf>
    <xf numFmtId="0" fontId="9" fillId="8" borderId="21" xfId="0" applyFont="1" applyFill="1" applyBorder="1" applyAlignment="1">
      <alignment horizontal="left" vertical="center" wrapText="1"/>
    </xf>
    <xf numFmtId="0" fontId="9" fillId="8" borderId="16" xfId="0" applyFont="1" applyFill="1" applyBorder="1" applyAlignment="1">
      <alignment horizontal="left" vertical="center" wrapText="1"/>
    </xf>
    <xf numFmtId="176" fontId="9" fillId="8" borderId="4" xfId="0" applyNumberFormat="1" applyFont="1" applyFill="1" applyBorder="1" applyAlignment="1">
      <alignment horizontal="center" vertical="center"/>
    </xf>
    <xf numFmtId="176" fontId="9" fillId="8" borderId="8" xfId="0" applyNumberFormat="1" applyFont="1" applyFill="1" applyBorder="1" applyAlignment="1">
      <alignment horizontal="center" vertical="center"/>
    </xf>
    <xf numFmtId="0" fontId="9" fillId="8" borderId="46" xfId="0" applyFont="1" applyFill="1" applyBorder="1" applyAlignment="1">
      <alignment horizontal="left" vertical="center"/>
    </xf>
    <xf numFmtId="0" fontId="9" fillId="8" borderId="53" xfId="0" applyFont="1" applyFill="1" applyBorder="1" applyAlignment="1">
      <alignment horizontal="left" vertical="center"/>
    </xf>
    <xf numFmtId="0" fontId="9" fillId="8" borderId="29" xfId="0" applyFont="1" applyFill="1" applyBorder="1" applyAlignment="1">
      <alignment horizontal="left" vertical="center"/>
    </xf>
    <xf numFmtId="0" fontId="9" fillId="8" borderId="0" xfId="0" applyFont="1" applyFill="1" applyAlignment="1">
      <alignment horizontal="left" vertical="center"/>
    </xf>
    <xf numFmtId="0" fontId="9" fillId="8" borderId="18" xfId="0" applyFont="1" applyFill="1" applyBorder="1" applyAlignment="1">
      <alignment horizontal="left" vertical="center"/>
    </xf>
    <xf numFmtId="0" fontId="9" fillId="8" borderId="35" xfId="0" applyFont="1" applyFill="1" applyBorder="1" applyAlignment="1">
      <alignment horizontal="left" vertical="center"/>
    </xf>
    <xf numFmtId="0" fontId="9" fillId="8" borderId="36" xfId="0" applyFont="1" applyFill="1" applyBorder="1" applyAlignment="1">
      <alignment horizontal="left" vertical="center"/>
    </xf>
    <xf numFmtId="0" fontId="9" fillId="8" borderId="52" xfId="0" applyFont="1" applyFill="1" applyBorder="1" applyAlignment="1">
      <alignment horizontal="left" vertical="center" wrapText="1"/>
    </xf>
    <xf numFmtId="0" fontId="9" fillId="8" borderId="58" xfId="0" applyFont="1" applyFill="1" applyBorder="1" applyAlignment="1">
      <alignment horizontal="left" vertical="center" wrapText="1"/>
    </xf>
    <xf numFmtId="0" fontId="10" fillId="10" borderId="1" xfId="0" applyFont="1" applyFill="1" applyBorder="1" applyAlignment="1">
      <alignment horizontal="center" vertical="center"/>
    </xf>
    <xf numFmtId="0" fontId="10" fillId="8" borderId="7" xfId="25" applyFont="1" applyFill="1" applyBorder="1" applyAlignment="1">
      <alignment horizontal="left" vertical="center"/>
    </xf>
    <xf numFmtId="0" fontId="10" fillId="8" borderId="26" xfId="25" applyFont="1" applyFill="1" applyBorder="1" applyAlignment="1">
      <alignment horizontal="left" vertical="center"/>
    </xf>
    <xf numFmtId="0" fontId="10" fillId="8" borderId="11" xfId="25" applyFont="1" applyFill="1" applyBorder="1" applyAlignment="1">
      <alignment horizontal="left" vertical="center"/>
    </xf>
    <xf numFmtId="176" fontId="23" fillId="8" borderId="34" xfId="25" applyNumberFormat="1" applyFont="1" applyFill="1" applyBorder="1" applyAlignment="1">
      <alignment horizontal="left" vertical="center"/>
    </xf>
    <xf numFmtId="176" fontId="10" fillId="8" borderId="15" xfId="25" applyNumberFormat="1" applyFont="1" applyFill="1" applyBorder="1" applyAlignment="1">
      <alignment horizontal="left" vertical="center"/>
    </xf>
    <xf numFmtId="0" fontId="10" fillId="0" borderId="10" xfId="22" applyFont="1" applyBorder="1" applyAlignment="1">
      <alignment horizontal="center" vertical="center" wrapText="1"/>
    </xf>
    <xf numFmtId="0" fontId="10" fillId="0" borderId="4" xfId="22" applyFont="1" applyBorder="1" applyAlignment="1">
      <alignment horizontal="center" vertical="center" wrapText="1"/>
    </xf>
    <xf numFmtId="0" fontId="10" fillId="8" borderId="8" xfId="0" applyFont="1" applyFill="1" applyBorder="1" applyAlignment="1">
      <alignment horizontal="left" vertical="center" wrapText="1" shrinkToFit="1"/>
    </xf>
    <xf numFmtId="0" fontId="10" fillId="8" borderId="4" xfId="0" applyFont="1" applyFill="1" applyBorder="1" applyAlignment="1">
      <alignment horizontal="left" vertical="center" wrapText="1" shrinkToFit="1"/>
    </xf>
    <xf numFmtId="176" fontId="10" fillId="8" borderId="30" xfId="25" applyNumberFormat="1" applyFont="1" applyFill="1" applyBorder="1" applyAlignment="1">
      <alignment horizontal="center" vertical="center"/>
    </xf>
    <xf numFmtId="176" fontId="10" fillId="8" borderId="31" xfId="25" applyNumberFormat="1" applyFont="1" applyFill="1" applyBorder="1" applyAlignment="1">
      <alignment horizontal="center" vertical="center"/>
    </xf>
    <xf numFmtId="176" fontId="10" fillId="8" borderId="32" xfId="25" applyNumberFormat="1" applyFont="1" applyFill="1" applyBorder="1" applyAlignment="1">
      <alignment horizontal="center" vertical="center"/>
    </xf>
    <xf numFmtId="176" fontId="10" fillId="8" borderId="21" xfId="25" applyNumberFormat="1" applyFont="1" applyFill="1" applyBorder="1" applyAlignment="1">
      <alignment horizontal="center" vertical="center"/>
    </xf>
    <xf numFmtId="176" fontId="10" fillId="8" borderId="28" xfId="25" applyNumberFormat="1" applyFont="1" applyFill="1" applyBorder="1" applyAlignment="1">
      <alignment horizontal="center" vertical="center"/>
    </xf>
    <xf numFmtId="176" fontId="10" fillId="8" borderId="16" xfId="25" applyNumberFormat="1" applyFont="1" applyFill="1" applyBorder="1" applyAlignment="1">
      <alignment horizontal="center" vertical="center"/>
    </xf>
    <xf numFmtId="0" fontId="10" fillId="8" borderId="29" xfId="25" applyFont="1" applyFill="1" applyBorder="1" applyAlignment="1">
      <alignment horizontal="left" vertical="center" wrapText="1"/>
    </xf>
    <xf numFmtId="0" fontId="10" fillId="8" borderId="10" xfId="0" applyFont="1" applyFill="1" applyBorder="1" applyAlignment="1">
      <alignment horizontal="left" vertical="center" wrapText="1"/>
    </xf>
    <xf numFmtId="0" fontId="10" fillId="8" borderId="4" xfId="0" applyFont="1" applyFill="1" applyBorder="1" applyAlignment="1">
      <alignment horizontal="left" vertical="center"/>
    </xf>
    <xf numFmtId="0" fontId="10" fillId="8" borderId="21" xfId="22" applyFont="1" applyFill="1" applyBorder="1" applyAlignment="1">
      <alignment horizontal="center" vertical="center" wrapText="1"/>
    </xf>
    <xf numFmtId="0" fontId="10" fillId="8" borderId="28" xfId="22" applyFont="1" applyFill="1" applyBorder="1" applyAlignment="1">
      <alignment horizontal="center" vertical="center" wrapText="1"/>
    </xf>
    <xf numFmtId="0" fontId="10" fillId="8" borderId="16" xfId="22" applyFont="1" applyFill="1" applyBorder="1" applyAlignment="1">
      <alignment horizontal="center" vertical="center" wrapText="1"/>
    </xf>
    <xf numFmtId="0" fontId="10" fillId="0" borderId="46" xfId="22" applyFont="1" applyBorder="1" applyAlignment="1">
      <alignment horizontal="center" vertical="center" wrapText="1"/>
    </xf>
    <xf numFmtId="0" fontId="10" fillId="0" borderId="29" xfId="22" applyFont="1" applyBorder="1" applyAlignment="1">
      <alignment horizontal="center" vertical="center" wrapText="1"/>
    </xf>
    <xf numFmtId="0" fontId="10" fillId="0" borderId="37" xfId="22" applyFont="1" applyBorder="1" applyAlignment="1">
      <alignment horizontal="center" vertical="center" wrapText="1"/>
    </xf>
    <xf numFmtId="176" fontId="10" fillId="7" borderId="10" xfId="25" applyNumberFormat="1" applyFont="1" applyFill="1" applyBorder="1" applyAlignment="1">
      <alignment horizontal="left" vertical="center"/>
    </xf>
    <xf numFmtId="176" fontId="10" fillId="7" borderId="34" xfId="25" applyNumberFormat="1" applyFont="1" applyFill="1" applyBorder="1" applyAlignment="1">
      <alignment horizontal="left" vertical="center" wrapText="1"/>
    </xf>
    <xf numFmtId="176" fontId="10" fillId="7" borderId="15" xfId="25" applyNumberFormat="1" applyFont="1" applyFill="1" applyBorder="1" applyAlignment="1">
      <alignment horizontal="left" vertical="center" wrapText="1"/>
    </xf>
    <xf numFmtId="0" fontId="10" fillId="8" borderId="30" xfId="22" applyFont="1" applyFill="1" applyBorder="1" applyAlignment="1">
      <alignment horizontal="center" vertical="center" wrapText="1"/>
    </xf>
    <xf numFmtId="0" fontId="10" fillId="8" borderId="32" xfId="22" applyFont="1" applyFill="1" applyBorder="1" applyAlignment="1">
      <alignment horizontal="center" vertical="center" wrapText="1"/>
    </xf>
    <xf numFmtId="0" fontId="10" fillId="8" borderId="37" xfId="22" applyFont="1" applyFill="1" applyBorder="1" applyAlignment="1">
      <alignment horizontal="center" vertical="center" wrapText="1"/>
    </xf>
    <xf numFmtId="0" fontId="10" fillId="8" borderId="38" xfId="22" applyFont="1" applyFill="1" applyBorder="1" applyAlignment="1">
      <alignment horizontal="center" vertical="center" wrapText="1"/>
    </xf>
    <xf numFmtId="0" fontId="10" fillId="10" borderId="7" xfId="22" applyFont="1" applyFill="1" applyBorder="1" applyAlignment="1">
      <alignment horizontal="center" vertical="center" wrapText="1"/>
    </xf>
    <xf numFmtId="0" fontId="10" fillId="10" borderId="11" xfId="22" applyFont="1" applyFill="1" applyBorder="1" applyAlignment="1">
      <alignment horizontal="center" vertical="center" wrapText="1"/>
    </xf>
    <xf numFmtId="0" fontId="10" fillId="0" borderId="8" xfId="22" applyFont="1" applyBorder="1" applyAlignment="1">
      <alignment horizontal="center" vertical="center" wrapText="1"/>
    </xf>
    <xf numFmtId="0" fontId="10" fillId="0" borderId="14" xfId="22" applyFont="1" applyBorder="1" applyAlignment="1">
      <alignment horizontal="center" vertical="center" wrapText="1"/>
    </xf>
    <xf numFmtId="176" fontId="10" fillId="7" borderId="8" xfId="25" applyNumberFormat="1" applyFont="1" applyFill="1" applyBorder="1" applyAlignment="1">
      <alignment horizontal="left" vertical="center"/>
    </xf>
    <xf numFmtId="176" fontId="10" fillId="7" borderId="30" xfId="25" applyNumberFormat="1" applyFont="1" applyFill="1" applyBorder="1" applyAlignment="1">
      <alignment horizontal="center" vertical="center" wrapText="1"/>
    </xf>
    <xf numFmtId="176" fontId="10" fillId="7" borderId="32" xfId="25" applyNumberFormat="1" applyFont="1" applyFill="1" applyBorder="1" applyAlignment="1">
      <alignment horizontal="center" vertical="center" wrapText="1"/>
    </xf>
    <xf numFmtId="176" fontId="10" fillId="7" borderId="35" xfId="25" applyNumberFormat="1" applyFont="1" applyFill="1" applyBorder="1" applyAlignment="1">
      <alignment horizontal="center" vertical="center" wrapText="1"/>
    </xf>
    <xf numFmtId="176" fontId="10" fillId="7" borderId="36" xfId="25" applyNumberFormat="1" applyFont="1" applyFill="1" applyBorder="1" applyAlignment="1">
      <alignment horizontal="center" vertical="center" wrapText="1"/>
    </xf>
    <xf numFmtId="176" fontId="10" fillId="8" borderId="4" xfId="32" applyNumberFormat="1" applyFont="1" applyFill="1" applyBorder="1" applyAlignment="1">
      <alignment horizontal="center" vertical="center" wrapText="1"/>
    </xf>
    <xf numFmtId="176" fontId="10" fillId="7" borderId="8" xfId="32" applyNumberFormat="1" applyFont="1" applyFill="1" applyBorder="1" applyAlignment="1">
      <alignment horizontal="center" vertical="center" textRotation="90"/>
    </xf>
    <xf numFmtId="176" fontId="10" fillId="7" borderId="10" xfId="32" applyNumberFormat="1" applyFont="1" applyFill="1" applyBorder="1" applyAlignment="1">
      <alignment horizontal="center" vertical="center" textRotation="90"/>
    </xf>
    <xf numFmtId="176" fontId="10" fillId="7" borderId="4" xfId="32" applyNumberFormat="1" applyFont="1" applyFill="1" applyBorder="1" applyAlignment="1">
      <alignment horizontal="center" vertical="center" textRotation="90"/>
    </xf>
    <xf numFmtId="0" fontId="10" fillId="7" borderId="8" xfId="0" applyFont="1" applyFill="1" applyBorder="1" applyAlignment="1">
      <alignment horizontal="center" vertical="center" textRotation="90"/>
    </xf>
    <xf numFmtId="0" fontId="10" fillId="7" borderId="10" xfId="0" applyFont="1" applyFill="1" applyBorder="1" applyAlignment="1">
      <alignment horizontal="center" vertical="center" textRotation="90"/>
    </xf>
    <xf numFmtId="0" fontId="10" fillId="7" borderId="4" xfId="0" applyFont="1" applyFill="1" applyBorder="1" applyAlignment="1">
      <alignment horizontal="center" vertical="center" textRotation="90"/>
    </xf>
    <xf numFmtId="176" fontId="10" fillId="8" borderId="34" xfId="32" applyNumberFormat="1" applyFont="1" applyFill="1" applyBorder="1" applyAlignment="1">
      <alignment horizontal="left" vertical="center"/>
    </xf>
    <xf numFmtId="176" fontId="10" fillId="8" borderId="45" xfId="32" applyNumberFormat="1" applyFont="1" applyFill="1" applyBorder="1" applyAlignment="1">
      <alignment horizontal="left" vertical="center"/>
    </xf>
    <xf numFmtId="176" fontId="10" fillId="8" borderId="15" xfId="32" applyNumberFormat="1" applyFont="1" applyFill="1" applyBorder="1" applyAlignment="1">
      <alignment horizontal="left" vertical="center"/>
    </xf>
    <xf numFmtId="176" fontId="10" fillId="8" borderId="29" xfId="32" applyNumberFormat="1" applyFont="1" applyFill="1" applyBorder="1" applyAlignment="1">
      <alignment horizontal="center" vertical="center" wrapText="1"/>
    </xf>
    <xf numFmtId="176" fontId="10" fillId="8" borderId="0" xfId="32" applyNumberFormat="1" applyFont="1" applyFill="1" applyAlignment="1">
      <alignment horizontal="center" vertical="center" wrapText="1"/>
    </xf>
    <xf numFmtId="176" fontId="10" fillId="8" borderId="18" xfId="32" applyNumberFormat="1" applyFont="1" applyFill="1" applyBorder="1" applyAlignment="1">
      <alignment horizontal="center" vertical="center" wrapText="1"/>
    </xf>
    <xf numFmtId="176" fontId="10" fillId="8" borderId="35" xfId="32" applyNumberFormat="1" applyFont="1" applyFill="1" applyBorder="1" applyAlignment="1">
      <alignment horizontal="center" vertical="center" wrapText="1"/>
    </xf>
    <xf numFmtId="176" fontId="10" fillId="8" borderId="40" xfId="32" applyNumberFormat="1" applyFont="1" applyFill="1" applyBorder="1" applyAlignment="1">
      <alignment horizontal="center" vertical="center" wrapText="1"/>
    </xf>
    <xf numFmtId="176" fontId="10" fillId="8" borderId="36" xfId="32" applyNumberFormat="1" applyFont="1" applyFill="1" applyBorder="1" applyAlignment="1">
      <alignment horizontal="center" vertical="center" wrapText="1"/>
    </xf>
    <xf numFmtId="0" fontId="10" fillId="8" borderId="13" xfId="0" applyFont="1" applyFill="1" applyBorder="1" applyAlignment="1">
      <alignment horizontal="center" vertical="center"/>
    </xf>
    <xf numFmtId="0" fontId="10" fillId="8" borderId="1" xfId="0" applyFont="1" applyFill="1" applyBorder="1" applyAlignment="1">
      <alignment horizontal="center" vertical="center"/>
    </xf>
    <xf numFmtId="0" fontId="10" fillId="8" borderId="12" xfId="0" applyFont="1" applyFill="1" applyBorder="1" applyAlignment="1">
      <alignment horizontal="center" vertical="center"/>
    </xf>
    <xf numFmtId="176" fontId="10" fillId="8" borderId="10" xfId="32" applyNumberFormat="1" applyFont="1" applyFill="1" applyBorder="1" applyAlignment="1">
      <alignment horizontal="left" vertical="center" textRotation="90" wrapText="1"/>
    </xf>
    <xf numFmtId="176" fontId="10" fillId="8" borderId="4" xfId="32" applyNumberFormat="1" applyFont="1" applyFill="1" applyBorder="1" applyAlignment="1">
      <alignment horizontal="left" vertical="center" textRotation="90" wrapText="1"/>
    </xf>
    <xf numFmtId="176" fontId="10" fillId="7" borderId="41" xfId="32" applyNumberFormat="1" applyFont="1" applyFill="1" applyBorder="1" applyAlignment="1">
      <alignment horizontal="left" vertical="center"/>
    </xf>
    <xf numFmtId="176" fontId="10" fillId="7" borderId="43" xfId="32" applyNumberFormat="1" applyFont="1" applyFill="1" applyBorder="1" applyAlignment="1">
      <alignment horizontal="left" vertical="center"/>
    </xf>
    <xf numFmtId="0" fontId="10" fillId="8" borderId="4" xfId="0" applyFont="1" applyFill="1" applyBorder="1" applyAlignment="1">
      <alignment horizontal="center" vertical="center"/>
    </xf>
    <xf numFmtId="0" fontId="10" fillId="8" borderId="20" xfId="0" applyFont="1" applyFill="1" applyBorder="1" applyAlignment="1">
      <alignment horizontal="center" vertical="center"/>
    </xf>
    <xf numFmtId="176" fontId="10" fillId="8" borderId="37" xfId="32" applyNumberFormat="1" applyFont="1" applyFill="1" applyBorder="1" applyAlignment="1">
      <alignment horizontal="center" vertical="center" wrapText="1"/>
    </xf>
    <xf numFmtId="176" fontId="10" fillId="8" borderId="25" xfId="32" applyNumberFormat="1" applyFont="1" applyFill="1" applyBorder="1" applyAlignment="1">
      <alignment horizontal="center" vertical="center" wrapText="1"/>
    </xf>
    <xf numFmtId="176" fontId="10" fillId="8" borderId="38" xfId="32" applyNumberFormat="1" applyFont="1" applyFill="1" applyBorder="1" applyAlignment="1">
      <alignment horizontal="center" vertical="center" wrapText="1"/>
    </xf>
    <xf numFmtId="176" fontId="10" fillId="8" borderId="14" xfId="32" applyNumberFormat="1" applyFont="1" applyFill="1" applyBorder="1" applyAlignment="1">
      <alignment horizontal="center" vertical="center" wrapText="1"/>
    </xf>
    <xf numFmtId="176" fontId="10" fillId="4" borderId="7" xfId="32" applyNumberFormat="1" applyFont="1" applyFill="1" applyBorder="1" applyAlignment="1">
      <alignment horizontal="center" vertical="center" wrapText="1"/>
    </xf>
    <xf numFmtId="176" fontId="10" fillId="4" borderId="26" xfId="32" applyNumberFormat="1" applyFont="1" applyFill="1" applyBorder="1" applyAlignment="1">
      <alignment horizontal="center" vertical="center" wrapText="1"/>
    </xf>
    <xf numFmtId="176" fontId="10" fillId="4" borderId="11" xfId="32" applyNumberFormat="1" applyFont="1" applyFill="1" applyBorder="1" applyAlignment="1">
      <alignment horizontal="center" vertical="center" wrapText="1"/>
    </xf>
    <xf numFmtId="176" fontId="10" fillId="8" borderId="8" xfId="32" applyNumberFormat="1" applyFont="1" applyFill="1" applyBorder="1" applyAlignment="1">
      <alignment horizontal="left" vertical="center" textRotation="90" wrapText="1"/>
    </xf>
    <xf numFmtId="0" fontId="28" fillId="7" borderId="8" xfId="0" applyFont="1" applyFill="1" applyBorder="1" applyAlignment="1">
      <alignment horizontal="center" vertical="center" textRotation="90"/>
    </xf>
    <xf numFmtId="0" fontId="23" fillId="8" borderId="21" xfId="0" applyFont="1" applyFill="1" applyBorder="1" applyAlignment="1">
      <alignment horizontal="center" vertical="center"/>
    </xf>
    <xf numFmtId="0" fontId="10" fillId="8" borderId="28" xfId="0" applyFont="1" applyFill="1" applyBorder="1" applyAlignment="1">
      <alignment horizontal="center" vertical="center"/>
    </xf>
    <xf numFmtId="0" fontId="10" fillId="8" borderId="16" xfId="0" applyFont="1" applyFill="1" applyBorder="1" applyAlignment="1">
      <alignment horizontal="center" vertical="center"/>
    </xf>
    <xf numFmtId="0" fontId="10" fillId="8" borderId="8" xfId="0" applyFont="1" applyFill="1" applyBorder="1" applyAlignment="1">
      <alignment horizontal="left" vertical="center" wrapText="1"/>
    </xf>
    <xf numFmtId="0" fontId="10" fillId="8" borderId="22" xfId="0" applyFont="1" applyFill="1" applyBorder="1" applyAlignment="1">
      <alignment horizontal="left" vertical="center" wrapText="1"/>
    </xf>
    <xf numFmtId="176" fontId="10" fillId="8" borderId="7" xfId="35" applyNumberFormat="1" applyFont="1" applyFill="1" applyBorder="1" applyAlignment="1">
      <alignment horizontal="left" vertical="center"/>
    </xf>
    <xf numFmtId="176" fontId="10" fillId="8" borderId="11" xfId="35" applyNumberFormat="1" applyFont="1" applyFill="1" applyBorder="1" applyAlignment="1">
      <alignment horizontal="left" vertical="center"/>
    </xf>
    <xf numFmtId="0" fontId="10" fillId="8" borderId="34" xfId="35" applyFont="1" applyFill="1" applyBorder="1" applyAlignment="1">
      <alignment horizontal="left" vertical="center"/>
    </xf>
    <xf numFmtId="0" fontId="10" fillId="8" borderId="15" xfId="35" applyFont="1" applyFill="1" applyBorder="1" applyAlignment="1">
      <alignment horizontal="left" vertical="center"/>
    </xf>
    <xf numFmtId="0" fontId="10" fillId="7" borderId="13" xfId="35" applyFont="1" applyFill="1" applyBorder="1" applyAlignment="1">
      <alignment horizontal="center" vertical="center"/>
    </xf>
    <xf numFmtId="0" fontId="10" fillId="7" borderId="1" xfId="35" applyFont="1" applyFill="1" applyBorder="1" applyAlignment="1">
      <alignment horizontal="center" vertical="center"/>
    </xf>
    <xf numFmtId="0" fontId="10" fillId="7" borderId="12" xfId="35" applyFont="1" applyFill="1" applyBorder="1" applyAlignment="1">
      <alignment horizontal="center" vertical="center"/>
    </xf>
    <xf numFmtId="0" fontId="10" fillId="8" borderId="41" xfId="0" applyFont="1" applyFill="1" applyBorder="1" applyAlignment="1">
      <alignment horizontal="left" vertical="center" wrapText="1"/>
    </xf>
    <xf numFmtId="0" fontId="10" fillId="8" borderId="42" xfId="0" applyFont="1" applyFill="1" applyBorder="1" applyAlignment="1">
      <alignment horizontal="left" vertical="center" wrapText="1"/>
    </xf>
    <xf numFmtId="0" fontId="10" fillId="8" borderId="43" xfId="0" applyFont="1" applyFill="1" applyBorder="1" applyAlignment="1">
      <alignment horizontal="left" vertical="center" wrapText="1"/>
    </xf>
    <xf numFmtId="0" fontId="10" fillId="7" borderId="1" xfId="35" applyFont="1" applyFill="1" applyBorder="1" applyAlignment="1">
      <alignment horizontal="center" vertical="center" textRotation="90"/>
    </xf>
    <xf numFmtId="0" fontId="10" fillId="7" borderId="12" xfId="35" applyFont="1" applyFill="1" applyBorder="1" applyAlignment="1">
      <alignment horizontal="center" vertical="center" textRotation="90"/>
    </xf>
    <xf numFmtId="0" fontId="10" fillId="7" borderId="8" xfId="35" applyFont="1" applyFill="1" applyBorder="1" applyAlignment="1">
      <alignment horizontal="left" vertical="center" wrapText="1"/>
    </xf>
    <xf numFmtId="0" fontId="10" fillId="7" borderId="10" xfId="35" applyFont="1" applyFill="1" applyBorder="1" applyAlignment="1">
      <alignment horizontal="left" vertical="center" wrapText="1"/>
    </xf>
    <xf numFmtId="0" fontId="10" fillId="7" borderId="4" xfId="35" applyFont="1" applyFill="1" applyBorder="1" applyAlignment="1">
      <alignment horizontal="left" vertical="center" wrapText="1"/>
    </xf>
    <xf numFmtId="176" fontId="10" fillId="7" borderId="7" xfId="35" applyNumberFormat="1" applyFont="1" applyFill="1" applyBorder="1" applyAlignment="1">
      <alignment horizontal="left" vertical="center"/>
    </xf>
    <xf numFmtId="176" fontId="10" fillId="7" borderId="11" xfId="35" applyNumberFormat="1" applyFont="1" applyFill="1" applyBorder="1" applyAlignment="1">
      <alignment horizontal="left" vertical="center"/>
    </xf>
    <xf numFmtId="176" fontId="10" fillId="7" borderId="27" xfId="35" applyNumberFormat="1" applyFont="1" applyFill="1" applyBorder="1" applyAlignment="1">
      <alignment horizontal="left" vertical="center"/>
    </xf>
    <xf numFmtId="176" fontId="10" fillId="7" borderId="29" xfId="35" applyNumberFormat="1" applyFont="1" applyFill="1" applyBorder="1" applyAlignment="1">
      <alignment horizontal="left" vertical="center"/>
    </xf>
    <xf numFmtId="176" fontId="10" fillId="7" borderId="21" xfId="35" applyNumberFormat="1" applyFont="1" applyFill="1" applyBorder="1" applyAlignment="1">
      <alignment horizontal="left" vertical="center"/>
    </xf>
    <xf numFmtId="0" fontId="10" fillId="8" borderId="4" xfId="0" applyFont="1" applyFill="1" applyBorder="1" applyAlignment="1">
      <alignment horizontal="left" vertical="center" wrapText="1"/>
    </xf>
    <xf numFmtId="176" fontId="10" fillId="7" borderId="8" xfId="35" applyNumberFormat="1" applyFont="1" applyFill="1" applyBorder="1" applyAlignment="1">
      <alignment horizontal="left" vertical="center"/>
    </xf>
    <xf numFmtId="176" fontId="10" fillId="7" borderId="10" xfId="35" applyNumberFormat="1" applyFont="1" applyFill="1" applyBorder="1" applyAlignment="1">
      <alignment horizontal="left" vertical="center"/>
    </xf>
    <xf numFmtId="176" fontId="10" fillId="7" borderId="4" xfId="35" applyNumberFormat="1" applyFont="1" applyFill="1" applyBorder="1" applyAlignment="1">
      <alignment horizontal="left" vertical="center"/>
    </xf>
    <xf numFmtId="0" fontId="10" fillId="8" borderId="7" xfId="0" applyFont="1" applyFill="1" applyBorder="1" applyAlignment="1">
      <alignment horizontal="left" vertical="center"/>
    </xf>
    <xf numFmtId="0" fontId="10" fillId="8" borderId="11" xfId="0" applyFont="1" applyFill="1" applyBorder="1" applyAlignment="1">
      <alignment horizontal="left" vertical="center"/>
    </xf>
    <xf numFmtId="0" fontId="10" fillId="8" borderId="29" xfId="0" applyFont="1" applyFill="1" applyBorder="1" applyAlignment="1">
      <alignment horizontal="center" vertical="center"/>
    </xf>
    <xf numFmtId="0" fontId="10" fillId="8" borderId="0" xfId="0" applyFont="1" applyFill="1" applyAlignment="1">
      <alignment horizontal="center" vertical="center"/>
    </xf>
    <xf numFmtId="0" fontId="10" fillId="8" borderId="18" xfId="0" applyFont="1" applyFill="1" applyBorder="1" applyAlignment="1">
      <alignment horizontal="center" vertical="center"/>
    </xf>
    <xf numFmtId="0" fontId="10" fillId="8" borderId="37" xfId="0" applyFont="1" applyFill="1" applyBorder="1" applyAlignment="1">
      <alignment horizontal="center" vertical="center"/>
    </xf>
    <xf numFmtId="0" fontId="10" fillId="8" borderId="25" xfId="0" applyFont="1" applyFill="1" applyBorder="1" applyAlignment="1">
      <alignment horizontal="center" vertical="center"/>
    </xf>
    <xf numFmtId="0" fontId="10" fillId="8" borderId="38" xfId="0" applyFont="1" applyFill="1" applyBorder="1" applyAlignment="1">
      <alignment horizontal="center" vertical="center"/>
    </xf>
    <xf numFmtId="0" fontId="10" fillId="7" borderId="20" xfId="35" applyFont="1" applyFill="1" applyBorder="1" applyAlignment="1">
      <alignment horizontal="center" vertical="center"/>
    </xf>
    <xf numFmtId="0" fontId="10" fillId="8" borderId="35" xfId="0" applyFont="1" applyFill="1" applyBorder="1" applyAlignment="1">
      <alignment horizontal="center" vertical="center"/>
    </xf>
    <xf numFmtId="0" fontId="10" fillId="8" borderId="40" xfId="0" applyFont="1" applyFill="1" applyBorder="1" applyAlignment="1">
      <alignment horizontal="center" vertical="center"/>
    </xf>
    <xf numFmtId="0" fontId="10" fillId="8" borderId="36" xfId="0" applyFont="1" applyFill="1" applyBorder="1" applyAlignment="1">
      <alignment horizontal="center" vertical="center"/>
    </xf>
    <xf numFmtId="0" fontId="10" fillId="10" borderId="7" xfId="0" applyFont="1" applyFill="1" applyBorder="1" applyAlignment="1">
      <alignment horizontal="center" vertical="center"/>
    </xf>
    <xf numFmtId="0" fontId="10" fillId="10" borderId="26" xfId="0" applyFont="1" applyFill="1" applyBorder="1" applyAlignment="1">
      <alignment horizontal="center" vertical="center"/>
    </xf>
    <xf numFmtId="0" fontId="10" fillId="10" borderId="11" xfId="0" applyFont="1" applyFill="1" applyBorder="1" applyAlignment="1">
      <alignment horizontal="center" vertical="center"/>
    </xf>
    <xf numFmtId="0" fontId="10" fillId="8" borderId="7" xfId="0" applyFont="1" applyFill="1" applyBorder="1" applyAlignment="1">
      <alignment horizontal="left" vertical="center" wrapText="1"/>
    </xf>
    <xf numFmtId="0" fontId="10" fillId="8" borderId="26" xfId="0" applyFont="1" applyFill="1" applyBorder="1" applyAlignment="1">
      <alignment horizontal="left" vertical="center" wrapText="1"/>
    </xf>
    <xf numFmtId="0" fontId="10" fillId="8" borderId="11" xfId="0" applyFont="1" applyFill="1" applyBorder="1" applyAlignment="1">
      <alignment horizontal="left" vertical="center" wrapText="1"/>
    </xf>
    <xf numFmtId="0" fontId="10" fillId="7" borderId="7" xfId="35" applyFont="1" applyFill="1" applyBorder="1" applyAlignment="1">
      <alignment horizontal="center" vertical="center" textRotation="90"/>
    </xf>
    <xf numFmtId="176" fontId="10" fillId="7" borderId="9" xfId="32" applyNumberFormat="1" applyFont="1" applyFill="1" applyBorder="1" applyAlignment="1">
      <alignment horizontal="left" vertical="center"/>
    </xf>
    <xf numFmtId="176" fontId="10" fillId="7" borderId="18" xfId="32" applyNumberFormat="1" applyFont="1" applyFill="1" applyBorder="1" applyAlignment="1">
      <alignment horizontal="left" vertical="center"/>
    </xf>
    <xf numFmtId="176" fontId="10" fillId="7" borderId="16" xfId="32" applyNumberFormat="1" applyFont="1" applyFill="1" applyBorder="1" applyAlignment="1">
      <alignment horizontal="left" vertical="center"/>
    </xf>
    <xf numFmtId="0" fontId="10" fillId="7" borderId="9" xfId="0" applyFont="1" applyFill="1" applyBorder="1" applyAlignment="1">
      <alignment horizontal="left" vertical="center"/>
    </xf>
    <xf numFmtId="0" fontId="10" fillId="7" borderId="18" xfId="0" applyFont="1" applyFill="1" applyBorder="1" applyAlignment="1">
      <alignment horizontal="left" vertical="center"/>
    </xf>
    <xf numFmtId="0" fontId="10" fillId="7" borderId="16" xfId="0" applyFont="1" applyFill="1" applyBorder="1" applyAlignment="1">
      <alignment horizontal="left" vertical="center"/>
    </xf>
    <xf numFmtId="176" fontId="10" fillId="7" borderId="1" xfId="35" applyNumberFormat="1" applyFont="1" applyFill="1" applyBorder="1" applyAlignment="1">
      <alignment horizontal="left" vertical="center"/>
    </xf>
    <xf numFmtId="0" fontId="10" fillId="8" borderId="24" xfId="0" applyFont="1" applyFill="1" applyBorder="1" applyAlignment="1">
      <alignment horizontal="center" vertical="center"/>
    </xf>
    <xf numFmtId="0" fontId="10" fillId="8" borderId="39" xfId="0" applyFont="1" applyFill="1" applyBorder="1" applyAlignment="1">
      <alignment horizontal="center" vertical="center"/>
    </xf>
    <xf numFmtId="0" fontId="10" fillId="8" borderId="17" xfId="0" applyFont="1" applyFill="1" applyBorder="1" applyAlignment="1">
      <alignment horizontal="center" vertical="center"/>
    </xf>
    <xf numFmtId="0" fontId="10" fillId="7" borderId="8" xfId="0" applyFont="1" applyFill="1" applyBorder="1" applyAlignment="1">
      <alignment horizontal="left" vertical="center" wrapText="1"/>
    </xf>
    <xf numFmtId="0" fontId="10" fillId="7" borderId="10" xfId="0" applyFont="1" applyFill="1" applyBorder="1" applyAlignment="1">
      <alignment horizontal="left" vertical="center" wrapText="1"/>
    </xf>
    <xf numFmtId="0" fontId="10" fillId="7" borderId="4" xfId="0" applyFont="1" applyFill="1" applyBorder="1" applyAlignment="1">
      <alignment horizontal="left" vertical="center" wrapText="1"/>
    </xf>
    <xf numFmtId="0" fontId="10" fillId="8" borderId="30" xfId="0" applyFont="1" applyFill="1" applyBorder="1" applyAlignment="1">
      <alignment horizontal="center" vertical="center"/>
    </xf>
    <xf numFmtId="0" fontId="10" fillId="8" borderId="31" xfId="0" applyFont="1" applyFill="1" applyBorder="1" applyAlignment="1">
      <alignment horizontal="center" vertical="center"/>
    </xf>
    <xf numFmtId="0" fontId="10" fillId="8" borderId="32" xfId="0" applyFont="1" applyFill="1" applyBorder="1" applyAlignment="1">
      <alignment horizontal="center" vertical="center"/>
    </xf>
    <xf numFmtId="0" fontId="10" fillId="7" borderId="23" xfId="35" applyFont="1" applyFill="1" applyBorder="1" applyAlignment="1">
      <alignment horizontal="center" vertical="center"/>
    </xf>
    <xf numFmtId="0" fontId="10" fillId="7" borderId="10" xfId="35" applyFont="1" applyFill="1" applyBorder="1" applyAlignment="1">
      <alignment horizontal="center" vertical="center"/>
    </xf>
    <xf numFmtId="0" fontId="10" fillId="7" borderId="22" xfId="35" applyFont="1" applyFill="1" applyBorder="1" applyAlignment="1">
      <alignment horizontal="center" vertical="center"/>
    </xf>
    <xf numFmtId="0" fontId="10" fillId="0" borderId="41" xfId="0" applyFont="1" applyBorder="1" applyAlignment="1">
      <alignment horizontal="left" vertical="center" wrapText="1"/>
    </xf>
    <xf numFmtId="0" fontId="10" fillId="0" borderId="42" xfId="0" applyFont="1" applyBorder="1" applyAlignment="1">
      <alignment horizontal="left" vertical="center" wrapText="1"/>
    </xf>
    <xf numFmtId="0" fontId="10" fillId="0" borderId="43" xfId="0" applyFont="1" applyBorder="1" applyAlignment="1">
      <alignment horizontal="left" vertical="center" wrapText="1"/>
    </xf>
    <xf numFmtId="0" fontId="10" fillId="7" borderId="8" xfId="35" applyFont="1" applyFill="1" applyBorder="1" applyAlignment="1">
      <alignment horizontal="center" vertical="center" textRotation="90"/>
    </xf>
    <xf numFmtId="0" fontId="10" fillId="7" borderId="10" xfId="35" applyFont="1" applyFill="1" applyBorder="1" applyAlignment="1">
      <alignment horizontal="center" vertical="center" textRotation="90"/>
    </xf>
    <xf numFmtId="0" fontId="10" fillId="7" borderId="22" xfId="35" applyFont="1" applyFill="1" applyBorder="1" applyAlignment="1">
      <alignment horizontal="center" vertical="center" textRotation="90"/>
    </xf>
    <xf numFmtId="176" fontId="10" fillId="7" borderId="7" xfId="32" applyNumberFormat="1" applyFont="1" applyFill="1" applyBorder="1" applyAlignment="1">
      <alignment horizontal="left" vertical="center"/>
    </xf>
    <xf numFmtId="176" fontId="10" fillId="7" borderId="11" xfId="32" applyNumberFormat="1" applyFont="1" applyFill="1" applyBorder="1" applyAlignment="1">
      <alignment horizontal="left" vertical="center"/>
    </xf>
    <xf numFmtId="0" fontId="10" fillId="7" borderId="8" xfId="33" applyFont="1" applyFill="1" applyBorder="1" applyAlignment="1">
      <alignment horizontal="left" vertical="center" wrapText="1"/>
    </xf>
    <xf numFmtId="0" fontId="10" fillId="7" borderId="10" xfId="33" applyFont="1" applyFill="1" applyBorder="1" applyAlignment="1">
      <alignment horizontal="left" vertical="center" wrapText="1"/>
    </xf>
    <xf numFmtId="0" fontId="10" fillId="7" borderId="4" xfId="33" applyFont="1" applyFill="1" applyBorder="1" applyAlignment="1">
      <alignment horizontal="left" vertical="center" wrapText="1"/>
    </xf>
    <xf numFmtId="0" fontId="10" fillId="8" borderId="33" xfId="0" applyFont="1" applyFill="1" applyBorder="1" applyAlignment="1">
      <alignment horizontal="center" vertical="center"/>
    </xf>
    <xf numFmtId="0" fontId="10" fillId="8" borderId="44" xfId="0" applyFont="1" applyFill="1" applyBorder="1" applyAlignment="1">
      <alignment horizontal="center" vertical="center"/>
    </xf>
    <xf numFmtId="0" fontId="10" fillId="8" borderId="19" xfId="0" applyFont="1" applyFill="1" applyBorder="1" applyAlignment="1">
      <alignment horizontal="center" vertical="center"/>
    </xf>
    <xf numFmtId="0" fontId="10" fillId="7" borderId="14" xfId="35" applyFont="1" applyFill="1" applyBorder="1" applyAlignment="1">
      <alignment horizontal="center" vertical="center"/>
    </xf>
    <xf numFmtId="0" fontId="10" fillId="8" borderId="7" xfId="35" applyFont="1" applyFill="1" applyBorder="1" applyAlignment="1">
      <alignment horizontal="left" vertical="center"/>
    </xf>
    <xf numFmtId="0" fontId="10" fillId="8" borderId="11" xfId="35" applyFont="1" applyFill="1" applyBorder="1" applyAlignment="1">
      <alignment horizontal="left" vertical="center"/>
    </xf>
    <xf numFmtId="0" fontId="10" fillId="0" borderId="7" xfId="0" applyFont="1" applyBorder="1" applyAlignment="1">
      <alignment horizontal="left" vertical="center" wrapText="1"/>
    </xf>
    <xf numFmtId="0" fontId="10" fillId="0" borderId="26" xfId="0" applyFont="1" applyBorder="1" applyAlignment="1">
      <alignment horizontal="left" vertical="center" wrapText="1"/>
    </xf>
    <xf numFmtId="0" fontId="10" fillId="0" borderId="11" xfId="0" applyFont="1" applyBorder="1" applyAlignment="1">
      <alignment horizontal="left" vertical="center" wrapText="1"/>
    </xf>
    <xf numFmtId="0" fontId="10" fillId="7" borderId="4" xfId="35" applyFont="1" applyFill="1" applyBorder="1" applyAlignment="1">
      <alignment horizontal="center" vertical="center" textRotation="90"/>
    </xf>
    <xf numFmtId="176" fontId="10" fillId="7" borderId="8" xfId="32" applyNumberFormat="1" applyFont="1" applyFill="1" applyBorder="1" applyAlignment="1">
      <alignment horizontal="left" vertical="center" wrapText="1"/>
    </xf>
    <xf numFmtId="176" fontId="10" fillId="7" borderId="10" xfId="32" applyNumberFormat="1" applyFont="1" applyFill="1" applyBorder="1" applyAlignment="1">
      <alignment horizontal="left" vertical="center" wrapText="1"/>
    </xf>
    <xf numFmtId="176" fontId="10" fillId="7" borderId="4" xfId="32" applyNumberFormat="1" applyFont="1" applyFill="1" applyBorder="1" applyAlignment="1">
      <alignment horizontal="left" vertical="center" wrapText="1"/>
    </xf>
    <xf numFmtId="176" fontId="10" fillId="8" borderId="30" xfId="32" applyNumberFormat="1" applyFont="1" applyFill="1" applyBorder="1" applyAlignment="1">
      <alignment horizontal="center" vertical="center" wrapText="1"/>
    </xf>
    <xf numFmtId="176" fontId="10" fillId="8" borderId="31" xfId="32" applyNumberFormat="1" applyFont="1" applyFill="1" applyBorder="1" applyAlignment="1">
      <alignment horizontal="center" vertical="center" wrapText="1"/>
    </xf>
    <xf numFmtId="176" fontId="10" fillId="8" borderId="32" xfId="32" applyNumberFormat="1" applyFont="1" applyFill="1" applyBorder="1" applyAlignment="1">
      <alignment horizontal="center" vertical="center" wrapText="1"/>
    </xf>
    <xf numFmtId="176" fontId="10" fillId="8" borderId="24" xfId="32" applyNumberFormat="1" applyFont="1" applyFill="1" applyBorder="1" applyAlignment="1">
      <alignment horizontal="center" vertical="center" wrapText="1"/>
    </xf>
    <xf numFmtId="176" fontId="10" fillId="8" borderId="39" xfId="32" applyNumberFormat="1" applyFont="1" applyFill="1" applyBorder="1" applyAlignment="1">
      <alignment horizontal="center" vertical="center" wrapText="1"/>
    </xf>
    <xf numFmtId="176" fontId="10" fillId="8" borderId="17" xfId="32" applyNumberFormat="1" applyFont="1" applyFill="1" applyBorder="1" applyAlignment="1">
      <alignment horizontal="center" vertical="center" wrapText="1"/>
    </xf>
    <xf numFmtId="176" fontId="10" fillId="8" borderId="8" xfId="32" applyNumberFormat="1" applyFont="1" applyFill="1" applyBorder="1" applyAlignment="1">
      <alignment horizontal="left" vertical="center" wrapText="1"/>
    </xf>
    <xf numFmtId="176" fontId="10" fillId="8" borderId="10" xfId="32" applyNumberFormat="1" applyFont="1" applyFill="1" applyBorder="1" applyAlignment="1">
      <alignment horizontal="left" vertical="center" wrapText="1"/>
    </xf>
    <xf numFmtId="176" fontId="10" fillId="8" borderId="4" xfId="32" applyNumberFormat="1" applyFont="1" applyFill="1" applyBorder="1" applyAlignment="1">
      <alignment horizontal="left" vertical="center" wrapText="1"/>
    </xf>
    <xf numFmtId="0" fontId="10" fillId="8" borderId="23" xfId="0" applyFont="1" applyFill="1" applyBorder="1" applyAlignment="1">
      <alignment horizontal="center" vertical="center"/>
    </xf>
    <xf numFmtId="0" fontId="10" fillId="8" borderId="10" xfId="0" applyFont="1" applyFill="1" applyBorder="1" applyAlignment="1">
      <alignment horizontal="center" vertical="center"/>
    </xf>
    <xf numFmtId="0" fontId="10" fillId="8" borderId="22" xfId="0" applyFont="1" applyFill="1" applyBorder="1" applyAlignment="1">
      <alignment horizontal="center" vertical="center"/>
    </xf>
    <xf numFmtId="176" fontId="10" fillId="8" borderId="23" xfId="32" applyNumberFormat="1" applyFont="1" applyFill="1" applyBorder="1" applyAlignment="1">
      <alignment horizontal="left" vertical="center" textRotation="90" wrapText="1"/>
    </xf>
    <xf numFmtId="176" fontId="10" fillId="8" borderId="41" xfId="32" applyNumberFormat="1" applyFont="1" applyFill="1" applyBorder="1" applyAlignment="1">
      <alignment horizontal="left" vertical="center"/>
    </xf>
    <xf numFmtId="176" fontId="10" fillId="8" borderId="43" xfId="32" applyNumberFormat="1" applyFont="1" applyFill="1" applyBorder="1" applyAlignment="1">
      <alignment horizontal="left" vertical="center"/>
    </xf>
    <xf numFmtId="0" fontId="10" fillId="8" borderId="14" xfId="0" applyFont="1" applyFill="1" applyBorder="1" applyAlignment="1">
      <alignment horizontal="center" vertical="center"/>
    </xf>
    <xf numFmtId="176" fontId="10" fillId="8" borderId="33" xfId="32" applyNumberFormat="1" applyFont="1" applyFill="1" applyBorder="1" applyAlignment="1">
      <alignment horizontal="center" vertical="center" wrapText="1"/>
    </xf>
    <xf numFmtId="176" fontId="10" fillId="8" borderId="44" xfId="32" applyNumberFormat="1" applyFont="1" applyFill="1" applyBorder="1" applyAlignment="1">
      <alignment horizontal="center" vertical="center" wrapText="1"/>
    </xf>
    <xf numFmtId="176" fontId="10" fillId="8" borderId="19" xfId="32" applyNumberFormat="1" applyFont="1" applyFill="1" applyBorder="1" applyAlignment="1">
      <alignment horizontal="center" vertical="center" wrapText="1"/>
    </xf>
    <xf numFmtId="0" fontId="10" fillId="8" borderId="8" xfId="0" applyFont="1" applyFill="1" applyBorder="1" applyAlignment="1">
      <alignment horizontal="center" vertical="center"/>
    </xf>
    <xf numFmtId="0" fontId="23" fillId="10" borderId="7" xfId="0" applyFont="1" applyFill="1" applyBorder="1" applyAlignment="1">
      <alignment horizontal="center" vertical="center"/>
    </xf>
    <xf numFmtId="0" fontId="23" fillId="10" borderId="11" xfId="0" applyFont="1" applyFill="1" applyBorder="1" applyAlignment="1">
      <alignment horizontal="center" vertical="center"/>
    </xf>
    <xf numFmtId="0" fontId="10" fillId="8" borderId="10" xfId="0" applyFont="1" applyFill="1" applyBorder="1" applyAlignment="1">
      <alignment horizontal="left" vertical="center"/>
    </xf>
    <xf numFmtId="0" fontId="10" fillId="8" borderId="22" xfId="0" applyFont="1" applyFill="1" applyBorder="1" applyAlignment="1">
      <alignment horizontal="left" vertical="center"/>
    </xf>
    <xf numFmtId="0" fontId="10" fillId="8" borderId="30" xfId="0" applyFont="1" applyFill="1" applyBorder="1" applyAlignment="1">
      <alignment horizontal="center" vertical="center" wrapText="1"/>
    </xf>
    <xf numFmtId="0" fontId="10" fillId="8" borderId="32" xfId="0" applyFont="1" applyFill="1" applyBorder="1" applyAlignment="1">
      <alignment horizontal="center" vertical="center" wrapText="1"/>
    </xf>
    <xf numFmtId="0" fontId="10" fillId="8" borderId="35" xfId="0" applyFont="1" applyFill="1" applyBorder="1" applyAlignment="1">
      <alignment horizontal="center" vertical="center" wrapText="1"/>
    </xf>
    <xf numFmtId="0" fontId="10" fillId="8" borderId="36" xfId="0" applyFont="1" applyFill="1" applyBorder="1" applyAlignment="1">
      <alignment horizontal="center" vertical="center" wrapText="1"/>
    </xf>
    <xf numFmtId="0" fontId="10" fillId="8" borderId="24" xfId="0" applyFont="1" applyFill="1" applyBorder="1" applyAlignment="1">
      <alignment horizontal="center" vertical="center" wrapText="1"/>
    </xf>
    <xf numFmtId="0" fontId="10" fillId="8" borderId="39" xfId="0" applyFont="1" applyFill="1" applyBorder="1" applyAlignment="1">
      <alignment horizontal="center" vertical="center" wrapText="1"/>
    </xf>
    <xf numFmtId="0" fontId="10" fillId="8" borderId="17" xfId="0" applyFont="1" applyFill="1" applyBorder="1" applyAlignment="1">
      <alignment horizontal="center" vertical="center" wrapText="1"/>
    </xf>
    <xf numFmtId="0" fontId="10" fillId="8" borderId="37" xfId="0" applyFont="1" applyFill="1" applyBorder="1" applyAlignment="1">
      <alignment horizontal="center" vertical="center" wrapText="1"/>
    </xf>
    <xf numFmtId="0" fontId="10" fillId="8" borderId="38" xfId="0" applyFont="1" applyFill="1" applyBorder="1" applyAlignment="1">
      <alignment horizontal="center" vertical="center" wrapText="1"/>
    </xf>
  </cellXfs>
  <cellStyles count="62">
    <cellStyle name="2x indented GHG Textfiels" xfId="1" xr:uid="{00000000-0005-0000-0000-000000000000}"/>
    <cellStyle name="5x indented GHG Textfiels" xfId="2" xr:uid="{00000000-0005-0000-0000-000001000000}"/>
    <cellStyle name="AggblueBoldCels" xfId="40" xr:uid="{00000000-0005-0000-0000-000002000000}"/>
    <cellStyle name="AggblueCels" xfId="41" xr:uid="{00000000-0005-0000-0000-000003000000}"/>
    <cellStyle name="AggBoldCells" xfId="3" xr:uid="{00000000-0005-0000-0000-000004000000}"/>
    <cellStyle name="AggCels" xfId="4" xr:uid="{00000000-0005-0000-0000-000005000000}"/>
    <cellStyle name="AggGreen" xfId="42" xr:uid="{00000000-0005-0000-0000-000006000000}"/>
    <cellStyle name="AggGreen12" xfId="43" xr:uid="{00000000-0005-0000-0000-000007000000}"/>
    <cellStyle name="AggOrange" xfId="5" xr:uid="{00000000-0005-0000-0000-000008000000}"/>
    <cellStyle name="AggOrange9" xfId="6" xr:uid="{00000000-0005-0000-0000-000009000000}"/>
    <cellStyle name="AggOrangeLB_2x" xfId="44" xr:uid="{00000000-0005-0000-0000-00000A000000}"/>
    <cellStyle name="AggOrangeLBorder" xfId="45" xr:uid="{00000000-0005-0000-0000-00000B000000}"/>
    <cellStyle name="AggOrangeRBorder" xfId="7" xr:uid="{00000000-0005-0000-0000-00000C000000}"/>
    <cellStyle name="Bold GHG Numbers (0.00)" xfId="8" xr:uid="{00000000-0005-0000-0000-00000D000000}"/>
    <cellStyle name="Constants" xfId="9" xr:uid="{00000000-0005-0000-0000-00000E000000}"/>
    <cellStyle name="CustomCellsOrange" xfId="46" xr:uid="{00000000-0005-0000-0000-00000F000000}"/>
    <cellStyle name="CustomizationCells" xfId="10" xr:uid="{00000000-0005-0000-0000-000010000000}"/>
    <cellStyle name="CustomizationGreenCells" xfId="11" xr:uid="{00000000-0005-0000-0000-000011000000}"/>
    <cellStyle name="DocBox_EmptyRow" xfId="12" xr:uid="{00000000-0005-0000-0000-000012000000}"/>
    <cellStyle name="Empty_B_border" xfId="47" xr:uid="{00000000-0005-0000-0000-000013000000}"/>
    <cellStyle name="Headline" xfId="13" xr:uid="{00000000-0005-0000-0000-000014000000}"/>
    <cellStyle name="InputCells" xfId="14" xr:uid="{00000000-0005-0000-0000-000015000000}"/>
    <cellStyle name="InputCells12" xfId="48" xr:uid="{00000000-0005-0000-0000-000016000000}"/>
    <cellStyle name="IntCells" xfId="49" xr:uid="{00000000-0005-0000-0000-000017000000}"/>
    <cellStyle name="Normal GHG Numbers (0.00)" xfId="15" xr:uid="{00000000-0005-0000-0000-000018000000}"/>
    <cellStyle name="Normal GHG Textfiels Bold" xfId="16" xr:uid="{00000000-0005-0000-0000-000019000000}"/>
    <cellStyle name="Normal GHG whole table" xfId="17" xr:uid="{00000000-0005-0000-0000-00001A000000}"/>
    <cellStyle name="Normal GHG-Shade" xfId="18" xr:uid="{00000000-0005-0000-0000-00001B000000}"/>
    <cellStyle name="Normal GHG-Shade 2" xfId="50" xr:uid="{00000000-0005-0000-0000-00001C000000}"/>
    <cellStyle name="Normal_Biomass Burning draft CRF FCCC table 4 Dec" xfId="51" xr:uid="{00000000-0005-0000-0000-00001D000000}"/>
    <cellStyle name="Pattern" xfId="19" xr:uid="{00000000-0005-0000-0000-00001E000000}"/>
    <cellStyle name="Shade" xfId="52" xr:uid="{00000000-0005-0000-0000-00001F000000}"/>
    <cellStyle name="Гиперссылка" xfId="53" xr:uid="{00000000-0005-0000-0000-000020000000}"/>
    <cellStyle name="Обычный_2++" xfId="54" xr:uid="{00000000-0005-0000-0000-000021000000}"/>
    <cellStyle name="パーセント" xfId="20" builtinId="5"/>
    <cellStyle name="パーセント 2" xfId="38" xr:uid="{00000000-0005-0000-0000-000023000000}"/>
    <cellStyle name="パーセント 2 2" xfId="55" xr:uid="{00000000-0005-0000-0000-000024000000}"/>
    <cellStyle name="パーセント 2 3" xfId="58" xr:uid="{00000000-0005-0000-0000-000025000000}"/>
    <cellStyle name="パーセント 3" xfId="56" xr:uid="{00000000-0005-0000-0000-000026000000}"/>
    <cellStyle name="ハイパーリンク" xfId="59" builtinId="8"/>
    <cellStyle name="桁区切り" xfId="21" builtinId="6"/>
    <cellStyle name="桁区切り 2" xfId="36" xr:uid="{00000000-0005-0000-0000-000029000000}"/>
    <cellStyle name="桁区切り 2 2" xfId="57" xr:uid="{00000000-0005-0000-0000-00002A000000}"/>
    <cellStyle name="桁区切り 3" xfId="30" xr:uid="{00000000-0005-0000-0000-00002B000000}"/>
    <cellStyle name="桁区切り 4" xfId="39" xr:uid="{00000000-0005-0000-0000-00002C000000}"/>
    <cellStyle name="桁区切り 6" xfId="34" xr:uid="{00000000-0005-0000-0000-00002D000000}"/>
    <cellStyle name="標準" xfId="0" builtinId="0"/>
    <cellStyle name="標準 10" xfId="37" xr:uid="{00000000-0005-0000-0000-00002F000000}"/>
    <cellStyle name="標準 2" xfId="22" xr:uid="{00000000-0005-0000-0000-000030000000}"/>
    <cellStyle name="標準 2 2 2" xfId="31" xr:uid="{00000000-0005-0000-0000-000031000000}"/>
    <cellStyle name="標準 3" xfId="23" xr:uid="{00000000-0005-0000-0000-000032000000}"/>
    <cellStyle name="標準 4" xfId="24" xr:uid="{00000000-0005-0000-0000-000033000000}"/>
    <cellStyle name="標準 6" xfId="61" xr:uid="{00000000-0005-0000-0000-000034000000}"/>
    <cellStyle name="標準 7" xfId="33" xr:uid="{00000000-0005-0000-0000-000035000000}"/>
    <cellStyle name="標準_6A-AD-2006" xfId="25" xr:uid="{00000000-0005-0000-0000-000037000000}"/>
    <cellStyle name="標準_6A-AD-2006 2" xfId="60" xr:uid="{00000000-0005-0000-0000-000038000000}"/>
    <cellStyle name="標準_6C-AD-2006" xfId="32" xr:uid="{00000000-0005-0000-0000-000039000000}"/>
    <cellStyle name="標準_6C-AD-2006 2" xfId="35" xr:uid="{00000000-0005-0000-0000-00003A000000}"/>
    <cellStyle name="標準_FOD" xfId="26" xr:uid="{00000000-0005-0000-0000-00003C000000}"/>
    <cellStyle name="標準_産業排水_1" xfId="27" xr:uid="{00000000-0005-0000-0000-00003D000000}"/>
    <cellStyle name="標準_廃棄物関係統計値" xfId="28" xr:uid="{00000000-0005-0000-0000-00003E000000}"/>
    <cellStyle name="未定義" xfId="29" xr:uid="{00000000-0005-0000-0000-00003F000000}"/>
  </cellStyles>
  <dxfs count="5">
    <dxf>
      <numFmt numFmtId="199" formatCode="0_ "/>
    </dxf>
    <dxf>
      <numFmt numFmtId="199" formatCode="0_ "/>
    </dxf>
    <dxf>
      <numFmt numFmtId="199" formatCode="0_ "/>
    </dxf>
    <dxf>
      <numFmt numFmtId="199" formatCode="0_ "/>
    </dxf>
    <dxf>
      <numFmt numFmtId="199" formatCode="0_ "/>
    </dxf>
  </dxfs>
  <tableStyles count="0" defaultTableStyle="TableStyleMedium9" defaultPivotStyle="PivotStyleLight16"/>
  <colors>
    <mruColors>
      <color rgb="FF969696"/>
      <color rgb="FFCCFFCC"/>
      <color rgb="FFFFFFCC"/>
      <color rgb="FFFFCC99"/>
      <color rgb="FFC0C0C0"/>
      <color rgb="FFCCFF99"/>
      <color rgb="FF66FF66"/>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nies.go.jp/gio/copyright/index.html"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2:D22"/>
  <sheetViews>
    <sheetView tabSelected="1" workbookViewId="0"/>
  </sheetViews>
  <sheetFormatPr defaultColWidth="9" defaultRowHeight="15"/>
  <cols>
    <col min="1" max="1" width="9" style="109"/>
    <col min="2" max="2" width="21.375" style="109" customWidth="1"/>
    <col min="3" max="3" width="38" style="109" customWidth="1"/>
    <col min="4" max="4" width="54.625" style="109" customWidth="1"/>
    <col min="5" max="5" width="16.25" style="109" customWidth="1"/>
    <col min="6" max="6" width="46.5" style="109" customWidth="1"/>
    <col min="7" max="16384" width="9" style="109"/>
  </cols>
  <sheetData>
    <row r="2" spans="2:4" ht="18.75">
      <c r="B2" s="383" t="s">
        <v>486</v>
      </c>
    </row>
    <row r="3" spans="2:4" ht="18.75">
      <c r="B3" s="383" t="s">
        <v>364</v>
      </c>
    </row>
    <row r="4" spans="2:4" ht="15.75">
      <c r="B4" s="191"/>
    </row>
    <row r="5" spans="2:4">
      <c r="D5" s="366" t="s">
        <v>485</v>
      </c>
    </row>
    <row r="6" spans="2:4">
      <c r="D6" s="86" t="s">
        <v>350</v>
      </c>
    </row>
    <row r="7" spans="2:4">
      <c r="C7" s="190"/>
    </row>
    <row r="8" spans="2:4">
      <c r="B8" s="232" t="s">
        <v>351</v>
      </c>
      <c r="C8" s="193" t="s">
        <v>352</v>
      </c>
      <c r="D8" s="194" t="s">
        <v>353</v>
      </c>
    </row>
    <row r="9" spans="2:4">
      <c r="B9" s="454" t="s">
        <v>73</v>
      </c>
      <c r="C9" s="235" t="s">
        <v>75</v>
      </c>
      <c r="D9" s="456" t="s">
        <v>495</v>
      </c>
    </row>
    <row r="10" spans="2:4" ht="45">
      <c r="B10" s="449" t="s">
        <v>494</v>
      </c>
      <c r="C10" s="192" t="s">
        <v>488</v>
      </c>
      <c r="D10" s="457" t="s">
        <v>505</v>
      </c>
    </row>
    <row r="11" spans="2:4">
      <c r="B11" s="449" t="s">
        <v>354</v>
      </c>
      <c r="C11" s="188">
        <v>15</v>
      </c>
      <c r="D11" s="456" t="s">
        <v>496</v>
      </c>
    </row>
    <row r="12" spans="2:4">
      <c r="B12" s="450" t="s">
        <v>355</v>
      </c>
      <c r="C12" s="188">
        <v>25</v>
      </c>
      <c r="D12" s="456" t="s">
        <v>497</v>
      </c>
    </row>
    <row r="13" spans="2:4">
      <c r="B13" s="450" t="s">
        <v>356</v>
      </c>
      <c r="C13" s="188">
        <v>70</v>
      </c>
      <c r="D13" s="456" t="s">
        <v>498</v>
      </c>
    </row>
    <row r="14" spans="2:4">
      <c r="B14" s="449" t="s">
        <v>357</v>
      </c>
      <c r="C14" s="188">
        <v>4</v>
      </c>
      <c r="D14" s="458" t="s">
        <v>499</v>
      </c>
    </row>
    <row r="15" spans="2:4">
      <c r="B15" s="449" t="s">
        <v>358</v>
      </c>
      <c r="C15" s="188">
        <v>22</v>
      </c>
      <c r="D15" s="458" t="s">
        <v>500</v>
      </c>
    </row>
    <row r="16" spans="2:4">
      <c r="B16" s="449" t="s">
        <v>359</v>
      </c>
      <c r="C16" s="188">
        <v>30</v>
      </c>
      <c r="D16" s="458" t="s">
        <v>501</v>
      </c>
    </row>
    <row r="17" spans="2:4">
      <c r="B17" s="449" t="s">
        <v>360</v>
      </c>
      <c r="C17" s="188">
        <v>31</v>
      </c>
      <c r="D17" s="458" t="s">
        <v>502</v>
      </c>
    </row>
    <row r="18" spans="2:4">
      <c r="B18" s="449" t="s">
        <v>361</v>
      </c>
      <c r="C18" s="188">
        <v>82</v>
      </c>
      <c r="D18" s="458" t="s">
        <v>503</v>
      </c>
    </row>
    <row r="19" spans="2:4">
      <c r="B19" s="449" t="s">
        <v>362</v>
      </c>
      <c r="C19" s="188">
        <v>116</v>
      </c>
      <c r="D19" s="458" t="s">
        <v>504</v>
      </c>
    </row>
    <row r="21" spans="2:4">
      <c r="B21" s="381" t="s">
        <v>365</v>
      </c>
    </row>
    <row r="22" spans="2:4">
      <c r="B22" s="382" t="s">
        <v>363</v>
      </c>
    </row>
  </sheetData>
  <phoneticPr fontId="4"/>
  <hyperlinks>
    <hyperlink ref="B10" location="'NID7章-時系列データ'!A1" display="NID7章-時系列データ" xr:uid="{00000000-0004-0000-0000-000003000000}"/>
    <hyperlink ref="B11" location="'NID7.2-活動量_5A1'!A1" display="NID7.2-活動量_5A1" xr:uid="{00000000-0004-0000-0000-000004000000}"/>
    <hyperlink ref="B14" location="'NID7.2-排出量_5A'!A1" display="NID7.2-排出量_5A" xr:uid="{00000000-0004-0000-0000-000005000000}"/>
    <hyperlink ref="B15" location="'NID7.3-排出量_5B'!A1" display="NID7.3-排出量_5B" xr:uid="{00000000-0004-0000-0000-000006000000}"/>
    <hyperlink ref="B16" location="'NID7.4-排出量_5C'!A1" display="NID7.4-排出量_5C" xr:uid="{00000000-0004-0000-0000-000007000000}"/>
    <hyperlink ref="B17" location="'NID7.4-排出量_1A'!A1" display="NID7.4-排出量_1A" xr:uid="{00000000-0004-0000-0000-000008000000}"/>
    <hyperlink ref="B18" location="'NID7.5-排出量_5D'!A1" display="NID7.5-排出量_5D" xr:uid="{00000000-0004-0000-0000-000009000000}"/>
    <hyperlink ref="B19" location="'NID7.6-排出量_5E'!A1" display="NID7.6-排出量_5E" xr:uid="{00000000-0004-0000-0000-00000A000000}"/>
    <hyperlink ref="B13" location="'NID7.4-活動量_1A'!A1" display="NID7.4-活動量_1A" xr:uid="{00000000-0004-0000-0000-00000B000000}"/>
    <hyperlink ref="B12" location="'NID7.3-活動量_5B1'!A1" display="NID7.3-活動量_5B1" xr:uid="{6BC42789-A31F-4BB6-B0C0-8ECCB1EC0EB8}"/>
    <hyperlink ref="B22" r:id="rId1" xr:uid="{E1F242EB-1563-4A01-8242-638F2186755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2EA40-47CC-43B2-ABA5-68542493B906}">
  <sheetPr>
    <tabColor rgb="FF969696"/>
    <outlinePr summaryBelow="0"/>
  </sheetPr>
  <dimension ref="A1:BI84"/>
  <sheetViews>
    <sheetView zoomScale="85" zoomScaleNormal="85" workbookViewId="0">
      <pane xSplit="26" ySplit="9" topLeftCell="AA10" activePane="bottomRight" state="frozenSplit"/>
      <selection pane="topRight" activeCell="Z1" sqref="Z1"/>
      <selection pane="bottomLeft" activeCell="A19" sqref="A19"/>
      <selection pane="bottomRight" activeCell="X48" sqref="X48:X54"/>
    </sheetView>
  </sheetViews>
  <sheetFormatPr defaultColWidth="5.625" defaultRowHeight="15" outlineLevelCol="1"/>
  <cols>
    <col min="1" max="1" width="2.625" style="87" customWidth="1"/>
    <col min="2" max="10" width="2.625" style="87" hidden="1" customWidth="1"/>
    <col min="11" max="13" width="2.625" style="87" customWidth="1"/>
    <col min="14" max="14" width="3.25" style="87" customWidth="1"/>
    <col min="15" max="15" width="6.25" style="87" customWidth="1"/>
    <col min="16" max="16" width="4.375" style="87" customWidth="1"/>
    <col min="17" max="17" width="12.75" style="87" customWidth="1"/>
    <col min="18" max="18" width="5.375" style="172" customWidth="1"/>
    <col min="19" max="19" width="25" style="87" customWidth="1"/>
    <col min="20" max="20" width="11.5" style="97" bestFit="1" customWidth="1" collapsed="1"/>
    <col min="21" max="21" width="6.75" style="87" customWidth="1" outlineLevel="1"/>
    <col min="22" max="22" width="4.25" style="87" customWidth="1" outlineLevel="1"/>
    <col min="23" max="23" width="14.75" style="87" customWidth="1" outlineLevel="1"/>
    <col min="24" max="24" width="5.875" style="172" customWidth="1" outlineLevel="1"/>
    <col min="25" max="25" width="18.25" style="87" customWidth="1" outlineLevel="1"/>
    <col min="26" max="26" width="9" style="97" customWidth="1" outlineLevel="1"/>
    <col min="27" max="27" width="5.625" style="87" customWidth="1"/>
    <col min="28" max="31" width="5.625" style="87" hidden="1" customWidth="1" outlineLevel="1"/>
    <col min="32" max="32" width="5.625" style="87" customWidth="1" collapsed="1"/>
    <col min="33" max="36" width="5.625" style="87" hidden="1" customWidth="1" outlineLevel="1"/>
    <col min="37" max="37" width="5.625" style="87" customWidth="1" collapsed="1"/>
    <col min="38" max="41" width="5.625" style="87" hidden="1" customWidth="1" outlineLevel="1"/>
    <col min="42" max="42" width="5.625" style="87" customWidth="1" collapsed="1"/>
    <col min="43" max="46" width="5.625" style="87" hidden="1" customWidth="1" outlineLevel="1"/>
    <col min="47" max="47" width="5.625" style="87" customWidth="1" collapsed="1"/>
    <col min="48" max="49" width="5.625" style="87" hidden="1" customWidth="1" outlineLevel="1"/>
    <col min="50" max="50" width="5.625" style="87" customWidth="1" collapsed="1"/>
    <col min="51" max="51" width="5.625" style="87" hidden="1" customWidth="1" outlineLevel="1"/>
    <col min="52" max="52" width="5.625" style="87" customWidth="1" collapsed="1"/>
    <col min="53" max="56" width="5.625" style="87" hidden="1" customWidth="1" outlineLevel="1"/>
    <col min="57" max="57" width="5.625" style="87" customWidth="1" collapsed="1"/>
    <col min="58" max="16384" width="5.625" style="87"/>
  </cols>
  <sheetData>
    <row r="1" spans="1:61" ht="18.75">
      <c r="K1" s="195" t="s">
        <v>83</v>
      </c>
      <c r="L1" s="196" t="s">
        <v>349</v>
      </c>
      <c r="M1" s="197"/>
      <c r="U1" s="195" t="s">
        <v>83</v>
      </c>
      <c r="V1" s="195"/>
      <c r="W1" s="195"/>
      <c r="X1" s="195"/>
      <c r="Y1" s="195"/>
      <c r="Z1" s="195"/>
    </row>
    <row r="2" spans="1:61" ht="18.75">
      <c r="L2" s="197"/>
      <c r="M2" s="196" t="s">
        <v>187</v>
      </c>
      <c r="U2" s="195" t="s">
        <v>109</v>
      </c>
      <c r="V2" s="195" t="s">
        <v>109</v>
      </c>
      <c r="W2" s="195" t="s">
        <v>109</v>
      </c>
      <c r="X2" s="195" t="s">
        <v>109</v>
      </c>
      <c r="Y2" s="195" t="s">
        <v>109</v>
      </c>
      <c r="Z2" s="195" t="s">
        <v>109</v>
      </c>
      <c r="AA2" s="277"/>
      <c r="AB2" s="277"/>
      <c r="AC2" s="277"/>
      <c r="AD2" s="277"/>
      <c r="AE2" s="277"/>
      <c r="AF2" s="277"/>
      <c r="AG2" s="277"/>
      <c r="AH2" s="277"/>
      <c r="AI2" s="277"/>
      <c r="AJ2" s="277"/>
      <c r="AK2" s="277"/>
      <c r="AL2" s="277"/>
      <c r="AM2" s="277"/>
      <c r="AN2" s="277"/>
      <c r="AO2" s="277"/>
      <c r="AP2" s="277"/>
      <c r="AQ2" s="277"/>
      <c r="AR2" s="277"/>
      <c r="AS2" s="277"/>
      <c r="AT2" s="277"/>
      <c r="AU2" s="277"/>
      <c r="AV2" s="277"/>
      <c r="AW2" s="277"/>
      <c r="AX2" s="277"/>
      <c r="AY2" s="277"/>
      <c r="AZ2" s="277"/>
      <c r="BA2" s="277"/>
      <c r="BB2" s="277"/>
    </row>
    <row r="3" spans="1:61">
      <c r="AA3" s="276"/>
      <c r="AB3" s="276"/>
      <c r="AC3" s="276"/>
      <c r="AD3" s="276"/>
      <c r="AE3" s="276"/>
      <c r="AF3" s="276"/>
      <c r="AG3" s="276"/>
      <c r="AH3" s="276"/>
      <c r="AI3" s="276"/>
      <c r="AJ3" s="276"/>
      <c r="AK3" s="276"/>
      <c r="AL3" s="276"/>
      <c r="AM3" s="276"/>
      <c r="AN3" s="276"/>
      <c r="AO3" s="276"/>
      <c r="AP3" s="276"/>
      <c r="AQ3" s="276"/>
      <c r="AR3" s="276"/>
      <c r="AS3" s="276"/>
      <c r="AT3" s="276"/>
      <c r="AU3" s="276"/>
      <c r="AV3" s="276"/>
      <c r="AW3" s="276"/>
      <c r="AX3" s="276"/>
      <c r="AY3" s="276"/>
      <c r="AZ3" s="276"/>
      <c r="BA3" s="276"/>
      <c r="BB3" s="276"/>
    </row>
    <row r="4" spans="1:61">
      <c r="AA4" s="279"/>
      <c r="AB4" s="279"/>
      <c r="AC4" s="279"/>
      <c r="AD4" s="279"/>
      <c r="AE4" s="279"/>
      <c r="AF4" s="279"/>
      <c r="AG4" s="279"/>
      <c r="AH4" s="279"/>
      <c r="AI4" s="279"/>
      <c r="AJ4" s="279"/>
      <c r="AK4" s="279"/>
      <c r="AL4" s="279"/>
      <c r="AM4" s="279"/>
      <c r="AN4" s="279"/>
      <c r="AO4" s="279"/>
      <c r="AP4" s="279"/>
      <c r="AQ4" s="279"/>
      <c r="AR4" s="279"/>
      <c r="AS4" s="279"/>
      <c r="AT4" s="279"/>
      <c r="AU4" s="279"/>
      <c r="AV4" s="279"/>
      <c r="AW4" s="279"/>
      <c r="AX4" s="279"/>
      <c r="AY4" s="279"/>
      <c r="AZ4" s="279"/>
      <c r="BA4" s="279"/>
      <c r="BB4" s="279"/>
    </row>
    <row r="5" spans="1:61" ht="15.75">
      <c r="M5" s="198" t="s">
        <v>77</v>
      </c>
      <c r="X5" s="203" t="s">
        <v>84</v>
      </c>
      <c r="AA5" s="282"/>
      <c r="AB5" s="282"/>
      <c r="AC5" s="282"/>
      <c r="AD5" s="282"/>
      <c r="AE5" s="282"/>
      <c r="AF5" s="282"/>
      <c r="AG5" s="282"/>
      <c r="AH5" s="282"/>
      <c r="AI5" s="282"/>
      <c r="AJ5" s="282"/>
      <c r="AK5" s="282"/>
      <c r="AL5" s="282"/>
      <c r="AM5" s="282"/>
      <c r="AN5" s="282"/>
      <c r="AO5" s="282"/>
      <c r="AP5" s="282"/>
      <c r="AQ5" s="282"/>
      <c r="AR5" s="282"/>
      <c r="AS5" s="282"/>
      <c r="AT5" s="282"/>
      <c r="AU5" s="282"/>
      <c r="AV5" s="282"/>
      <c r="AW5" s="282"/>
      <c r="AX5" s="282"/>
      <c r="AY5" s="282"/>
      <c r="AZ5" s="282"/>
      <c r="BA5" s="282"/>
      <c r="BB5" s="282"/>
    </row>
    <row r="6" spans="1:61">
      <c r="W6" s="232" t="s">
        <v>81</v>
      </c>
      <c r="X6" s="199">
        <f>$N$8</f>
        <v>31</v>
      </c>
      <c r="AA6" s="278"/>
      <c r="AB6" s="278"/>
      <c r="AC6" s="278"/>
      <c r="AD6" s="278"/>
      <c r="AE6" s="278"/>
      <c r="AF6" s="278"/>
      <c r="AG6" s="278"/>
      <c r="AH6" s="278"/>
      <c r="AI6" s="278"/>
      <c r="AJ6" s="278"/>
      <c r="AK6" s="278"/>
      <c r="AL6" s="278"/>
      <c r="AM6" s="278"/>
      <c r="AN6" s="278"/>
      <c r="AO6" s="278"/>
      <c r="AP6" s="278"/>
      <c r="AQ6" s="278"/>
      <c r="AR6" s="278"/>
      <c r="AS6" s="278"/>
      <c r="AT6" s="278"/>
      <c r="AU6" s="278"/>
      <c r="AV6" s="278"/>
      <c r="AW6" s="278"/>
      <c r="AX6" s="278"/>
      <c r="AY6" s="278"/>
      <c r="AZ6" s="278"/>
      <c r="BA6" s="278"/>
      <c r="BB6" s="278"/>
    </row>
    <row r="7" spans="1:61">
      <c r="X7" s="87"/>
      <c r="AA7" s="346"/>
      <c r="AB7" s="280"/>
      <c r="AC7" s="280"/>
      <c r="AD7" s="280"/>
      <c r="AE7" s="280"/>
      <c r="AF7" s="280"/>
      <c r="AG7" s="280"/>
      <c r="AH7" s="280"/>
      <c r="AI7" s="280"/>
      <c r="AJ7" s="280"/>
      <c r="AK7" s="280"/>
      <c r="AL7" s="280"/>
      <c r="AM7" s="280"/>
      <c r="AN7" s="280"/>
      <c r="AO7" s="280"/>
      <c r="AP7" s="280"/>
      <c r="AQ7" s="280"/>
      <c r="AR7" s="280"/>
      <c r="AS7" s="280"/>
      <c r="AT7" s="280"/>
      <c r="AU7" s="280"/>
      <c r="AV7" s="280"/>
      <c r="AW7" s="280"/>
      <c r="AX7" s="280"/>
      <c r="AY7" s="280"/>
      <c r="AZ7" s="280"/>
      <c r="BA7" s="280"/>
      <c r="BB7" s="280"/>
    </row>
    <row r="8" spans="1:61">
      <c r="M8" s="253" t="s">
        <v>164</v>
      </c>
      <c r="N8" s="309">
        <v>31</v>
      </c>
      <c r="O8" s="369" t="s">
        <v>215</v>
      </c>
      <c r="U8" s="97"/>
      <c r="Z8" s="252"/>
    </row>
    <row r="9" spans="1:61" ht="15" customHeight="1">
      <c r="O9" s="113" t="s">
        <v>132</v>
      </c>
      <c r="P9" s="631" t="s">
        <v>27</v>
      </c>
      <c r="Q9" s="632"/>
      <c r="R9" s="632"/>
      <c r="S9" s="633"/>
      <c r="T9" s="113" t="s">
        <v>21</v>
      </c>
      <c r="U9" s="113" t="s">
        <v>6</v>
      </c>
      <c r="V9" s="631" t="s">
        <v>7</v>
      </c>
      <c r="W9" s="632"/>
      <c r="X9" s="632"/>
      <c r="Y9" s="633"/>
      <c r="Z9" s="113" t="s">
        <v>13</v>
      </c>
      <c r="AA9" s="113">
        <v>1990</v>
      </c>
      <c r="AB9" s="113">
        <v>1991</v>
      </c>
      <c r="AC9" s="113">
        <v>1992</v>
      </c>
      <c r="AD9" s="113">
        <v>1993</v>
      </c>
      <c r="AE9" s="113">
        <v>1994</v>
      </c>
      <c r="AF9" s="113">
        <v>1995</v>
      </c>
      <c r="AG9" s="113">
        <v>1996</v>
      </c>
      <c r="AH9" s="113">
        <v>1997</v>
      </c>
      <c r="AI9" s="113">
        <v>1998</v>
      </c>
      <c r="AJ9" s="113">
        <v>1999</v>
      </c>
      <c r="AK9" s="113">
        <v>2000</v>
      </c>
      <c r="AL9" s="113">
        <v>2001</v>
      </c>
      <c r="AM9" s="113">
        <v>2002</v>
      </c>
      <c r="AN9" s="113">
        <v>2003</v>
      </c>
      <c r="AO9" s="113">
        <v>2004</v>
      </c>
      <c r="AP9" s="113">
        <v>2005</v>
      </c>
      <c r="AQ9" s="113">
        <v>2006</v>
      </c>
      <c r="AR9" s="113">
        <v>2007</v>
      </c>
      <c r="AS9" s="113">
        <v>2008</v>
      </c>
      <c r="AT9" s="113">
        <v>2009</v>
      </c>
      <c r="AU9" s="113">
        <v>2010</v>
      </c>
      <c r="AV9" s="113">
        <v>2011</v>
      </c>
      <c r="AW9" s="113">
        <v>2012</v>
      </c>
      <c r="AX9" s="113">
        <v>2013</v>
      </c>
      <c r="AY9" s="113">
        <v>2014</v>
      </c>
      <c r="AZ9" s="113">
        <v>2015</v>
      </c>
      <c r="BA9" s="113">
        <v>2016</v>
      </c>
      <c r="BB9" s="113">
        <v>2017</v>
      </c>
      <c r="BC9" s="113">
        <v>2018</v>
      </c>
      <c r="BD9" s="113">
        <v>2019</v>
      </c>
      <c r="BE9" s="113">
        <v>2020</v>
      </c>
      <c r="BF9" s="113">
        <v>2021</v>
      </c>
      <c r="BG9" s="113">
        <v>2022</v>
      </c>
      <c r="BH9" s="113">
        <v>2023</v>
      </c>
      <c r="BI9" s="113">
        <v>2024</v>
      </c>
    </row>
    <row r="10" spans="1:61" ht="30" customHeight="1">
      <c r="O10" s="600" t="s">
        <v>85</v>
      </c>
      <c r="P10" s="634" t="s">
        <v>201</v>
      </c>
      <c r="Q10" s="635"/>
      <c r="R10" s="635"/>
      <c r="S10" s="636"/>
      <c r="T10" s="114" t="s">
        <v>86</v>
      </c>
      <c r="U10" s="600" t="s">
        <v>85</v>
      </c>
      <c r="V10" s="674" t="s">
        <v>385</v>
      </c>
      <c r="W10" s="675"/>
      <c r="X10" s="675"/>
      <c r="Y10" s="676"/>
      <c r="Z10" s="114" t="s">
        <v>86</v>
      </c>
      <c r="AA10" s="223">
        <v>9949.0216892739336</v>
      </c>
      <c r="AB10" s="223">
        <v>9917.1108563407961</v>
      </c>
      <c r="AC10" s="223">
        <v>10534.107907353187</v>
      </c>
      <c r="AD10" s="223">
        <v>10503.285253662038</v>
      </c>
      <c r="AE10" s="223">
        <v>12144.078581243039</v>
      </c>
      <c r="AF10" s="223">
        <v>12575.587057075738</v>
      </c>
      <c r="AG10" s="223">
        <v>13159.584437582127</v>
      </c>
      <c r="AH10" s="223">
        <v>13490.3826839986</v>
      </c>
      <c r="AI10" s="223">
        <v>13414.157744554184</v>
      </c>
      <c r="AJ10" s="223">
        <v>13317.102024481248</v>
      </c>
      <c r="AK10" s="223">
        <v>13285.465807264329</v>
      </c>
      <c r="AL10" s="223">
        <v>12380.08754737743</v>
      </c>
      <c r="AM10" s="223">
        <v>11893.3497045319</v>
      </c>
      <c r="AN10" s="223">
        <v>11854.316786854553</v>
      </c>
      <c r="AO10" s="223">
        <v>11365.341578446001</v>
      </c>
      <c r="AP10" s="223">
        <v>10873.083975544199</v>
      </c>
      <c r="AQ10" s="223">
        <v>10224.858910475608</v>
      </c>
      <c r="AR10" s="223">
        <v>10294.951498240587</v>
      </c>
      <c r="AS10" s="223">
        <v>11504.226860575134</v>
      </c>
      <c r="AT10" s="223">
        <v>9661.3709248154682</v>
      </c>
      <c r="AU10" s="223">
        <v>9402.8919717711851</v>
      </c>
      <c r="AV10" s="223">
        <v>8888.2956847487403</v>
      </c>
      <c r="AW10" s="223">
        <v>9180.7874670425936</v>
      </c>
      <c r="AX10" s="223">
        <v>9292.6248678810898</v>
      </c>
      <c r="AY10" s="223">
        <v>8816.5577197603398</v>
      </c>
      <c r="AZ10" s="223">
        <v>8969.8393086358847</v>
      </c>
      <c r="BA10" s="223">
        <v>8157.3714731702357</v>
      </c>
      <c r="BB10" s="223">
        <v>7914.3503872075507</v>
      </c>
      <c r="BC10" s="223">
        <v>8681.2682220803581</v>
      </c>
      <c r="BD10" s="223">
        <v>8645.2633975626304</v>
      </c>
      <c r="BE10" s="223">
        <v>8049.3419958041295</v>
      </c>
      <c r="BF10" s="223">
        <v>8387.1426014795488</v>
      </c>
      <c r="BG10" s="223">
        <v>8501.8755721392754</v>
      </c>
      <c r="BH10" s="223">
        <v>8781.6369407549919</v>
      </c>
      <c r="BI10" s="223">
        <v>8467.8997501159083</v>
      </c>
    </row>
    <row r="11" spans="1:61" s="120" customFormat="1" ht="15" customHeight="1">
      <c r="A11" s="120" t="s">
        <v>1</v>
      </c>
      <c r="N11" s="87"/>
      <c r="O11" s="600"/>
      <c r="P11" s="637" t="s">
        <v>32</v>
      </c>
      <c r="Q11" s="607" t="s">
        <v>31</v>
      </c>
      <c r="R11" s="638" t="s">
        <v>87</v>
      </c>
      <c r="S11" s="314" t="s">
        <v>151</v>
      </c>
      <c r="T11" s="114" t="s">
        <v>86</v>
      </c>
      <c r="U11" s="600"/>
      <c r="V11" s="660" t="s">
        <v>64</v>
      </c>
      <c r="W11" s="607" t="s">
        <v>386</v>
      </c>
      <c r="X11" s="678" t="s">
        <v>43</v>
      </c>
      <c r="Y11" s="161" t="s">
        <v>61</v>
      </c>
      <c r="Z11" s="114" t="s">
        <v>86</v>
      </c>
      <c r="AA11" s="223">
        <v>4625.4362425616991</v>
      </c>
      <c r="AB11" s="223">
        <v>4749.4994576455238</v>
      </c>
      <c r="AC11" s="223">
        <v>4724.1027348930047</v>
      </c>
      <c r="AD11" s="223">
        <v>4703.0080271090028</v>
      </c>
      <c r="AE11" s="223">
        <v>4746.0986608556886</v>
      </c>
      <c r="AF11" s="223">
        <v>4982.4443743151942</v>
      </c>
      <c r="AG11" s="223">
        <v>5201.9666665769428</v>
      </c>
      <c r="AH11" s="223">
        <v>5378.4477203106317</v>
      </c>
      <c r="AI11" s="223">
        <v>5728.3333585990094</v>
      </c>
      <c r="AJ11" s="223">
        <v>5845.8845428117856</v>
      </c>
      <c r="AK11" s="223">
        <v>6375.6689197834976</v>
      </c>
      <c r="AL11" s="223">
        <v>6663.1127195803319</v>
      </c>
      <c r="AM11" s="223">
        <v>6796.267822656052</v>
      </c>
      <c r="AN11" s="223">
        <v>6820.3378474109513</v>
      </c>
      <c r="AO11" s="223">
        <v>6279.5336849188343</v>
      </c>
      <c r="AP11" s="223">
        <v>5150.8156624372205</v>
      </c>
      <c r="AQ11" s="223">
        <v>4187.0090624588765</v>
      </c>
      <c r="AR11" s="223">
        <v>3877.7940795788195</v>
      </c>
      <c r="AS11" s="223">
        <v>4446.3640403104619</v>
      </c>
      <c r="AT11" s="223">
        <v>3693.6265938626675</v>
      </c>
      <c r="AU11" s="223">
        <v>3307.6606438487552</v>
      </c>
      <c r="AV11" s="223">
        <v>3513.6550641930353</v>
      </c>
      <c r="AW11" s="223">
        <v>4272.2847268566611</v>
      </c>
      <c r="AX11" s="223">
        <v>4204.3715377864291</v>
      </c>
      <c r="AY11" s="223">
        <v>3689.5769175310215</v>
      </c>
      <c r="AZ11" s="223">
        <v>3577.2916728850741</v>
      </c>
      <c r="BA11" s="223">
        <v>4199.3333516707498</v>
      </c>
      <c r="BB11" s="223">
        <v>4565.2765074083973</v>
      </c>
      <c r="BC11" s="223">
        <v>4143.6018742715805</v>
      </c>
      <c r="BD11" s="223">
        <v>4510.4151403856449</v>
      </c>
      <c r="BE11" s="223">
        <v>4421.8242730296342</v>
      </c>
      <c r="BF11" s="223">
        <v>4640.2545139713411</v>
      </c>
      <c r="BG11" s="223">
        <v>4725.1787765059171</v>
      </c>
      <c r="BH11" s="223">
        <v>4449.4335122520806</v>
      </c>
      <c r="BI11" s="223">
        <v>4540.8978922067408</v>
      </c>
    </row>
    <row r="12" spans="1:61" s="120" customFormat="1" ht="15" customHeight="1">
      <c r="N12" s="87"/>
      <c r="O12" s="600"/>
      <c r="P12" s="637"/>
      <c r="Q12" s="608"/>
      <c r="R12" s="639"/>
      <c r="S12" s="432" t="s">
        <v>442</v>
      </c>
      <c r="T12" s="114" t="s">
        <v>86</v>
      </c>
      <c r="U12" s="600"/>
      <c r="V12" s="661"/>
      <c r="W12" s="608"/>
      <c r="X12" s="679"/>
      <c r="Y12" s="249" t="s">
        <v>443</v>
      </c>
      <c r="Z12" s="114" t="s">
        <v>86</v>
      </c>
      <c r="AA12" s="225">
        <v>0.31843966368552012</v>
      </c>
      <c r="AB12" s="225">
        <v>0.35576356285140881</v>
      </c>
      <c r="AC12" s="225">
        <v>0.38756455948792734</v>
      </c>
      <c r="AD12" s="225">
        <v>0.41881901134664995</v>
      </c>
      <c r="AE12" s="225">
        <v>0.4484714735777719</v>
      </c>
      <c r="AF12" s="225">
        <v>0.49449013805605085</v>
      </c>
      <c r="AG12" s="225">
        <v>0.53005389777572931</v>
      </c>
      <c r="AH12" s="225">
        <v>0.57131707960938449</v>
      </c>
      <c r="AI12" s="225">
        <v>0.61965870939302348</v>
      </c>
      <c r="AJ12" s="225">
        <v>0.660753006705457</v>
      </c>
      <c r="AK12" s="225">
        <v>0.72355551272815055</v>
      </c>
      <c r="AL12" s="223">
        <v>1.5934267282780679</v>
      </c>
      <c r="AM12" s="223">
        <v>2.5453645250609127</v>
      </c>
      <c r="AN12" s="223">
        <v>3.5101361901296673</v>
      </c>
      <c r="AO12" s="223">
        <v>4.4133946160803745</v>
      </c>
      <c r="AP12" s="223">
        <v>5.3667059405189601</v>
      </c>
      <c r="AQ12" s="223">
        <v>6.2322678133289946</v>
      </c>
      <c r="AR12" s="223">
        <v>7.0921366384137965</v>
      </c>
      <c r="AS12" s="223">
        <v>8.104364614812491</v>
      </c>
      <c r="AT12" s="223">
        <v>20.14364127523989</v>
      </c>
      <c r="AU12" s="223">
        <v>1.9093559945526999</v>
      </c>
      <c r="AV12" s="223">
        <v>3.3720620815981515</v>
      </c>
      <c r="AW12" s="223">
        <v>14.891882607527323</v>
      </c>
      <c r="AX12" s="223">
        <v>18.724209017234404</v>
      </c>
      <c r="AY12" s="223">
        <v>20.103983346524977</v>
      </c>
      <c r="AZ12" s="223">
        <v>18.309928735931454</v>
      </c>
      <c r="BA12" s="223">
        <v>27.739414845306118</v>
      </c>
      <c r="BB12" s="223">
        <v>30.379838245769669</v>
      </c>
      <c r="BC12" s="223">
        <v>29.662691791569937</v>
      </c>
      <c r="BD12" s="223">
        <v>35.455897650209927</v>
      </c>
      <c r="BE12" s="223">
        <v>76.189757778234465</v>
      </c>
      <c r="BF12" s="223">
        <v>100.80432159522586</v>
      </c>
      <c r="BG12" s="223">
        <v>50.411060548233316</v>
      </c>
      <c r="BH12" s="223">
        <v>28.106552049273667</v>
      </c>
      <c r="BI12" s="223">
        <v>32.471461597452205</v>
      </c>
    </row>
    <row r="13" spans="1:61" s="120" customFormat="1" ht="15" customHeight="1">
      <c r="N13" s="87"/>
      <c r="O13" s="600"/>
      <c r="P13" s="637"/>
      <c r="Q13" s="608"/>
      <c r="R13" s="639"/>
      <c r="S13" s="314" t="s">
        <v>212</v>
      </c>
      <c r="T13" s="114" t="s">
        <v>86</v>
      </c>
      <c r="U13" s="600"/>
      <c r="V13" s="661"/>
      <c r="W13" s="608"/>
      <c r="X13" s="679"/>
      <c r="Y13" s="161" t="s">
        <v>182</v>
      </c>
      <c r="Z13" s="114" t="s">
        <v>86</v>
      </c>
      <c r="AA13" s="223">
        <v>336.17386338915082</v>
      </c>
      <c r="AB13" s="223">
        <v>345.19696881252975</v>
      </c>
      <c r="AC13" s="223">
        <v>343.34886606920134</v>
      </c>
      <c r="AD13" s="223">
        <v>342.94907934063468</v>
      </c>
      <c r="AE13" s="223">
        <v>346.08287835433254</v>
      </c>
      <c r="AF13" s="223">
        <v>362.72495988148273</v>
      </c>
      <c r="AG13" s="223">
        <v>379.2896191767241</v>
      </c>
      <c r="AH13" s="223">
        <v>391.2583780177186</v>
      </c>
      <c r="AI13" s="223">
        <v>417.02612845952098</v>
      </c>
      <c r="AJ13" s="223">
        <v>461.69127555282228</v>
      </c>
      <c r="AK13" s="223">
        <v>573.29630866632772</v>
      </c>
      <c r="AL13" s="223">
        <v>570.23141860708597</v>
      </c>
      <c r="AM13" s="223">
        <v>730.96184928925709</v>
      </c>
      <c r="AN13" s="223">
        <v>786.85712150551637</v>
      </c>
      <c r="AO13" s="223">
        <v>730.03437116834209</v>
      </c>
      <c r="AP13" s="223">
        <v>436.02574276173289</v>
      </c>
      <c r="AQ13" s="223">
        <v>320.56463032608877</v>
      </c>
      <c r="AR13" s="223">
        <v>352.93539712225589</v>
      </c>
      <c r="AS13" s="223">
        <v>186.93259817339376</v>
      </c>
      <c r="AT13" s="223">
        <v>220.54958424367979</v>
      </c>
      <c r="AU13" s="223">
        <v>264.17979792953861</v>
      </c>
      <c r="AV13" s="223">
        <v>295.10000241402628</v>
      </c>
      <c r="AW13" s="223">
        <v>298.16526380248183</v>
      </c>
      <c r="AX13" s="223">
        <v>318.32978705282812</v>
      </c>
      <c r="AY13" s="223">
        <v>375.34729789192613</v>
      </c>
      <c r="AZ13" s="223">
        <v>342.14245939285576</v>
      </c>
      <c r="BA13" s="223">
        <v>385.72784855045768</v>
      </c>
      <c r="BB13" s="223">
        <v>418.48527771466428</v>
      </c>
      <c r="BC13" s="223">
        <v>475.60479928210145</v>
      </c>
      <c r="BD13" s="223">
        <v>536.51130736908635</v>
      </c>
      <c r="BE13" s="223">
        <v>508.65640611829934</v>
      </c>
      <c r="BF13" s="223">
        <v>437.15989786711327</v>
      </c>
      <c r="BG13" s="223">
        <v>552.50579742709635</v>
      </c>
      <c r="BH13" s="223">
        <v>590.49228634326244</v>
      </c>
      <c r="BI13" s="223">
        <v>571.81948002614092</v>
      </c>
    </row>
    <row r="14" spans="1:61" s="120" customFormat="1" ht="15" customHeight="1">
      <c r="O14" s="600"/>
      <c r="P14" s="637"/>
      <c r="Q14" s="608"/>
      <c r="R14" s="639"/>
      <c r="S14" s="189" t="s">
        <v>88</v>
      </c>
      <c r="T14" s="114" t="s">
        <v>86</v>
      </c>
      <c r="U14" s="600"/>
      <c r="V14" s="661"/>
      <c r="W14" s="608"/>
      <c r="X14" s="679"/>
      <c r="Y14" s="189" t="s">
        <v>60</v>
      </c>
      <c r="Z14" s="114" t="s">
        <v>86</v>
      </c>
      <c r="AA14" s="223">
        <v>680.4778971153479</v>
      </c>
      <c r="AB14" s="223">
        <v>710.12387005204425</v>
      </c>
      <c r="AC14" s="223">
        <v>715.07183681759</v>
      </c>
      <c r="AD14" s="223">
        <v>720.66172552292574</v>
      </c>
      <c r="AE14" s="223">
        <v>729.27893027248183</v>
      </c>
      <c r="AF14" s="223">
        <v>760.49047890518875</v>
      </c>
      <c r="AG14" s="223">
        <v>777.67474949066593</v>
      </c>
      <c r="AH14" s="223">
        <v>801.68609504508163</v>
      </c>
      <c r="AI14" s="223">
        <v>826.70060490299625</v>
      </c>
      <c r="AJ14" s="223">
        <v>854.70353241183557</v>
      </c>
      <c r="AK14" s="223">
        <v>917.28677722195835</v>
      </c>
      <c r="AL14" s="223">
        <v>970.75497558315897</v>
      </c>
      <c r="AM14" s="223">
        <v>1037.9524415458702</v>
      </c>
      <c r="AN14" s="223">
        <v>1084.2214914306808</v>
      </c>
      <c r="AO14" s="223">
        <v>1066.0022786644772</v>
      </c>
      <c r="AP14" s="223">
        <v>1049.9426309514722</v>
      </c>
      <c r="AQ14" s="223">
        <v>988.80227996630492</v>
      </c>
      <c r="AR14" s="223">
        <v>971.09548380679996</v>
      </c>
      <c r="AS14" s="223">
        <v>922.09919880078394</v>
      </c>
      <c r="AT14" s="223">
        <v>818.60022100852154</v>
      </c>
      <c r="AU14" s="223">
        <v>856.45877907136753</v>
      </c>
      <c r="AV14" s="223">
        <v>865.74154977385092</v>
      </c>
      <c r="AW14" s="223">
        <v>936.46801864177996</v>
      </c>
      <c r="AX14" s="223">
        <v>888.48146704735314</v>
      </c>
      <c r="AY14" s="223">
        <v>879.89721275588329</v>
      </c>
      <c r="AZ14" s="223">
        <v>803.2452181922165</v>
      </c>
      <c r="BA14" s="223">
        <v>933.43888098859804</v>
      </c>
      <c r="BB14" s="223">
        <v>904.91008933902924</v>
      </c>
      <c r="BC14" s="223">
        <v>851.82767672806187</v>
      </c>
      <c r="BD14" s="223">
        <v>863.52072599999337</v>
      </c>
      <c r="BE14" s="223">
        <v>874.05915364560587</v>
      </c>
      <c r="BF14" s="223">
        <v>864.31795470104441</v>
      </c>
      <c r="BG14" s="223">
        <v>850.27877897137625</v>
      </c>
      <c r="BH14" s="223">
        <v>828.23994622756652</v>
      </c>
      <c r="BI14" s="223">
        <v>823.99228033604663</v>
      </c>
    </row>
    <row r="15" spans="1:61" s="120" customFormat="1" ht="15" customHeight="1">
      <c r="O15" s="600"/>
      <c r="P15" s="637"/>
      <c r="Q15" s="608"/>
      <c r="R15" s="639"/>
      <c r="S15" s="313" t="s">
        <v>444</v>
      </c>
      <c r="T15" s="114" t="s">
        <v>86</v>
      </c>
      <c r="U15" s="600"/>
      <c r="V15" s="661"/>
      <c r="W15" s="608"/>
      <c r="X15" s="679"/>
      <c r="Y15" s="249" t="s">
        <v>454</v>
      </c>
      <c r="Z15" s="114" t="s">
        <v>86</v>
      </c>
      <c r="AA15" s="223">
        <v>221.08630187568792</v>
      </c>
      <c r="AB15" s="223">
        <v>227.11826895977956</v>
      </c>
      <c r="AC15" s="223">
        <v>231.13462813960047</v>
      </c>
      <c r="AD15" s="223">
        <v>245.06519070452285</v>
      </c>
      <c r="AE15" s="223">
        <v>257.66819790086259</v>
      </c>
      <c r="AF15" s="223">
        <v>268.42088376682364</v>
      </c>
      <c r="AG15" s="223">
        <v>282.34703604405644</v>
      </c>
      <c r="AH15" s="223">
        <v>296.07114631097198</v>
      </c>
      <c r="AI15" s="223">
        <v>285.3473965398336</v>
      </c>
      <c r="AJ15" s="223">
        <v>291.47946028366135</v>
      </c>
      <c r="AK15" s="223">
        <v>297.07390305086642</v>
      </c>
      <c r="AL15" s="223">
        <v>307.82513675656185</v>
      </c>
      <c r="AM15" s="223">
        <v>339.16808645351318</v>
      </c>
      <c r="AN15" s="223">
        <v>408.8836805986528</v>
      </c>
      <c r="AO15" s="223">
        <v>413.12400799115716</v>
      </c>
      <c r="AP15" s="223">
        <v>412.05991689128939</v>
      </c>
      <c r="AQ15" s="223">
        <v>411.74473518323032</v>
      </c>
      <c r="AR15" s="223">
        <v>413.85107105996121</v>
      </c>
      <c r="AS15" s="223">
        <v>430.04613623354612</v>
      </c>
      <c r="AT15" s="223">
        <v>427.57701949767659</v>
      </c>
      <c r="AU15" s="223">
        <v>434.71453569300502</v>
      </c>
      <c r="AV15" s="223">
        <v>432.22365676370947</v>
      </c>
      <c r="AW15" s="223">
        <v>459.12861351095461</v>
      </c>
      <c r="AX15" s="223">
        <v>459.39033091153976</v>
      </c>
      <c r="AY15" s="223">
        <v>476.69736102508966</v>
      </c>
      <c r="AZ15" s="223">
        <v>456.05591336068591</v>
      </c>
      <c r="BA15" s="223">
        <v>550.87877237904502</v>
      </c>
      <c r="BB15" s="223">
        <v>572.11492604544185</v>
      </c>
      <c r="BC15" s="223">
        <v>541.8411057130287</v>
      </c>
      <c r="BD15" s="223">
        <v>560.94218669263228</v>
      </c>
      <c r="BE15" s="223">
        <v>548.55171702180849</v>
      </c>
      <c r="BF15" s="223">
        <v>546.27404754114025</v>
      </c>
      <c r="BG15" s="223">
        <v>551.08704369070097</v>
      </c>
      <c r="BH15" s="223">
        <v>550.68331889859314</v>
      </c>
      <c r="BI15" s="223">
        <v>559.75824351222673</v>
      </c>
    </row>
    <row r="16" spans="1:61" s="120" customFormat="1" ht="15" customHeight="1">
      <c r="O16" s="600"/>
      <c r="P16" s="637"/>
      <c r="Q16" s="608"/>
      <c r="R16" s="640"/>
      <c r="S16" s="189" t="s">
        <v>89</v>
      </c>
      <c r="T16" s="114" t="s">
        <v>86</v>
      </c>
      <c r="U16" s="600"/>
      <c r="V16" s="661"/>
      <c r="W16" s="608"/>
      <c r="X16" s="680"/>
      <c r="Y16" s="189" t="s">
        <v>63</v>
      </c>
      <c r="Z16" s="114" t="s">
        <v>86</v>
      </c>
      <c r="AA16" s="223">
        <v>627.47653843715545</v>
      </c>
      <c r="AB16" s="223">
        <v>664.6285275599804</v>
      </c>
      <c r="AC16" s="223">
        <v>684.29956201065795</v>
      </c>
      <c r="AD16" s="223">
        <v>672.81488866707502</v>
      </c>
      <c r="AE16" s="223">
        <v>677.70315196456556</v>
      </c>
      <c r="AF16" s="223">
        <v>712.91469118762586</v>
      </c>
      <c r="AG16" s="223">
        <v>744.7047725623022</v>
      </c>
      <c r="AH16" s="223">
        <v>800.76602408215354</v>
      </c>
      <c r="AI16" s="223">
        <v>822.85486635056736</v>
      </c>
      <c r="AJ16" s="223">
        <v>789.13615959768129</v>
      </c>
      <c r="AK16" s="223">
        <v>689.19748334107487</v>
      </c>
      <c r="AL16" s="223">
        <v>696.07589921331669</v>
      </c>
      <c r="AM16" s="223">
        <v>774.41827615007298</v>
      </c>
      <c r="AN16" s="223">
        <v>818.34291531923168</v>
      </c>
      <c r="AO16" s="223">
        <v>494.1176337480768</v>
      </c>
      <c r="AP16" s="223">
        <v>963.90239706186583</v>
      </c>
      <c r="AQ16" s="223">
        <v>1138.9023691696857</v>
      </c>
      <c r="AR16" s="223">
        <v>946.78798436364946</v>
      </c>
      <c r="AS16" s="223">
        <v>1217.1648112281503</v>
      </c>
      <c r="AT16" s="223">
        <v>1262.2201265750234</v>
      </c>
      <c r="AU16" s="223">
        <v>1195.7538980491095</v>
      </c>
      <c r="AV16" s="223">
        <v>1001.8635025110331</v>
      </c>
      <c r="AW16" s="223">
        <v>905.39564481151911</v>
      </c>
      <c r="AX16" s="223">
        <v>893.76970507899637</v>
      </c>
      <c r="AY16" s="223">
        <v>862.18800462144372</v>
      </c>
      <c r="AZ16" s="223">
        <v>966.14362836402574</v>
      </c>
      <c r="BA16" s="223">
        <v>1043.2430129983909</v>
      </c>
      <c r="BB16" s="223">
        <v>1105.6305600506278</v>
      </c>
      <c r="BC16" s="223">
        <v>887.41247578655407</v>
      </c>
      <c r="BD16" s="223">
        <v>980.58499968408523</v>
      </c>
      <c r="BE16" s="223">
        <v>919.62832326956857</v>
      </c>
      <c r="BF16" s="223">
        <v>966.08863674301313</v>
      </c>
      <c r="BG16" s="223">
        <v>939.31335117583819</v>
      </c>
      <c r="BH16" s="223">
        <v>951.55817822478389</v>
      </c>
      <c r="BI16" s="223">
        <v>957.04256039961615</v>
      </c>
    </row>
    <row r="17" spans="15:61" s="120" customFormat="1" ht="15" customHeight="1">
      <c r="O17" s="600"/>
      <c r="P17" s="637"/>
      <c r="Q17" s="608"/>
      <c r="R17" s="641" t="s">
        <v>90</v>
      </c>
      <c r="S17" s="189" t="s">
        <v>91</v>
      </c>
      <c r="T17" s="114" t="s">
        <v>86</v>
      </c>
      <c r="U17" s="600"/>
      <c r="V17" s="661"/>
      <c r="W17" s="608"/>
      <c r="X17" s="648" t="s">
        <v>72</v>
      </c>
      <c r="Y17" s="189" t="s">
        <v>62</v>
      </c>
      <c r="Z17" s="114" t="s">
        <v>86</v>
      </c>
      <c r="AA17" s="223">
        <v>10.808539923180671</v>
      </c>
      <c r="AB17" s="223">
        <v>10.610093727116515</v>
      </c>
      <c r="AC17" s="223">
        <v>17.431034832398357</v>
      </c>
      <c r="AD17" s="223">
        <v>14.086972726334201</v>
      </c>
      <c r="AE17" s="223">
        <v>15.242794764502838</v>
      </c>
      <c r="AF17" s="223">
        <v>15.58270223388041</v>
      </c>
      <c r="AG17" s="223">
        <v>14.225315817096279</v>
      </c>
      <c r="AH17" s="223">
        <v>14.962290440109232</v>
      </c>
      <c r="AI17" s="223">
        <v>13.219597892563044</v>
      </c>
      <c r="AJ17" s="223">
        <v>12.777462675579478</v>
      </c>
      <c r="AK17" s="223">
        <v>14.479739669598054</v>
      </c>
      <c r="AL17" s="223">
        <v>28.317575378845685</v>
      </c>
      <c r="AM17" s="223">
        <v>30.271027912376358</v>
      </c>
      <c r="AN17" s="223">
        <v>28.823525979187341</v>
      </c>
      <c r="AO17" s="223">
        <v>29.011436331983855</v>
      </c>
      <c r="AP17" s="223">
        <v>56.599201204852157</v>
      </c>
      <c r="AQ17" s="223">
        <v>54.370967398072992</v>
      </c>
      <c r="AR17" s="223">
        <v>40.095519633754726</v>
      </c>
      <c r="AS17" s="223">
        <v>38.253564261720364</v>
      </c>
      <c r="AT17" s="223">
        <v>34.772551399269325</v>
      </c>
      <c r="AU17" s="223">
        <v>91.718910946944575</v>
      </c>
      <c r="AV17" s="223">
        <v>88.431982768032171</v>
      </c>
      <c r="AW17" s="223">
        <v>54.499602747138212</v>
      </c>
      <c r="AX17" s="223">
        <v>79.126920203861474</v>
      </c>
      <c r="AY17" s="223">
        <v>91.08379775620827</v>
      </c>
      <c r="AZ17" s="223">
        <v>88.03679276527204</v>
      </c>
      <c r="BA17" s="223">
        <v>91.751391105825633</v>
      </c>
      <c r="BB17" s="223">
        <v>61.235746676117749</v>
      </c>
      <c r="BC17" s="223">
        <v>64.189905041232194</v>
      </c>
      <c r="BD17" s="223">
        <v>70.070673833885834</v>
      </c>
      <c r="BE17" s="223">
        <v>69.362157974496114</v>
      </c>
      <c r="BF17" s="223">
        <v>39.883069881067499</v>
      </c>
      <c r="BG17" s="223">
        <v>88.711991456442775</v>
      </c>
      <c r="BH17" s="223">
        <v>166.77651612602722</v>
      </c>
      <c r="BI17" s="223">
        <v>157.94622425779323</v>
      </c>
    </row>
    <row r="18" spans="15:61" s="120" customFormat="1" ht="15" customHeight="1">
      <c r="O18" s="600"/>
      <c r="P18" s="637"/>
      <c r="Q18" s="608"/>
      <c r="R18" s="642"/>
      <c r="S18" s="160" t="s">
        <v>92</v>
      </c>
      <c r="T18" s="114" t="s">
        <v>86</v>
      </c>
      <c r="U18" s="600"/>
      <c r="V18" s="661"/>
      <c r="W18" s="608"/>
      <c r="X18" s="649"/>
      <c r="Y18" s="189" t="s">
        <v>61</v>
      </c>
      <c r="Z18" s="114" t="s">
        <v>86</v>
      </c>
      <c r="AA18" s="223">
        <v>21.627181493998016</v>
      </c>
      <c r="AB18" s="223">
        <v>20.03750770692373</v>
      </c>
      <c r="AC18" s="223">
        <v>28.397597041021914</v>
      </c>
      <c r="AD18" s="223">
        <v>29.216855556797778</v>
      </c>
      <c r="AE18" s="223">
        <v>37.398752848892265</v>
      </c>
      <c r="AF18" s="223">
        <v>45.711384267001272</v>
      </c>
      <c r="AG18" s="223">
        <v>42.723684113200513</v>
      </c>
      <c r="AH18" s="223">
        <v>134.22573857262796</v>
      </c>
      <c r="AI18" s="223">
        <v>194.64767487510636</v>
      </c>
      <c r="AJ18" s="223">
        <v>151.1481289240684</v>
      </c>
      <c r="AK18" s="223">
        <v>130.93767933526408</v>
      </c>
      <c r="AL18" s="223">
        <v>129.29801913296626</v>
      </c>
      <c r="AM18" s="223">
        <v>125.76905326693277</v>
      </c>
      <c r="AN18" s="223">
        <v>126.1462591744818</v>
      </c>
      <c r="AO18" s="223">
        <v>179.41066058739182</v>
      </c>
      <c r="AP18" s="223">
        <v>213.55746175478029</v>
      </c>
      <c r="AQ18" s="223">
        <v>223.88330406926721</v>
      </c>
      <c r="AR18" s="223">
        <v>360.65919426059821</v>
      </c>
      <c r="AS18" s="223">
        <v>518.64118006146452</v>
      </c>
      <c r="AT18" s="223">
        <v>243.58797777179205</v>
      </c>
      <c r="AU18" s="223">
        <v>403.75443000883376</v>
      </c>
      <c r="AV18" s="223">
        <v>477.68943560626127</v>
      </c>
      <c r="AW18" s="223">
        <v>507.87285512876804</v>
      </c>
      <c r="AX18" s="223">
        <v>421.66025203917684</v>
      </c>
      <c r="AY18" s="223">
        <v>470.02826206583859</v>
      </c>
      <c r="AZ18" s="223">
        <v>622.85995771424859</v>
      </c>
      <c r="BA18" s="223">
        <v>578.81705268811993</v>
      </c>
      <c r="BB18" s="223">
        <v>572.5260183460847</v>
      </c>
      <c r="BC18" s="223">
        <v>563.68996805387178</v>
      </c>
      <c r="BD18" s="223">
        <v>678.12398969173557</v>
      </c>
      <c r="BE18" s="223">
        <v>715.64833612121561</v>
      </c>
      <c r="BF18" s="223">
        <v>611.72371735858985</v>
      </c>
      <c r="BG18" s="223">
        <v>568.11985659329855</v>
      </c>
      <c r="BH18" s="223">
        <v>764.00870493870661</v>
      </c>
      <c r="BI18" s="223">
        <v>723.13111481617477</v>
      </c>
    </row>
    <row r="19" spans="15:61" s="120" customFormat="1" ht="15" customHeight="1">
      <c r="O19" s="600"/>
      <c r="P19" s="637"/>
      <c r="Q19" s="608"/>
      <c r="R19" s="642"/>
      <c r="S19" s="433" t="s">
        <v>445</v>
      </c>
      <c r="T19" s="114" t="s">
        <v>86</v>
      </c>
      <c r="U19" s="600"/>
      <c r="V19" s="661"/>
      <c r="W19" s="608"/>
      <c r="X19" s="649"/>
      <c r="Y19" s="249" t="s">
        <v>446</v>
      </c>
      <c r="Z19" s="114" t="s">
        <v>86</v>
      </c>
      <c r="AA19" s="425">
        <v>3.191730158466933E-3</v>
      </c>
      <c r="AB19" s="424">
        <v>3.2274652906032274E-3</v>
      </c>
      <c r="AC19" s="424">
        <v>4.1108789352225991E-3</v>
      </c>
      <c r="AD19" s="424">
        <v>4.0703593415872784E-3</v>
      </c>
      <c r="AE19" s="424">
        <v>3.5723259337456397E-3</v>
      </c>
      <c r="AF19" s="424">
        <v>3.9975634135450001E-2</v>
      </c>
      <c r="AG19" s="225">
        <v>5.2023814483787401E-2</v>
      </c>
      <c r="AH19" s="225">
        <v>0.11678287352219428</v>
      </c>
      <c r="AI19" s="225">
        <v>0.13275097095133329</v>
      </c>
      <c r="AJ19" s="225">
        <v>0.23033334218779561</v>
      </c>
      <c r="AK19" s="225">
        <v>0.33314355511111149</v>
      </c>
      <c r="AL19" s="223">
        <v>0.34332064986379784</v>
      </c>
      <c r="AM19" s="223">
        <v>0.34165286495762731</v>
      </c>
      <c r="AN19" s="223">
        <v>0.37318483094373239</v>
      </c>
      <c r="AO19" s="223">
        <v>0.53995826210791042</v>
      </c>
      <c r="AP19" s="223">
        <v>0.66892809513013329</v>
      </c>
      <c r="AQ19" s="223">
        <v>0.7444596556790174</v>
      </c>
      <c r="AR19" s="223">
        <v>1.1484804513217504</v>
      </c>
      <c r="AS19" s="223">
        <v>1.4480304594155287</v>
      </c>
      <c r="AT19" s="223">
        <v>1.4948921527012882</v>
      </c>
      <c r="AU19" s="223">
        <v>1.4491790092742092</v>
      </c>
      <c r="AV19" s="223">
        <v>2.0063626734062461</v>
      </c>
      <c r="AW19" s="223">
        <v>2.7201886860751552</v>
      </c>
      <c r="AX19" s="223">
        <v>2.6416170051205112</v>
      </c>
      <c r="AY19" s="223">
        <v>3.4224034627365327</v>
      </c>
      <c r="AZ19" s="223">
        <v>4.803892709357843</v>
      </c>
      <c r="BA19" s="223">
        <v>6.6617679726814147</v>
      </c>
      <c r="BB19" s="223">
        <v>9.0136422155869464</v>
      </c>
      <c r="BC19" s="223">
        <v>9.6266217323215635</v>
      </c>
      <c r="BD19" s="223">
        <v>11.50604573068437</v>
      </c>
      <c r="BE19" s="223">
        <v>17.37759392430155</v>
      </c>
      <c r="BF19" s="223">
        <v>15.268310446722349</v>
      </c>
      <c r="BG19" s="223">
        <v>16.072715596741979</v>
      </c>
      <c r="BH19" s="223">
        <v>21.88346963353391</v>
      </c>
      <c r="BI19" s="223">
        <v>23.659869114946623</v>
      </c>
    </row>
    <row r="20" spans="15:61" s="120" customFormat="1" ht="15" customHeight="1">
      <c r="O20" s="600"/>
      <c r="P20" s="637"/>
      <c r="Q20" s="609"/>
      <c r="R20" s="643"/>
      <c r="S20" s="189" t="s">
        <v>88</v>
      </c>
      <c r="T20" s="114" t="s">
        <v>86</v>
      </c>
      <c r="U20" s="600"/>
      <c r="V20" s="661"/>
      <c r="W20" s="609"/>
      <c r="X20" s="650"/>
      <c r="Y20" s="189" t="s">
        <v>60</v>
      </c>
      <c r="Z20" s="114" t="s">
        <v>86</v>
      </c>
      <c r="AA20" s="225">
        <v>7.8736897029198685E-2</v>
      </c>
      <c r="AB20" s="225">
        <v>6.3209487147029134E-2</v>
      </c>
      <c r="AC20" s="225">
        <v>7.0033971832552222E-2</v>
      </c>
      <c r="AD20" s="225">
        <v>9.9984344618855581E-2</v>
      </c>
      <c r="AE20" s="225">
        <v>0.42413219856437018</v>
      </c>
      <c r="AF20" s="225">
        <v>0.65839142193251809</v>
      </c>
      <c r="AG20" s="225">
        <v>0.34891403240303387</v>
      </c>
      <c r="AH20" s="225">
        <v>1.0633383410684243</v>
      </c>
      <c r="AI20" s="225">
        <v>1.2967247752317588</v>
      </c>
      <c r="AJ20" s="225">
        <v>1.0418141529953622</v>
      </c>
      <c r="AK20" s="225">
        <v>0.96382150737138483</v>
      </c>
      <c r="AL20" s="225">
        <v>1.0639737795624269</v>
      </c>
      <c r="AM20" s="225">
        <v>1.0329077428512707</v>
      </c>
      <c r="AN20" s="225">
        <v>0.63087581672815096</v>
      </c>
      <c r="AO20" s="225">
        <v>0.55791438860938258</v>
      </c>
      <c r="AP20" s="225">
        <v>0.60288637926715316</v>
      </c>
      <c r="AQ20" s="225">
        <v>0.71518858651696116</v>
      </c>
      <c r="AR20" s="225">
        <v>0.66329524632039172</v>
      </c>
      <c r="AS20" s="225">
        <v>2.794115094717144</v>
      </c>
      <c r="AT20" s="225">
        <v>1.7588057649338409</v>
      </c>
      <c r="AU20" s="225">
        <v>2.1094116947090757</v>
      </c>
      <c r="AV20" s="225">
        <v>4.3195998787318297</v>
      </c>
      <c r="AW20" s="225">
        <v>5.5686772916294309</v>
      </c>
      <c r="AX20" s="225">
        <v>1.5754988615364414</v>
      </c>
      <c r="AY20" s="225">
        <v>1.6588566024202158</v>
      </c>
      <c r="AZ20" s="225">
        <v>1.4172719395758084</v>
      </c>
      <c r="BA20" s="225">
        <v>1.2964070932241254</v>
      </c>
      <c r="BB20" s="225">
        <v>1.2020482661366398</v>
      </c>
      <c r="BC20" s="225">
        <v>0.95244135843147315</v>
      </c>
      <c r="BD20" s="225">
        <v>4.8275246900504554E-2</v>
      </c>
      <c r="BE20" s="225">
        <v>0.20960866911408094</v>
      </c>
      <c r="BF20" s="225">
        <v>0.21670682439465982</v>
      </c>
      <c r="BG20" s="225">
        <v>0.20177579220824679</v>
      </c>
      <c r="BH20" s="225">
        <v>0.43501766561358229</v>
      </c>
      <c r="BI20" s="225">
        <v>0.43501766561358229</v>
      </c>
    </row>
    <row r="21" spans="15:61" ht="15" customHeight="1">
      <c r="O21" s="600"/>
      <c r="P21" s="605"/>
      <c r="Q21" s="593" t="s">
        <v>30</v>
      </c>
      <c r="R21" s="237" t="s">
        <v>93</v>
      </c>
      <c r="S21" s="189" t="s">
        <v>151</v>
      </c>
      <c r="T21" s="114" t="s">
        <v>86</v>
      </c>
      <c r="U21" s="600"/>
      <c r="V21" s="661"/>
      <c r="W21" s="593" t="s">
        <v>388</v>
      </c>
      <c r="X21" s="237" t="s">
        <v>12</v>
      </c>
      <c r="Y21" s="189" t="s">
        <v>61</v>
      </c>
      <c r="Z21" s="114" t="s">
        <v>86</v>
      </c>
      <c r="AA21" s="223" t="s">
        <v>489</v>
      </c>
      <c r="AB21" s="223" t="s">
        <v>489</v>
      </c>
      <c r="AC21" s="223" t="s">
        <v>489</v>
      </c>
      <c r="AD21" s="223" t="s">
        <v>489</v>
      </c>
      <c r="AE21" s="223" t="s">
        <v>489</v>
      </c>
      <c r="AF21" s="223" t="s">
        <v>489</v>
      </c>
      <c r="AG21" s="223" t="s">
        <v>489</v>
      </c>
      <c r="AH21" s="223" t="s">
        <v>489</v>
      </c>
      <c r="AI21" s="223" t="s">
        <v>489</v>
      </c>
      <c r="AJ21" s="223" t="s">
        <v>489</v>
      </c>
      <c r="AK21" s="223">
        <v>94.081544413006228</v>
      </c>
      <c r="AL21" s="223">
        <v>230.79847438130906</v>
      </c>
      <c r="AM21" s="223">
        <v>305.59890698106534</v>
      </c>
      <c r="AN21" s="223">
        <v>425.2991114303735</v>
      </c>
      <c r="AO21" s="223">
        <v>506.06656445324063</v>
      </c>
      <c r="AP21" s="223">
        <v>521.55477331975248</v>
      </c>
      <c r="AQ21" s="223">
        <v>481.96616964285789</v>
      </c>
      <c r="AR21" s="223">
        <v>451.34492934130384</v>
      </c>
      <c r="AS21" s="223">
        <v>377.73514657822909</v>
      </c>
      <c r="AT21" s="223">
        <v>421.48693238027124</v>
      </c>
      <c r="AU21" s="223">
        <v>463.73501100992166</v>
      </c>
      <c r="AV21" s="223">
        <v>443.80096458292775</v>
      </c>
      <c r="AW21" s="223">
        <v>475.1276003341888</v>
      </c>
      <c r="AX21" s="223">
        <v>239.02291042123275</v>
      </c>
      <c r="AY21" s="223">
        <v>232.52362278195216</v>
      </c>
      <c r="AZ21" s="223">
        <v>269.98586506929234</v>
      </c>
      <c r="BA21" s="223">
        <v>259.46362464568119</v>
      </c>
      <c r="BB21" s="223">
        <v>273.35054137269185</v>
      </c>
      <c r="BC21" s="223">
        <v>223.80145077920636</v>
      </c>
      <c r="BD21" s="223">
        <v>228.89635131944226</v>
      </c>
      <c r="BE21" s="223">
        <v>220.77175227550873</v>
      </c>
      <c r="BF21" s="223">
        <v>208.98340265139788</v>
      </c>
      <c r="BG21" s="223">
        <v>214.49410654625262</v>
      </c>
      <c r="BH21" s="223">
        <v>252.42117917902786</v>
      </c>
      <c r="BI21" s="223">
        <v>247.0186163826416</v>
      </c>
    </row>
    <row r="22" spans="15:61" ht="15" customHeight="1">
      <c r="O22" s="600"/>
      <c r="P22" s="605"/>
      <c r="Q22" s="532"/>
      <c r="R22" s="644" t="s">
        <v>67</v>
      </c>
      <c r="S22" s="189" t="s">
        <v>91</v>
      </c>
      <c r="T22" s="114" t="s">
        <v>86</v>
      </c>
      <c r="U22" s="600"/>
      <c r="V22" s="661"/>
      <c r="W22" s="532"/>
      <c r="X22" s="665" t="s">
        <v>72</v>
      </c>
      <c r="Y22" s="189" t="s">
        <v>62</v>
      </c>
      <c r="Z22" s="114" t="s">
        <v>86</v>
      </c>
      <c r="AA22" s="223">
        <v>2860.1100974038895</v>
      </c>
      <c r="AB22" s="223">
        <v>2871.147949129786</v>
      </c>
      <c r="AC22" s="223">
        <v>2999.7645627695465</v>
      </c>
      <c r="AD22" s="223">
        <v>2837.3286401655373</v>
      </c>
      <c r="AE22" s="223">
        <v>3078.5934621262431</v>
      </c>
      <c r="AF22" s="223">
        <v>2976.0727037861388</v>
      </c>
      <c r="AG22" s="223">
        <v>2905.6884858094663</v>
      </c>
      <c r="AH22" s="223">
        <v>2981.0786441298997</v>
      </c>
      <c r="AI22" s="223">
        <v>2879.8909255411609</v>
      </c>
      <c r="AJ22" s="223">
        <v>2815.87366882877</v>
      </c>
      <c r="AK22" s="223">
        <v>2754.5305935587508</v>
      </c>
      <c r="AL22" s="223">
        <v>2811.5208795725475</v>
      </c>
      <c r="AM22" s="223">
        <v>2896.9258294730944</v>
      </c>
      <c r="AN22" s="223">
        <v>3089.285954177135</v>
      </c>
      <c r="AO22" s="223">
        <v>3211.7014991090123</v>
      </c>
      <c r="AP22" s="223">
        <v>3323.365613284177</v>
      </c>
      <c r="AQ22" s="223">
        <v>3242.9045144571887</v>
      </c>
      <c r="AR22" s="223">
        <v>3434.7052602326685</v>
      </c>
      <c r="AS22" s="223">
        <v>3089.9268293351106</v>
      </c>
      <c r="AT22" s="223">
        <v>2950.4900744469278</v>
      </c>
      <c r="AU22" s="223">
        <v>3042.2080669266429</v>
      </c>
      <c r="AV22" s="223">
        <v>2996.1801233000078</v>
      </c>
      <c r="AW22" s="223">
        <v>3118.9410296649858</v>
      </c>
      <c r="AX22" s="223">
        <v>3040.0899755121818</v>
      </c>
      <c r="AY22" s="223">
        <v>2923.7152348183545</v>
      </c>
      <c r="AZ22" s="223">
        <v>3137.5474412664062</v>
      </c>
      <c r="BA22" s="223">
        <v>2953.1496810707299</v>
      </c>
      <c r="BB22" s="223">
        <v>2948.4995116231485</v>
      </c>
      <c r="BC22" s="223">
        <v>3149.9883971713289</v>
      </c>
      <c r="BD22" s="223">
        <v>3266.6877295159065</v>
      </c>
      <c r="BE22" s="223">
        <v>3085.6022421305361</v>
      </c>
      <c r="BF22" s="223">
        <v>3165.5925248257017</v>
      </c>
      <c r="BG22" s="223">
        <v>3162.2785240258027</v>
      </c>
      <c r="BH22" s="223">
        <v>3441.4303147186974</v>
      </c>
      <c r="BI22" s="223">
        <v>3396.2503842735846</v>
      </c>
    </row>
    <row r="23" spans="15:61" ht="15" customHeight="1">
      <c r="O23" s="600"/>
      <c r="P23" s="605"/>
      <c r="Q23" s="532"/>
      <c r="R23" s="644"/>
      <c r="S23" s="160" t="s">
        <v>92</v>
      </c>
      <c r="T23" s="114" t="s">
        <v>86</v>
      </c>
      <c r="U23" s="600"/>
      <c r="V23" s="661"/>
      <c r="W23" s="532"/>
      <c r="X23" s="667"/>
      <c r="Y23" s="189" t="s">
        <v>61</v>
      </c>
      <c r="Z23" s="114" t="s">
        <v>86</v>
      </c>
      <c r="AA23" s="223">
        <v>38.060063163129058</v>
      </c>
      <c r="AB23" s="223">
        <v>37.373997054286242</v>
      </c>
      <c r="AC23" s="223">
        <v>30.579151071448113</v>
      </c>
      <c r="AD23" s="223">
        <v>30.505033027034266</v>
      </c>
      <c r="AE23" s="223">
        <v>26.058952441026886</v>
      </c>
      <c r="AF23" s="223">
        <v>41.253115757336502</v>
      </c>
      <c r="AG23" s="223">
        <v>48.367768039007146</v>
      </c>
      <c r="AH23" s="223">
        <v>123.01304906816497</v>
      </c>
      <c r="AI23" s="223">
        <v>134.39176147524964</v>
      </c>
      <c r="AJ23" s="223">
        <v>201.41426468213427</v>
      </c>
      <c r="AK23" s="223">
        <v>313.53856351628758</v>
      </c>
      <c r="AL23" s="223">
        <v>515.95689623732517</v>
      </c>
      <c r="AM23" s="223">
        <v>601.9913328537782</v>
      </c>
      <c r="AN23" s="223">
        <v>754.78375722060696</v>
      </c>
      <c r="AO23" s="223">
        <v>846.32744804193339</v>
      </c>
      <c r="AP23" s="223">
        <v>863.37978366688844</v>
      </c>
      <c r="AQ23" s="223">
        <v>911.87518747116735</v>
      </c>
      <c r="AR23" s="223">
        <v>1013.0631155112046</v>
      </c>
      <c r="AS23" s="223">
        <v>1017.4930653363635</v>
      </c>
      <c r="AT23" s="223">
        <v>1190.3863398112353</v>
      </c>
      <c r="AU23" s="223">
        <v>1279.8934638465771</v>
      </c>
      <c r="AV23" s="223">
        <v>1213.9503284821117</v>
      </c>
      <c r="AW23" s="223">
        <v>1268.1083382595161</v>
      </c>
      <c r="AX23" s="223">
        <v>1318.5334560880037</v>
      </c>
      <c r="AY23" s="223">
        <v>1521.1743123179695</v>
      </c>
      <c r="AZ23" s="223">
        <v>1460.8029620141592</v>
      </c>
      <c r="BA23" s="223">
        <v>1562.5574436852453</v>
      </c>
      <c r="BB23" s="223">
        <v>1649.944518690073</v>
      </c>
      <c r="BC23" s="223">
        <v>1733.0071443638362</v>
      </c>
      <c r="BD23" s="223">
        <v>1792.8284564116402</v>
      </c>
      <c r="BE23" s="223">
        <v>1756.4343929853667</v>
      </c>
      <c r="BF23" s="223">
        <v>1854.8487046871653</v>
      </c>
      <c r="BG23" s="223">
        <v>1820.3570746161695</v>
      </c>
      <c r="BH23" s="223">
        <v>1801.6207575396006</v>
      </c>
      <c r="BI23" s="223">
        <v>1730.9599897776791</v>
      </c>
    </row>
    <row r="24" spans="15:61" ht="15" customHeight="1">
      <c r="O24" s="600"/>
      <c r="P24" s="605"/>
      <c r="Q24" s="615"/>
      <c r="R24" s="619" t="s">
        <v>94</v>
      </c>
      <c r="S24" s="620"/>
      <c r="T24" s="114" t="s">
        <v>86</v>
      </c>
      <c r="U24" s="600"/>
      <c r="V24" s="661"/>
      <c r="W24" s="615"/>
      <c r="X24" s="619" t="s">
        <v>391</v>
      </c>
      <c r="Y24" s="620"/>
      <c r="Z24" s="114" t="s">
        <v>86</v>
      </c>
      <c r="AA24" s="224">
        <v>526.86114112041503</v>
      </c>
      <c r="AB24" s="224">
        <v>571.41778345975536</v>
      </c>
      <c r="AC24" s="224">
        <v>630.32541668060981</v>
      </c>
      <c r="AD24" s="224">
        <v>704.83658373256083</v>
      </c>
      <c r="AE24" s="224">
        <v>770.96044046066788</v>
      </c>
      <c r="AF24" s="224">
        <v>845.16572783041431</v>
      </c>
      <c r="AG24" s="224">
        <v>872.74420869353639</v>
      </c>
      <c r="AH24" s="224">
        <v>891.33636237619635</v>
      </c>
      <c r="AI24" s="224">
        <v>850.19370450453425</v>
      </c>
      <c r="AJ24" s="224">
        <v>941.74152702243987</v>
      </c>
      <c r="AK24" s="224">
        <v>1044.1194095610947</v>
      </c>
      <c r="AL24" s="224">
        <v>1085.4381157465748</v>
      </c>
      <c r="AM24" s="224">
        <v>986.92661463077354</v>
      </c>
      <c r="AN24" s="224">
        <v>762.20554858250023</v>
      </c>
      <c r="AO24" s="224">
        <v>783.18352372229526</v>
      </c>
      <c r="AP24" s="224">
        <v>869.15932502144847</v>
      </c>
      <c r="AQ24" s="224">
        <v>949.37167119933622</v>
      </c>
      <c r="AR24" s="224">
        <v>997.70048912380003</v>
      </c>
      <c r="AS24" s="224">
        <v>1027.9961160585865</v>
      </c>
      <c r="AT24" s="224">
        <v>950.77889370139815</v>
      </c>
      <c r="AU24" s="224">
        <v>1007.7664373099562</v>
      </c>
      <c r="AV24" s="224">
        <v>975.86945701296281</v>
      </c>
      <c r="AW24" s="224">
        <v>950.65012075341599</v>
      </c>
      <c r="AX24" s="224">
        <v>957.55621035933427</v>
      </c>
      <c r="AY24" s="224">
        <v>1014.2707305842628</v>
      </c>
      <c r="AZ24" s="224">
        <v>1037.0425878572571</v>
      </c>
      <c r="BA24" s="224">
        <v>997.06814153148503</v>
      </c>
      <c r="BB24" s="224">
        <v>1036.0202959682235</v>
      </c>
      <c r="BC24" s="224">
        <v>1063.7345079416743</v>
      </c>
      <c r="BD24" s="224">
        <v>973.4962442854511</v>
      </c>
      <c r="BE24" s="224">
        <v>946.24238587025195</v>
      </c>
      <c r="BF24" s="224">
        <v>939.59224532737073</v>
      </c>
      <c r="BG24" s="224">
        <v>979.84279690947699</v>
      </c>
      <c r="BH24" s="224">
        <v>985.93565828704004</v>
      </c>
      <c r="BI24" s="224">
        <v>905.05034183354792</v>
      </c>
    </row>
    <row r="25" spans="15:61" ht="25.5" customHeight="1">
      <c r="O25" s="600"/>
      <c r="P25" s="605"/>
      <c r="Q25" s="593" t="s">
        <v>152</v>
      </c>
      <c r="R25" s="595" t="s">
        <v>153</v>
      </c>
      <c r="S25" s="596"/>
      <c r="T25" s="114" t="s">
        <v>86</v>
      </c>
      <c r="U25" s="600"/>
      <c r="V25" s="661"/>
      <c r="W25" s="593" t="s">
        <v>389</v>
      </c>
      <c r="X25" s="595" t="s">
        <v>154</v>
      </c>
      <c r="Y25" s="596"/>
      <c r="Z25" s="114" t="s">
        <v>86</v>
      </c>
      <c r="AA25" s="223">
        <v>34.314084882635925</v>
      </c>
      <c r="AB25" s="223">
        <v>34.314084882635925</v>
      </c>
      <c r="AC25" s="223">
        <v>34.314084882635925</v>
      </c>
      <c r="AD25" s="223">
        <v>34.314084882635925</v>
      </c>
      <c r="AE25" s="223">
        <v>34.314084882635925</v>
      </c>
      <c r="AF25" s="223">
        <v>39.662369070561468</v>
      </c>
      <c r="AG25" s="223">
        <v>44.572269308657035</v>
      </c>
      <c r="AH25" s="223">
        <v>63.247425571413416</v>
      </c>
      <c r="AI25" s="223">
        <v>81.208209599852012</v>
      </c>
      <c r="AJ25" s="223">
        <v>131.63743708146299</v>
      </c>
      <c r="AK25" s="223">
        <v>151.4388853310646</v>
      </c>
      <c r="AL25" s="223">
        <v>179.2489783453255</v>
      </c>
      <c r="AM25" s="223">
        <v>247.12272800534677</v>
      </c>
      <c r="AN25" s="223">
        <v>333.97550481080441</v>
      </c>
      <c r="AO25" s="223">
        <v>392.84246632881315</v>
      </c>
      <c r="AP25" s="223">
        <v>422.54525617853545</v>
      </c>
      <c r="AQ25" s="223">
        <v>402.56775884806405</v>
      </c>
      <c r="AR25" s="223">
        <v>404.0697903349697</v>
      </c>
      <c r="AS25" s="223">
        <v>392.68708016354469</v>
      </c>
      <c r="AT25" s="223">
        <v>382.49915053784446</v>
      </c>
      <c r="AU25" s="223">
        <v>386.41807520523099</v>
      </c>
      <c r="AV25" s="223">
        <v>395.5368859227811</v>
      </c>
      <c r="AW25" s="223">
        <v>390.66086774110943</v>
      </c>
      <c r="AX25" s="223">
        <v>392.95939395113948</v>
      </c>
      <c r="AY25" s="223">
        <v>394.31846226144359</v>
      </c>
      <c r="AZ25" s="223">
        <v>366.49877437076339</v>
      </c>
      <c r="BA25" s="223">
        <v>365.19743345288822</v>
      </c>
      <c r="BB25" s="223">
        <v>364.37130615820155</v>
      </c>
      <c r="BC25" s="223">
        <v>367.38056032315404</v>
      </c>
      <c r="BD25" s="223">
        <v>322.4777202608006</v>
      </c>
      <c r="BE25" s="223">
        <v>313.60046429346249</v>
      </c>
      <c r="BF25" s="223">
        <v>300.04750255060264</v>
      </c>
      <c r="BG25" s="223">
        <v>287.27295460897278</v>
      </c>
      <c r="BH25" s="223">
        <v>267.23143090667514</v>
      </c>
      <c r="BI25" s="223">
        <v>189.93066740301043</v>
      </c>
    </row>
    <row r="26" spans="15:61" ht="25.5" customHeight="1" thickBot="1">
      <c r="O26" s="600"/>
      <c r="P26" s="606"/>
      <c r="Q26" s="594"/>
      <c r="R26" s="597" t="s">
        <v>95</v>
      </c>
      <c r="S26" s="598"/>
      <c r="T26" s="141" t="s">
        <v>86</v>
      </c>
      <c r="U26" s="600"/>
      <c r="V26" s="677"/>
      <c r="W26" s="615"/>
      <c r="X26" s="672" t="s">
        <v>155</v>
      </c>
      <c r="Y26" s="673"/>
      <c r="Z26" s="141" t="s">
        <v>86</v>
      </c>
      <c r="AA26" s="144" t="s">
        <v>489</v>
      </c>
      <c r="AB26" s="144" t="s">
        <v>489</v>
      </c>
      <c r="AC26" s="144" t="s">
        <v>489</v>
      </c>
      <c r="AD26" s="144">
        <v>7.1524444444444448</v>
      </c>
      <c r="AE26" s="144">
        <v>9.8103703703703733</v>
      </c>
      <c r="AF26" s="144">
        <v>11.234870370370373</v>
      </c>
      <c r="AG26" s="144">
        <v>8.8550000000000022</v>
      </c>
      <c r="AH26" s="144">
        <v>9.4827924074074073</v>
      </c>
      <c r="AI26" s="144">
        <v>16.025967222222224</v>
      </c>
      <c r="AJ26" s="144">
        <v>24.107003148148152</v>
      </c>
      <c r="AK26" s="144">
        <v>45.995772517730501</v>
      </c>
      <c r="AL26" s="144">
        <v>101.67478580579198</v>
      </c>
      <c r="AM26" s="144">
        <v>164.86150956203704</v>
      </c>
      <c r="AN26" s="144">
        <v>271.68410599184915</v>
      </c>
      <c r="AO26" s="144">
        <v>437.91638122883364</v>
      </c>
      <c r="AP26" s="144">
        <v>683.53027830371514</v>
      </c>
      <c r="AQ26" s="144">
        <v>924.6722548059297</v>
      </c>
      <c r="AR26" s="144">
        <v>1076.9719581650977</v>
      </c>
      <c r="AS26" s="144">
        <v>1073.7275378969143</v>
      </c>
      <c r="AT26" s="144">
        <v>1174.9400716942475</v>
      </c>
      <c r="AU26" s="144">
        <v>1171.2921196473142</v>
      </c>
      <c r="AV26" s="144">
        <v>1226.4933486885236</v>
      </c>
      <c r="AW26" s="144">
        <v>1274.4815259721499</v>
      </c>
      <c r="AX26" s="144">
        <v>1342.622928957368</v>
      </c>
      <c r="AY26" s="144">
        <v>1317.7204941887696</v>
      </c>
      <c r="AZ26" s="144">
        <v>1354.7982085310791</v>
      </c>
      <c r="BA26" s="144">
        <v>1445.6743711602576</v>
      </c>
      <c r="BB26" s="144">
        <v>1461.2118334958745</v>
      </c>
      <c r="BC26" s="144">
        <v>1477.8546492871769</v>
      </c>
      <c r="BD26" s="144">
        <v>1451.486993364098</v>
      </c>
      <c r="BE26" s="144">
        <v>1410.3959811986003</v>
      </c>
      <c r="BF26" s="144">
        <v>1501.6043557706141</v>
      </c>
      <c r="BG26" s="144">
        <v>1449.6688112148186</v>
      </c>
      <c r="BH26" s="144">
        <v>1453.6277537585174</v>
      </c>
      <c r="BI26" s="144">
        <v>1561.8738716544779</v>
      </c>
    </row>
    <row r="27" spans="15:61" ht="15" customHeight="1" thickTop="1" thickBot="1">
      <c r="O27" s="627"/>
      <c r="P27" s="628" t="s">
        <v>29</v>
      </c>
      <c r="Q27" s="629"/>
      <c r="R27" s="629"/>
      <c r="S27" s="630"/>
      <c r="T27" s="143" t="s">
        <v>86</v>
      </c>
      <c r="U27" s="627"/>
      <c r="V27" s="668" t="s">
        <v>4</v>
      </c>
      <c r="W27" s="669"/>
      <c r="X27" s="669"/>
      <c r="Y27" s="670"/>
      <c r="Z27" s="143" t="s">
        <v>86</v>
      </c>
      <c r="AA27" s="163">
        <f>SUM(AA10:AA26)</f>
        <v>19931.854008931099</v>
      </c>
      <c r="AB27" s="163">
        <f t="shared" ref="AB27:BI27" si="0">SUM(AB10:AB26)</f>
        <v>20159.001565846444</v>
      </c>
      <c r="AC27" s="163">
        <f t="shared" si="0"/>
        <v>20973.339091971156</v>
      </c>
      <c r="AD27" s="163">
        <f t="shared" si="0"/>
        <v>20845.747653256854</v>
      </c>
      <c r="AE27" s="163">
        <f t="shared" si="0"/>
        <v>22874.165434483384</v>
      </c>
      <c r="AF27" s="163">
        <f t="shared" si="0"/>
        <v>23638.458175641881</v>
      </c>
      <c r="AG27" s="163">
        <f t="shared" si="0"/>
        <v>24483.675004958444</v>
      </c>
      <c r="AH27" s="163">
        <f t="shared" si="0"/>
        <v>25377.709788625179</v>
      </c>
      <c r="AI27" s="163">
        <f t="shared" si="0"/>
        <v>25666.047074972379</v>
      </c>
      <c r="AJ27" s="163">
        <f t="shared" si="0"/>
        <v>25840.629388003526</v>
      </c>
      <c r="AK27" s="163">
        <f t="shared" si="0"/>
        <v>26689.131907806062</v>
      </c>
      <c r="AL27" s="163">
        <f t="shared" si="0"/>
        <v>26673.342142876281</v>
      </c>
      <c r="AM27" s="163">
        <f t="shared" si="0"/>
        <v>26935.505108444933</v>
      </c>
      <c r="AN27" s="163">
        <f t="shared" si="0"/>
        <v>27569.677807324329</v>
      </c>
      <c r="AO27" s="163">
        <f t="shared" si="0"/>
        <v>26740.124802007194</v>
      </c>
      <c r="AP27" s="163">
        <f t="shared" si="0"/>
        <v>25846.160538796841</v>
      </c>
      <c r="AQ27" s="163">
        <f t="shared" si="0"/>
        <v>24471.185731527206</v>
      </c>
      <c r="AR27" s="163">
        <f t="shared" si="0"/>
        <v>24644.929683111524</v>
      </c>
      <c r="AS27" s="163">
        <f t="shared" si="0"/>
        <v>26255.640675182345</v>
      </c>
      <c r="AT27" s="163">
        <f t="shared" si="0"/>
        <v>23456.283800938898</v>
      </c>
      <c r="AU27" s="163">
        <f t="shared" si="0"/>
        <v>23313.914087962923</v>
      </c>
      <c r="AV27" s="163">
        <f t="shared" si="0"/>
        <v>22824.530011401745</v>
      </c>
      <c r="AW27" s="163">
        <f t="shared" si="0"/>
        <v>24115.752423852497</v>
      </c>
      <c r="AX27" s="163">
        <f t="shared" si="0"/>
        <v>23871.481068174427</v>
      </c>
      <c r="AY27" s="163">
        <f t="shared" si="0"/>
        <v>23090.284673772181</v>
      </c>
      <c r="AZ27" s="163">
        <f t="shared" si="0"/>
        <v>23476.821883804088</v>
      </c>
      <c r="BA27" s="163">
        <f t="shared" si="0"/>
        <v>23559.370069008921</v>
      </c>
      <c r="BB27" s="163">
        <f t="shared" si="0"/>
        <v>23888.523048823623</v>
      </c>
      <c r="BC27" s="163">
        <f t="shared" si="0"/>
        <v>24265.444491705486</v>
      </c>
      <c r="BD27" s="163">
        <f t="shared" si="0"/>
        <v>24928.316135004829</v>
      </c>
      <c r="BE27" s="163">
        <f t="shared" si="0"/>
        <v>23933.896542110135</v>
      </c>
      <c r="BF27" s="163">
        <f t="shared" si="0"/>
        <v>24579.802514222054</v>
      </c>
      <c r="BG27" s="163">
        <f t="shared" si="0"/>
        <v>24757.670987818619</v>
      </c>
      <c r="BH27" s="163">
        <f t="shared" si="0"/>
        <v>25335.521537503992</v>
      </c>
      <c r="BI27" s="163">
        <f t="shared" si="0"/>
        <v>24890.137765373605</v>
      </c>
    </row>
    <row r="28" spans="15:61" ht="30" customHeight="1">
      <c r="O28" s="599" t="s">
        <v>33</v>
      </c>
      <c r="P28" s="602" t="s">
        <v>202</v>
      </c>
      <c r="Q28" s="603"/>
      <c r="R28" s="603"/>
      <c r="S28" s="604"/>
      <c r="T28" s="162" t="s">
        <v>34</v>
      </c>
      <c r="U28" s="654" t="s">
        <v>33</v>
      </c>
      <c r="V28" s="657" t="s">
        <v>156</v>
      </c>
      <c r="W28" s="658"/>
      <c r="X28" s="658"/>
      <c r="Y28" s="659"/>
      <c r="Z28" s="162" t="s">
        <v>34</v>
      </c>
      <c r="AA28" s="347">
        <v>1.1134041731465509</v>
      </c>
      <c r="AB28" s="347">
        <v>1.0953528711112421</v>
      </c>
      <c r="AC28" s="347">
        <v>1.1110271209483065</v>
      </c>
      <c r="AD28" s="347">
        <v>1.1072115566837555</v>
      </c>
      <c r="AE28" s="347">
        <v>1.1622321895153012</v>
      </c>
      <c r="AF28" s="347">
        <v>1.17724765314999</v>
      </c>
      <c r="AG28" s="347">
        <v>1.1949221267761501</v>
      </c>
      <c r="AH28" s="347">
        <v>0.99823729846260689</v>
      </c>
      <c r="AI28" s="347">
        <v>0.95165105402550487</v>
      </c>
      <c r="AJ28" s="347">
        <v>0.94510036169013634</v>
      </c>
      <c r="AK28" s="347">
        <v>0.82242654493731815</v>
      </c>
      <c r="AL28" s="347">
        <v>0.66463105295874347</v>
      </c>
      <c r="AM28" s="347">
        <v>0.96604271111856455</v>
      </c>
      <c r="AN28" s="347">
        <v>0.83253793642840945</v>
      </c>
      <c r="AO28" s="347">
        <v>0.7547871874977734</v>
      </c>
      <c r="AP28" s="347">
        <v>0.70201889249026816</v>
      </c>
      <c r="AQ28" s="347">
        <v>0.64959414705038232</v>
      </c>
      <c r="AR28" s="347">
        <v>0.60123328524090691</v>
      </c>
      <c r="AS28" s="347">
        <v>0.56917507966359515</v>
      </c>
      <c r="AT28" s="347">
        <v>0.50634379472524327</v>
      </c>
      <c r="AU28" s="347">
        <v>0.46253416894915422</v>
      </c>
      <c r="AV28" s="347">
        <v>0.42759614075168806</v>
      </c>
      <c r="AW28" s="347">
        <v>0.45045205132402782</v>
      </c>
      <c r="AX28" s="347">
        <v>0.47538079687460211</v>
      </c>
      <c r="AY28" s="347">
        <v>0.41085974191775765</v>
      </c>
      <c r="AZ28" s="347">
        <v>0.40896115313011661</v>
      </c>
      <c r="BA28" s="347">
        <v>0.37247589804070841</v>
      </c>
      <c r="BB28" s="347">
        <v>0.41034881374525478</v>
      </c>
      <c r="BC28" s="347">
        <v>0.42478820436913584</v>
      </c>
      <c r="BD28" s="347">
        <v>0.39706063794904001</v>
      </c>
      <c r="BE28" s="347">
        <v>0.35560767574281432</v>
      </c>
      <c r="BF28" s="347">
        <v>0.33781061672786489</v>
      </c>
      <c r="BG28" s="347">
        <v>0.34779072997889265</v>
      </c>
      <c r="BH28" s="347">
        <v>0.34875368093701509</v>
      </c>
      <c r="BI28" s="347">
        <v>0.33446193607127328</v>
      </c>
    </row>
    <row r="29" spans="15:61" ht="15" customHeight="1">
      <c r="O29" s="600"/>
      <c r="P29" s="605" t="s">
        <v>32</v>
      </c>
      <c r="Q29" s="607" t="s">
        <v>31</v>
      </c>
      <c r="R29" s="610" t="s">
        <v>96</v>
      </c>
      <c r="S29" s="611"/>
      <c r="T29" s="114" t="s">
        <v>34</v>
      </c>
      <c r="U29" s="655"/>
      <c r="V29" s="660" t="s">
        <v>64</v>
      </c>
      <c r="W29" s="607" t="s">
        <v>386</v>
      </c>
      <c r="X29" s="663" t="s">
        <v>157</v>
      </c>
      <c r="Y29" s="664"/>
      <c r="Z29" s="114" t="s">
        <v>34</v>
      </c>
      <c r="AA29" s="106">
        <v>0.53964537960641534</v>
      </c>
      <c r="AB29" s="106">
        <v>0.55024467936936305</v>
      </c>
      <c r="AC29" s="106">
        <v>0.54188802522329094</v>
      </c>
      <c r="AD29" s="106">
        <v>0.53460143708369534</v>
      </c>
      <c r="AE29" s="106">
        <v>0.52979861176038412</v>
      </c>
      <c r="AF29" s="106">
        <v>0.54071634047957795</v>
      </c>
      <c r="AG29" s="106">
        <v>0.54247939125606637</v>
      </c>
      <c r="AH29" s="106">
        <v>0.54684333449708555</v>
      </c>
      <c r="AI29" s="106">
        <v>0.5656404331395869</v>
      </c>
      <c r="AJ29" s="106">
        <v>0.56384304754641823</v>
      </c>
      <c r="AK29" s="106">
        <v>0.59746590889835638</v>
      </c>
      <c r="AL29" s="106">
        <v>0.61470617498607649</v>
      </c>
      <c r="AM29" s="106">
        <v>0.1468873194116356</v>
      </c>
      <c r="AN29" s="106">
        <v>0.14955058007624766</v>
      </c>
      <c r="AO29" s="106">
        <v>0.14360749280730917</v>
      </c>
      <c r="AP29" s="106">
        <v>0.13829088535687262</v>
      </c>
      <c r="AQ29" s="106">
        <v>0.13658341032173679</v>
      </c>
      <c r="AR29" s="106">
        <v>0.13138493027023002</v>
      </c>
      <c r="AS29" s="106">
        <v>0.12812200305781712</v>
      </c>
      <c r="AT29" s="106">
        <v>0.11812283374795349</v>
      </c>
      <c r="AU29" s="106">
        <v>0.1162009876208248</v>
      </c>
      <c r="AV29" s="106">
        <v>0.11406397686501427</v>
      </c>
      <c r="AW29" s="106">
        <v>0.12040359993843583</v>
      </c>
      <c r="AX29" s="106">
        <v>0.11593483164948112</v>
      </c>
      <c r="AY29" s="106">
        <v>0.11272093908609099</v>
      </c>
      <c r="AZ29" s="106">
        <v>0.1055898715287692</v>
      </c>
      <c r="BA29" s="106">
        <v>0.11967921156479068</v>
      </c>
      <c r="BB29" s="106">
        <v>0.12002576176255079</v>
      </c>
      <c r="BC29" s="106">
        <v>0.1089921017814804</v>
      </c>
      <c r="BD29" s="106">
        <v>0.11071023465197183</v>
      </c>
      <c r="BE29" s="106">
        <v>0.1058865412927105</v>
      </c>
      <c r="BF29" s="106">
        <v>0.10017335011212515</v>
      </c>
      <c r="BG29" s="106">
        <v>9.619182315221661E-2</v>
      </c>
      <c r="BH29" s="106">
        <v>9.0289511627383037E-2</v>
      </c>
      <c r="BI29" s="106">
        <v>8.8953380207694999E-2</v>
      </c>
    </row>
    <row r="30" spans="15:61" ht="15" customHeight="1">
      <c r="O30" s="600"/>
      <c r="P30" s="605"/>
      <c r="Q30" s="608"/>
      <c r="R30" s="612" t="s">
        <v>158</v>
      </c>
      <c r="S30" s="160" t="s">
        <v>97</v>
      </c>
      <c r="T30" s="114" t="s">
        <v>34</v>
      </c>
      <c r="U30" s="655"/>
      <c r="V30" s="661"/>
      <c r="W30" s="608"/>
      <c r="X30" s="665" t="s">
        <v>72</v>
      </c>
      <c r="Y30" s="189" t="s">
        <v>57</v>
      </c>
      <c r="Z30" s="114" t="s">
        <v>34</v>
      </c>
      <c r="AA30" s="106">
        <v>3.4036971437292923E-5</v>
      </c>
      <c r="AB30" s="106">
        <v>3.3481645182713421E-5</v>
      </c>
      <c r="AC30" s="106">
        <v>5.508683626937058E-5</v>
      </c>
      <c r="AD30" s="106">
        <v>4.4652835934179664E-5</v>
      </c>
      <c r="AE30" s="106">
        <v>4.8380941775226924E-5</v>
      </c>
      <c r="AF30" s="106">
        <v>4.9732508432857696E-5</v>
      </c>
      <c r="AG30" s="106">
        <v>4.556838653173422E-5</v>
      </c>
      <c r="AH30" s="106">
        <v>4.8198448401326027E-5</v>
      </c>
      <c r="AI30" s="106">
        <v>4.2570504914403779E-5</v>
      </c>
      <c r="AJ30" s="106">
        <v>4.1328542206918173E-5</v>
      </c>
      <c r="AK30" s="106">
        <v>4.6958409134326217E-5</v>
      </c>
      <c r="AL30" s="106">
        <v>9.2078636797265155E-5</v>
      </c>
      <c r="AM30" s="106">
        <v>8.2093257821845743E-5</v>
      </c>
      <c r="AN30" s="106">
        <v>7.8376117867516985E-5</v>
      </c>
      <c r="AO30" s="106">
        <v>7.9097959139373181E-5</v>
      </c>
      <c r="AP30" s="106">
        <v>1.5472798101426774E-4</v>
      </c>
      <c r="AQ30" s="106">
        <v>1.4903602079638888E-4</v>
      </c>
      <c r="AR30" s="106">
        <v>1.1020182812937544E-4</v>
      </c>
      <c r="AS30" s="106">
        <v>1.076240307453858E-4</v>
      </c>
      <c r="AT30" s="106">
        <v>9.726926001280471E-5</v>
      </c>
      <c r="AU30" s="106">
        <v>2.5196679868332077E-4</v>
      </c>
      <c r="AV30" s="106">
        <v>2.4199286882154927E-4</v>
      </c>
      <c r="AW30" s="106">
        <v>1.4879556990719464E-4</v>
      </c>
      <c r="AX30" s="106">
        <v>2.1682295705063669E-4</v>
      </c>
      <c r="AY30" s="106">
        <v>2.4992020657393183E-4</v>
      </c>
      <c r="AZ30" s="106">
        <v>2.4222348085841368E-4</v>
      </c>
      <c r="BA30" s="106">
        <v>2.5207952540716097E-4</v>
      </c>
      <c r="BB30" s="106">
        <v>1.6771334577553703E-4</v>
      </c>
      <c r="BC30" s="106">
        <v>1.7614388722059422E-4</v>
      </c>
      <c r="BD30" s="106">
        <v>1.9308846178257039E-4</v>
      </c>
      <c r="BE30" s="106">
        <v>1.9103651542572457E-4</v>
      </c>
      <c r="BF30" s="106">
        <v>1.0954097812412146E-4</v>
      </c>
      <c r="BG30" s="106">
        <v>2.4328475110993526E-4</v>
      </c>
      <c r="BH30" s="106">
        <v>4.5650034684399914E-4</v>
      </c>
      <c r="BI30" s="106">
        <v>4.3272102788571008E-4</v>
      </c>
    </row>
    <row r="31" spans="15:61" ht="15" customHeight="1">
      <c r="O31" s="600"/>
      <c r="P31" s="605"/>
      <c r="Q31" s="608"/>
      <c r="R31" s="613"/>
      <c r="S31" s="345" t="s">
        <v>447</v>
      </c>
      <c r="T31" s="114" t="s">
        <v>34</v>
      </c>
      <c r="U31" s="655"/>
      <c r="V31" s="661"/>
      <c r="W31" s="608"/>
      <c r="X31" s="666"/>
      <c r="Y31" s="160" t="s">
        <v>448</v>
      </c>
      <c r="Z31" s="114" t="s">
        <v>34</v>
      </c>
      <c r="AA31" s="106">
        <v>3.6476695160210694E-4</v>
      </c>
      <c r="AB31" s="106">
        <v>3.3795777566091408E-4</v>
      </c>
      <c r="AC31" s="106">
        <v>4.789553645120458E-4</v>
      </c>
      <c r="AD31" s="106">
        <v>4.9277136988291968E-4</v>
      </c>
      <c r="AE31" s="106">
        <v>6.3074658648709354E-4</v>
      </c>
      <c r="AF31" s="106">
        <v>7.7152174565310399E-4</v>
      </c>
      <c r="AG31" s="106">
        <v>7.2133061791806465E-4</v>
      </c>
      <c r="AH31" s="106">
        <v>2.2654678296471493E-3</v>
      </c>
      <c r="AI31" s="106">
        <v>3.2846795638970892E-3</v>
      </c>
      <c r="AJ31" s="106">
        <v>2.5526777027072216E-3</v>
      </c>
      <c r="AK31" s="106">
        <v>2.2135085005350543E-3</v>
      </c>
      <c r="AL31" s="106">
        <v>2.1859289980477822E-3</v>
      </c>
      <c r="AM31" s="106">
        <v>5.6367691316818944E-4</v>
      </c>
      <c r="AN31" s="106">
        <v>5.6548419626117766E-4</v>
      </c>
      <c r="AO31" s="106">
        <v>8.0426720715143576E-4</v>
      </c>
      <c r="AP31" s="106">
        <v>9.5741635820659839E-4</v>
      </c>
      <c r="AQ31" s="106">
        <v>1.003847187466366E-3</v>
      </c>
      <c r="AR31" s="106">
        <v>1.6168861775840578E-3</v>
      </c>
      <c r="AS31" s="106">
        <v>2.3242528028581799E-3</v>
      </c>
      <c r="AT31" s="106">
        <v>1.09430868612205E-3</v>
      </c>
      <c r="AU31" s="106">
        <v>1.8123644329472929E-3</v>
      </c>
      <c r="AV31" s="106">
        <v>2.1467099762489082E-3</v>
      </c>
      <c r="AW31" s="106">
        <v>2.2848752840798092E-3</v>
      </c>
      <c r="AX31" s="106">
        <v>1.89890267783388E-3</v>
      </c>
      <c r="AY31" s="106">
        <v>2.1192400962654154E-3</v>
      </c>
      <c r="AZ31" s="106">
        <v>2.8094684518013041E-3</v>
      </c>
      <c r="BA31" s="106">
        <v>2.6165049563936036E-3</v>
      </c>
      <c r="BB31" s="106">
        <v>2.5911233995626962E-3</v>
      </c>
      <c r="BC31" s="106">
        <v>2.550960914811622E-3</v>
      </c>
      <c r="BD31" s="106">
        <v>3.0677622854894111E-3</v>
      </c>
      <c r="BE31" s="106">
        <v>3.2506294921784986E-3</v>
      </c>
      <c r="BF31" s="106">
        <v>2.7832560113489196E-3</v>
      </c>
      <c r="BG31" s="106">
        <v>2.5872359809816186E-3</v>
      </c>
      <c r="BH31" s="106">
        <v>3.4782070218232195E-3</v>
      </c>
      <c r="BI31" s="106">
        <v>3.2995386544263819E-3</v>
      </c>
    </row>
    <row r="32" spans="15:61" ht="15" customHeight="1">
      <c r="O32" s="600"/>
      <c r="P32" s="605"/>
      <c r="Q32" s="608"/>
      <c r="R32" s="613"/>
      <c r="S32" s="189" t="s">
        <v>99</v>
      </c>
      <c r="T32" s="114" t="s">
        <v>34</v>
      </c>
      <c r="U32" s="655"/>
      <c r="V32" s="661"/>
      <c r="W32" s="608"/>
      <c r="X32" s="666"/>
      <c r="Y32" s="189" t="s">
        <v>141</v>
      </c>
      <c r="Z32" s="114" t="s">
        <v>34</v>
      </c>
      <c r="AA32" s="106">
        <v>3.2687332828831936E-6</v>
      </c>
      <c r="AB32" s="106">
        <v>8.5069588336712043E-6</v>
      </c>
      <c r="AC32" s="106">
        <v>1.3315514445575092E-5</v>
      </c>
      <c r="AD32" s="106">
        <v>1.4961898475212422E-5</v>
      </c>
      <c r="AE32" s="106">
        <v>1.7407873845501071E-5</v>
      </c>
      <c r="AF32" s="106">
        <v>2.0905212062895842E-5</v>
      </c>
      <c r="AG32" s="106">
        <v>2.0136901806721104E-5</v>
      </c>
      <c r="AH32" s="106">
        <v>2.7976012412314291E-5</v>
      </c>
      <c r="AI32" s="106">
        <v>4.4685418710881217E-5</v>
      </c>
      <c r="AJ32" s="106">
        <v>4.1060674297224288E-5</v>
      </c>
      <c r="AK32" s="106">
        <v>6.5982504793891643E-5</v>
      </c>
      <c r="AL32" s="106">
        <v>7.2444038577298771E-5</v>
      </c>
      <c r="AM32" s="106">
        <v>8.6499299599216318E-4</v>
      </c>
      <c r="AN32" s="106">
        <v>4.7880718762303396E-4</v>
      </c>
      <c r="AO32" s="106">
        <v>4.9234926909685331E-4</v>
      </c>
      <c r="AP32" s="106">
        <v>5.7383806101552512E-4</v>
      </c>
      <c r="AQ32" s="106">
        <v>7.6061573144114514E-4</v>
      </c>
      <c r="AR32" s="106">
        <v>8.1431168525784511E-4</v>
      </c>
      <c r="AS32" s="106">
        <v>5.6888868729645025E-4</v>
      </c>
      <c r="AT32" s="106">
        <v>1.0191390608825582E-3</v>
      </c>
      <c r="AU32" s="106">
        <v>6.3933124333900838E-4</v>
      </c>
      <c r="AV32" s="106">
        <v>8.9020658854461056E-4</v>
      </c>
      <c r="AW32" s="106">
        <v>6.1908426484768154E-4</v>
      </c>
      <c r="AX32" s="106">
        <v>6.5646925226360109E-4</v>
      </c>
      <c r="AY32" s="106">
        <v>9.0641686952745227E-4</v>
      </c>
      <c r="AZ32" s="106">
        <v>1.5675545969751385E-3</v>
      </c>
      <c r="BA32" s="106">
        <v>1.7319932877459677E-3</v>
      </c>
      <c r="BB32" s="106">
        <v>9.9016734742403282E-4</v>
      </c>
      <c r="BC32" s="106">
        <v>1.2718625296577399E-3</v>
      </c>
      <c r="BD32" s="106">
        <v>1.4918966415911447E-3</v>
      </c>
      <c r="BE32" s="106">
        <v>4.3624023369656E-3</v>
      </c>
      <c r="BF32" s="106">
        <v>4.6306677104924164E-3</v>
      </c>
      <c r="BG32" s="106">
        <v>1.7372812659245055E-3</v>
      </c>
      <c r="BH32" s="106">
        <v>2.6136169879364419E-3</v>
      </c>
      <c r="BI32" s="106">
        <v>2.5065015376111778E-3</v>
      </c>
    </row>
    <row r="33" spans="11:61" ht="15" customHeight="1">
      <c r="O33" s="600"/>
      <c r="P33" s="605"/>
      <c r="Q33" s="608"/>
      <c r="R33" s="613"/>
      <c r="S33" s="111" t="s">
        <v>100</v>
      </c>
      <c r="T33" s="114" t="s">
        <v>34</v>
      </c>
      <c r="U33" s="655"/>
      <c r="V33" s="661"/>
      <c r="W33" s="608"/>
      <c r="X33" s="666"/>
      <c r="Y33" s="189" t="s">
        <v>142</v>
      </c>
      <c r="Z33" s="114" t="s">
        <v>34</v>
      </c>
      <c r="AA33" s="106">
        <v>1.4234436880113003E-5</v>
      </c>
      <c r="AB33" s="106">
        <v>1.1427316657970884E-5</v>
      </c>
      <c r="AC33" s="106">
        <v>1.2661079990800116E-5</v>
      </c>
      <c r="AD33" s="106">
        <v>1.8075653171203595E-5</v>
      </c>
      <c r="AE33" s="106">
        <v>7.667666922471206E-5</v>
      </c>
      <c r="AF33" s="106">
        <v>1.1902718409681343E-4</v>
      </c>
      <c r="AG33" s="106">
        <v>6.3078365521375355E-5</v>
      </c>
      <c r="AH33" s="106">
        <v>1.9223544575968664E-4</v>
      </c>
      <c r="AI33" s="106">
        <v>2.3442817358004594E-4</v>
      </c>
      <c r="AJ33" s="106">
        <v>1.8834419898616875E-4</v>
      </c>
      <c r="AK33" s="106">
        <v>1.7424431147300149E-4</v>
      </c>
      <c r="AL33" s="106">
        <v>1.9235032340251176E-4</v>
      </c>
      <c r="AM33" s="106">
        <v>1.9002028925742401E-3</v>
      </c>
      <c r="AN33" s="106">
        <v>1.1605993469395298E-3</v>
      </c>
      <c r="AO33" s="106">
        <v>1.0263748552391187E-3</v>
      </c>
      <c r="AP33" s="106">
        <v>1.1091081945176315E-3</v>
      </c>
      <c r="AQ33" s="106">
        <v>1.3157064899951049E-3</v>
      </c>
      <c r="AR33" s="106">
        <v>1.220240195130609E-3</v>
      </c>
      <c r="AS33" s="106">
        <v>5.140232147462339E-3</v>
      </c>
      <c r="AT33" s="106">
        <v>3.2356111425575432E-3</v>
      </c>
      <c r="AU33" s="106">
        <v>3.8806081488473032E-3</v>
      </c>
      <c r="AV33" s="106">
        <v>7.9466111481279258E-3</v>
      </c>
      <c r="AW33" s="106">
        <v>1.0244493538364721E-2</v>
      </c>
      <c r="AX33" s="106">
        <v>2.8983880841815354E-3</v>
      </c>
      <c r="AY33" s="106">
        <v>3.0517382952164134E-3</v>
      </c>
      <c r="AZ33" s="106">
        <v>2.607303757557404E-3</v>
      </c>
      <c r="BA33" s="106">
        <v>2.3849530856435435E-3</v>
      </c>
      <c r="BB33" s="106">
        <v>2.2113645755249098E-3</v>
      </c>
      <c r="BC33" s="106">
        <v>1.752171805105176E-3</v>
      </c>
      <c r="BD33" s="106">
        <v>8.881021992037004E-5</v>
      </c>
      <c r="BE33" s="106">
        <v>3.8560946233178242E-4</v>
      </c>
      <c r="BF33" s="106">
        <v>3.9866768102502658E-4</v>
      </c>
      <c r="BG33" s="106">
        <v>3.7119960292598714E-4</v>
      </c>
      <c r="BH33" s="106">
        <v>8.0028621359540795E-4</v>
      </c>
      <c r="BI33" s="106">
        <v>8.0028621359540795E-4</v>
      </c>
    </row>
    <row r="34" spans="11:61" ht="15" customHeight="1">
      <c r="O34" s="600"/>
      <c r="P34" s="605"/>
      <c r="Q34" s="608"/>
      <c r="R34" s="613"/>
      <c r="S34" s="189" t="s">
        <v>102</v>
      </c>
      <c r="T34" s="114" t="s">
        <v>34</v>
      </c>
      <c r="U34" s="655"/>
      <c r="V34" s="661"/>
      <c r="W34" s="608"/>
      <c r="X34" s="666"/>
      <c r="Y34" s="189" t="s">
        <v>143</v>
      </c>
      <c r="Z34" s="114" t="s">
        <v>34</v>
      </c>
      <c r="AA34" s="348">
        <v>1.1372644759537761E-4</v>
      </c>
      <c r="AB34" s="348">
        <v>3.2221742536151546E-4</v>
      </c>
      <c r="AC34" s="348">
        <v>5.2889223377824263E-4</v>
      </c>
      <c r="AD34" s="348">
        <v>4.8711180831231344E-4</v>
      </c>
      <c r="AE34" s="348">
        <v>6.3371049008209405E-4</v>
      </c>
      <c r="AF34" s="348">
        <v>7.93394608211023E-4</v>
      </c>
      <c r="AG34" s="348">
        <v>8.8196382026050268E-4</v>
      </c>
      <c r="AH34" s="348">
        <v>1.222054972104271E-3</v>
      </c>
      <c r="AI34" s="348">
        <v>1.0299865572474941E-3</v>
      </c>
      <c r="AJ34" s="348">
        <v>9.2728689454564853E-4</v>
      </c>
      <c r="AK34" s="348">
        <v>7.5540264679477438E-4</v>
      </c>
      <c r="AL34" s="348">
        <v>7.6975083899224366E-4</v>
      </c>
      <c r="AM34" s="348">
        <v>6.5143106064627183E-3</v>
      </c>
      <c r="AN34" s="348">
        <v>5.6893559941089914E-3</v>
      </c>
      <c r="AO34" s="348">
        <v>5.7225052191028549E-3</v>
      </c>
      <c r="AP34" s="348">
        <v>6.408431040682362E-3</v>
      </c>
      <c r="AQ34" s="348">
        <v>6.7882909365177468E-3</v>
      </c>
      <c r="AR34" s="348">
        <v>1.4398249007483772E-2</v>
      </c>
      <c r="AS34" s="348">
        <v>1.3662195970886741E-2</v>
      </c>
      <c r="AT34" s="348">
        <v>1.3907166150423211E-2</v>
      </c>
      <c r="AU34" s="348">
        <v>1.4632019081783838E-2</v>
      </c>
      <c r="AV34" s="348">
        <v>4.00862384583342E-2</v>
      </c>
      <c r="AW34" s="348">
        <v>3.4666896472231333E-2</v>
      </c>
      <c r="AX34" s="348">
        <v>2.6466859610815598E-2</v>
      </c>
      <c r="AY34" s="348">
        <v>2.6690972628162016E-2</v>
      </c>
      <c r="AZ34" s="348">
        <v>2.5615615863721863E-2</v>
      </c>
      <c r="BA34" s="348">
        <v>2.3236882357371039E-2</v>
      </c>
      <c r="BB34" s="348">
        <v>2.4077184990413458E-2</v>
      </c>
      <c r="BC34" s="348">
        <v>2.1213186805496644E-2</v>
      </c>
      <c r="BD34" s="348">
        <v>2.0621733065509924E-2</v>
      </c>
      <c r="BE34" s="348">
        <v>2.2600999042223912E-2</v>
      </c>
      <c r="BF34" s="348">
        <v>2.3870227401373467E-2</v>
      </c>
      <c r="BG34" s="348">
        <v>2.5266319639162194E-2</v>
      </c>
      <c r="BH34" s="348">
        <v>4.932290295369593E-2</v>
      </c>
      <c r="BI34" s="348">
        <v>4.666932235072168E-2</v>
      </c>
    </row>
    <row r="35" spans="11:61" ht="15" customHeight="1">
      <c r="O35" s="600"/>
      <c r="P35" s="605"/>
      <c r="Q35" s="608"/>
      <c r="R35" s="613"/>
      <c r="S35" s="189" t="s">
        <v>101</v>
      </c>
      <c r="T35" s="114" t="s">
        <v>34</v>
      </c>
      <c r="U35" s="655"/>
      <c r="V35" s="661"/>
      <c r="W35" s="608"/>
      <c r="X35" s="666"/>
      <c r="Y35" s="160" t="s">
        <v>193</v>
      </c>
      <c r="Z35" s="114" t="s">
        <v>34</v>
      </c>
      <c r="AA35" s="348">
        <v>1.3159835294724545E-6</v>
      </c>
      <c r="AB35" s="348">
        <v>4.0571649822124199E-6</v>
      </c>
      <c r="AC35" s="348">
        <v>4.9711253930147009E-6</v>
      </c>
      <c r="AD35" s="348">
        <v>5.6107119282046588E-6</v>
      </c>
      <c r="AE35" s="348">
        <v>6.0688000562297319E-6</v>
      </c>
      <c r="AF35" s="348">
        <v>8.1948431286551711E-6</v>
      </c>
      <c r="AG35" s="348">
        <v>7.9573241010430192E-6</v>
      </c>
      <c r="AH35" s="348">
        <v>1.071978045705501E-5</v>
      </c>
      <c r="AI35" s="348">
        <v>1.2837799850639908E-5</v>
      </c>
      <c r="AJ35" s="348">
        <v>1.3931300207986811E-5</v>
      </c>
      <c r="AK35" s="348">
        <v>1.2129136910641848E-5</v>
      </c>
      <c r="AL35" s="348">
        <v>1.3435076245244501E-5</v>
      </c>
      <c r="AM35" s="348">
        <v>1.2357042799888043E-4</v>
      </c>
      <c r="AN35" s="348">
        <v>1.0241864975893774E-4</v>
      </c>
      <c r="AO35" s="348">
        <v>1.0128327821420982E-4</v>
      </c>
      <c r="AP35" s="348">
        <v>1.4775471032136279E-4</v>
      </c>
      <c r="AQ35" s="348">
        <v>1.472159480208668E-4</v>
      </c>
      <c r="AR35" s="348">
        <v>1.9062467951466182E-4</v>
      </c>
      <c r="AS35" s="348">
        <v>8.5333303094467538E-5</v>
      </c>
      <c r="AT35" s="348">
        <v>1.463956662041244E-4</v>
      </c>
      <c r="AU35" s="348">
        <v>8.075763073755897E-5</v>
      </c>
      <c r="AV35" s="348">
        <v>1.2579006142478193E-4</v>
      </c>
      <c r="AW35" s="348">
        <v>9.7111257231008886E-5</v>
      </c>
      <c r="AX35" s="348">
        <v>1.5216174721341746E-4</v>
      </c>
      <c r="AY35" s="348">
        <v>2.3104743733052706E-4</v>
      </c>
      <c r="AZ35" s="348">
        <v>2.5192841737100441E-4</v>
      </c>
      <c r="BA35" s="348">
        <v>4.048815477847717E-4</v>
      </c>
      <c r="BB35" s="348">
        <v>2.1590115094208235E-4</v>
      </c>
      <c r="BC35" s="348">
        <v>1.6798184353970149E-4</v>
      </c>
      <c r="BD35" s="348">
        <v>1.6820403312057023E-4</v>
      </c>
      <c r="BE35" s="348">
        <v>7.6983570652334121E-4</v>
      </c>
      <c r="BF35" s="348">
        <v>6.5484189845347305E-4</v>
      </c>
      <c r="BG35" s="348">
        <v>2.8789232406748946E-4</v>
      </c>
      <c r="BH35" s="348">
        <v>6.4269270195158404E-4</v>
      </c>
      <c r="BI35" s="348">
        <v>6.4269270195158404E-4</v>
      </c>
    </row>
    <row r="36" spans="11:61" ht="15" customHeight="1">
      <c r="K36" s="360" t="s">
        <v>211</v>
      </c>
      <c r="O36" s="600"/>
      <c r="P36" s="605"/>
      <c r="Q36" s="609"/>
      <c r="R36" s="614"/>
      <c r="S36" s="161" t="s">
        <v>103</v>
      </c>
      <c r="T36" s="114" t="s">
        <v>34</v>
      </c>
      <c r="U36" s="655"/>
      <c r="V36" s="661"/>
      <c r="W36" s="609"/>
      <c r="X36" s="667"/>
      <c r="Y36" s="161" t="s">
        <v>194</v>
      </c>
      <c r="Z36" s="114" t="s">
        <v>34</v>
      </c>
      <c r="AA36" s="106">
        <v>2.5807670773415789E-4</v>
      </c>
      <c r="AB36" s="106">
        <v>2.4527838998770118E-4</v>
      </c>
      <c r="AC36" s="106">
        <v>2.6136550521413816E-4</v>
      </c>
      <c r="AD36" s="106">
        <v>2.5053440046980717E-4</v>
      </c>
      <c r="AE36" s="106">
        <v>2.4115826366912847E-4</v>
      </c>
      <c r="AF36" s="106">
        <v>2.3885272125431065E-4</v>
      </c>
      <c r="AG36" s="106">
        <v>2.3658559806538575E-4</v>
      </c>
      <c r="AH36" s="106">
        <v>2.4351227392770399E-4</v>
      </c>
      <c r="AI36" s="106">
        <v>2.2349260062034111E-4</v>
      </c>
      <c r="AJ36" s="106">
        <v>2.9027859045999138E-4</v>
      </c>
      <c r="AK36" s="106">
        <v>2.8801334511160091E-4</v>
      </c>
      <c r="AL36" s="106">
        <v>2.6107325547827304E-4</v>
      </c>
      <c r="AM36" s="106">
        <v>2.7275358633937044E-5</v>
      </c>
      <c r="AN36" s="106">
        <v>2.9036187722235595E-5</v>
      </c>
      <c r="AO36" s="106">
        <v>3.5553553137650541E-5</v>
      </c>
      <c r="AP36" s="106">
        <v>3.9036803994341382E-5</v>
      </c>
      <c r="AQ36" s="106">
        <v>5.5477274434690722E-5</v>
      </c>
      <c r="AR36" s="106">
        <v>2.2414670531700591E-5</v>
      </c>
      <c r="AS36" s="106">
        <v>4.6836600560347658E-5</v>
      </c>
      <c r="AT36" s="106">
        <v>6.7394229719297525E-5</v>
      </c>
      <c r="AU36" s="106">
        <v>6.5408446272378638E-5</v>
      </c>
      <c r="AV36" s="106">
        <v>9.0564555189053499E-5</v>
      </c>
      <c r="AW36" s="106">
        <v>8.838612012212632E-5</v>
      </c>
      <c r="AX36" s="106">
        <v>2.4328479397259502E-4</v>
      </c>
      <c r="AY36" s="106">
        <v>3.7964347003585034E-4</v>
      </c>
      <c r="AZ36" s="106">
        <v>3.4360312322815066E-4</v>
      </c>
      <c r="BA36" s="106">
        <v>3.386981858034003E-4</v>
      </c>
      <c r="BB36" s="106">
        <v>3.1781817680788245E-4</v>
      </c>
      <c r="BC36" s="106">
        <v>3.3518897050108476E-4</v>
      </c>
      <c r="BD36" s="106">
        <v>3.29429337139201E-4</v>
      </c>
      <c r="BE36" s="106">
        <v>3.8860929886286755E-4</v>
      </c>
      <c r="BF36" s="106">
        <v>3.0403768107922649E-4</v>
      </c>
      <c r="BG36" s="106">
        <v>2.2418057376163544E-4</v>
      </c>
      <c r="BH36" s="106">
        <v>3.0506827954047359E-4</v>
      </c>
      <c r="BI36" s="106">
        <v>2.9347642090895979E-4</v>
      </c>
    </row>
    <row r="37" spans="11:61" ht="15" customHeight="1">
      <c r="O37" s="600"/>
      <c r="P37" s="605"/>
      <c r="Q37" s="593" t="s">
        <v>30</v>
      </c>
      <c r="R37" s="237" t="s">
        <v>93</v>
      </c>
      <c r="S37" s="111" t="s">
        <v>159</v>
      </c>
      <c r="T37" s="114" t="s">
        <v>34</v>
      </c>
      <c r="U37" s="655"/>
      <c r="V37" s="661"/>
      <c r="W37" s="593" t="s">
        <v>387</v>
      </c>
      <c r="X37" s="237" t="s">
        <v>12</v>
      </c>
      <c r="Y37" s="189" t="s">
        <v>58</v>
      </c>
      <c r="Z37" s="114" t="s">
        <v>34</v>
      </c>
      <c r="AA37" s="169" t="s">
        <v>489</v>
      </c>
      <c r="AB37" s="169" t="s">
        <v>489</v>
      </c>
      <c r="AC37" s="169" t="s">
        <v>489</v>
      </c>
      <c r="AD37" s="169" t="s">
        <v>489</v>
      </c>
      <c r="AE37" s="169" t="s">
        <v>489</v>
      </c>
      <c r="AF37" s="169" t="s">
        <v>489</v>
      </c>
      <c r="AG37" s="169" t="s">
        <v>489</v>
      </c>
      <c r="AH37" s="169" t="s">
        <v>489</v>
      </c>
      <c r="AI37" s="169" t="s">
        <v>489</v>
      </c>
      <c r="AJ37" s="169" t="s">
        <v>489</v>
      </c>
      <c r="AK37" s="169">
        <v>2.5448299504549153E-5</v>
      </c>
      <c r="AL37" s="169">
        <v>6.0429300311159418E-5</v>
      </c>
      <c r="AM37" s="169">
        <v>5.1721908335488031E-5</v>
      </c>
      <c r="AN37" s="169">
        <v>4.4271409462391826E-5</v>
      </c>
      <c r="AO37" s="169">
        <v>4.8655392031012451E-5</v>
      </c>
      <c r="AP37" s="169">
        <v>5.2948514857278259E-5</v>
      </c>
      <c r="AQ37" s="169">
        <v>3.3231950766279753E-5</v>
      </c>
      <c r="AR37" s="169">
        <v>3.2240065245572836E-5</v>
      </c>
      <c r="AS37" s="169">
        <v>2.0670591385724246E-5</v>
      </c>
      <c r="AT37" s="169">
        <v>5.0949600525471957E-5</v>
      </c>
      <c r="AU37" s="169">
        <v>8.0032289724214399E-6</v>
      </c>
      <c r="AV37" s="169" t="s">
        <v>489</v>
      </c>
      <c r="AW37" s="169" t="s">
        <v>489</v>
      </c>
      <c r="AX37" s="169" t="s">
        <v>489</v>
      </c>
      <c r="AY37" s="169" t="s">
        <v>489</v>
      </c>
      <c r="AZ37" s="169" t="s">
        <v>489</v>
      </c>
      <c r="BA37" s="169" t="s">
        <v>489</v>
      </c>
      <c r="BB37" s="169" t="s">
        <v>489</v>
      </c>
      <c r="BC37" s="169" t="s">
        <v>489</v>
      </c>
      <c r="BD37" s="169" t="s">
        <v>489</v>
      </c>
      <c r="BE37" s="169" t="s">
        <v>489</v>
      </c>
      <c r="BF37" s="169" t="s">
        <v>489</v>
      </c>
      <c r="BG37" s="169" t="s">
        <v>489</v>
      </c>
      <c r="BH37" s="169" t="s">
        <v>489</v>
      </c>
      <c r="BI37" s="169" t="s">
        <v>489</v>
      </c>
    </row>
    <row r="38" spans="11:61" ht="15" customHeight="1">
      <c r="O38" s="600"/>
      <c r="P38" s="605"/>
      <c r="Q38" s="532"/>
      <c r="R38" s="616" t="s">
        <v>158</v>
      </c>
      <c r="S38" s="160" t="s">
        <v>97</v>
      </c>
      <c r="T38" s="114" t="s">
        <v>34</v>
      </c>
      <c r="U38" s="655"/>
      <c r="V38" s="661"/>
      <c r="W38" s="532"/>
      <c r="X38" s="648" t="s">
        <v>72</v>
      </c>
      <c r="Y38" s="189" t="s">
        <v>57</v>
      </c>
      <c r="Z38" s="114" t="s">
        <v>34</v>
      </c>
      <c r="AA38" s="169">
        <v>1.4749863830900425E-2</v>
      </c>
      <c r="AB38" s="169">
        <v>1.4954419394097265E-2</v>
      </c>
      <c r="AC38" s="169">
        <v>1.6047684116324453E-2</v>
      </c>
      <c r="AD38" s="169">
        <v>1.4944370380858978E-2</v>
      </c>
      <c r="AE38" s="169">
        <v>1.6896289463541273E-2</v>
      </c>
      <c r="AF38" s="169">
        <v>1.6246023801429896E-2</v>
      </c>
      <c r="AG38" s="169">
        <v>1.583808501835015E-2</v>
      </c>
      <c r="AH38" s="169">
        <v>1.6544585051782065E-2</v>
      </c>
      <c r="AI38" s="169">
        <v>1.5896160879484929E-2</v>
      </c>
      <c r="AJ38" s="169">
        <v>1.5536325313333391E-2</v>
      </c>
      <c r="AK38" s="169">
        <v>1.5193248789152096E-2</v>
      </c>
      <c r="AL38" s="169">
        <v>1.5760388374692347E-2</v>
      </c>
      <c r="AM38" s="169">
        <v>1.6556420569865223E-2</v>
      </c>
      <c r="AN38" s="169">
        <v>1.8101474780035653E-2</v>
      </c>
      <c r="AO38" s="169">
        <v>1.91162112326657E-2</v>
      </c>
      <c r="AP38" s="169">
        <v>2.0059118387152283E-2</v>
      </c>
      <c r="AQ38" s="169">
        <v>1.9512304362571998E-2</v>
      </c>
      <c r="AR38" s="169">
        <v>2.1080624383649153E-2</v>
      </c>
      <c r="AS38" s="169">
        <v>1.8515678036191696E-2</v>
      </c>
      <c r="AT38" s="169">
        <v>1.7538237483593094E-2</v>
      </c>
      <c r="AU38" s="169">
        <v>1.8466009495124114E-2</v>
      </c>
      <c r="AV38" s="169">
        <v>1.8320266251737442E-2</v>
      </c>
      <c r="AW38" s="169">
        <v>1.9202814044069448E-2</v>
      </c>
      <c r="AX38" s="169">
        <v>1.8566331776728121E-2</v>
      </c>
      <c r="AY38" s="169">
        <v>1.7709100700342137E-2</v>
      </c>
      <c r="AZ38" s="169">
        <v>1.9398291505323788E-2</v>
      </c>
      <c r="BA38" s="169">
        <v>1.8002205576921049E-2</v>
      </c>
      <c r="BB38" s="169">
        <v>1.7979606109401594E-2</v>
      </c>
      <c r="BC38" s="169">
        <v>1.9571634902343281E-2</v>
      </c>
      <c r="BD38" s="169">
        <v>2.0561351755340136E-2</v>
      </c>
      <c r="BE38" s="169">
        <v>1.9183047866396762E-2</v>
      </c>
      <c r="BF38" s="169">
        <v>1.9782782107220776E-2</v>
      </c>
      <c r="BG38" s="169">
        <v>1.9745567744384202E-2</v>
      </c>
      <c r="BH38" s="169">
        <v>2.1922212336368471E-2</v>
      </c>
      <c r="BI38" s="169">
        <v>2.1537300440526607E-2</v>
      </c>
    </row>
    <row r="39" spans="11:61" ht="15" customHeight="1">
      <c r="O39" s="600"/>
      <c r="P39" s="605"/>
      <c r="Q39" s="532"/>
      <c r="R39" s="617"/>
      <c r="S39" s="111" t="s">
        <v>98</v>
      </c>
      <c r="T39" s="114" t="s">
        <v>34</v>
      </c>
      <c r="U39" s="655"/>
      <c r="V39" s="661"/>
      <c r="W39" s="532"/>
      <c r="X39" s="649"/>
      <c r="Y39" s="189" t="s">
        <v>58</v>
      </c>
      <c r="Z39" s="114" t="s">
        <v>34</v>
      </c>
      <c r="AA39" s="169">
        <v>8.1584619713108395E-5</v>
      </c>
      <c r="AB39" s="169">
        <v>8.0113985196605093E-5</v>
      </c>
      <c r="AC39" s="169">
        <v>6.554871968080779E-5</v>
      </c>
      <c r="AD39" s="169">
        <v>6.5389842055159467E-5</v>
      </c>
      <c r="AE39" s="169">
        <v>5.5859332547896103E-5</v>
      </c>
      <c r="AF39" s="169">
        <v>3.4983667488485428E-3</v>
      </c>
      <c r="AG39" s="169">
        <v>5.0291453565437334E-3</v>
      </c>
      <c r="AH39" s="169">
        <v>8.4840176100953422E-3</v>
      </c>
      <c r="AI39" s="169">
        <v>1.1160582412613588E-2</v>
      </c>
      <c r="AJ39" s="169">
        <v>2.3022740366874815E-2</v>
      </c>
      <c r="AK39" s="169">
        <v>3.9102286394744494E-2</v>
      </c>
      <c r="AL39" s="169">
        <v>6.5502197749534252E-2</v>
      </c>
      <c r="AM39" s="169">
        <v>8.08221380295574E-2</v>
      </c>
      <c r="AN39" s="169">
        <v>9.7651407906626506E-2</v>
      </c>
      <c r="AO39" s="169">
        <v>0.10835599868382283</v>
      </c>
      <c r="AP39" s="169">
        <v>0.11562059167225165</v>
      </c>
      <c r="AQ39" s="169">
        <v>0.13976462470285442</v>
      </c>
      <c r="AR39" s="169">
        <v>0.15621798337235304</v>
      </c>
      <c r="AS39" s="169">
        <v>0.16657363193803729</v>
      </c>
      <c r="AT39" s="169">
        <v>0.17498236838775447</v>
      </c>
      <c r="AU39" s="169">
        <v>0.17038738775248408</v>
      </c>
      <c r="AV39" s="169">
        <v>0.17956781613741873</v>
      </c>
      <c r="AW39" s="169">
        <v>0.18339316663183294</v>
      </c>
      <c r="AX39" s="169">
        <v>0.19831208499798403</v>
      </c>
      <c r="AY39" s="169">
        <v>0.22779370423858594</v>
      </c>
      <c r="AZ39" s="169">
        <v>0.22051651490642646</v>
      </c>
      <c r="BA39" s="169">
        <v>0.23850025264750108</v>
      </c>
      <c r="BB39" s="169">
        <v>0.24616942979356465</v>
      </c>
      <c r="BC39" s="169">
        <v>0.27488144987113033</v>
      </c>
      <c r="BD39" s="169">
        <v>0.28559751855864773</v>
      </c>
      <c r="BE39" s="169">
        <v>0.28559603660477167</v>
      </c>
      <c r="BF39" s="169">
        <v>0.29631984101396291</v>
      </c>
      <c r="BG39" s="169">
        <v>0.30012704282640279</v>
      </c>
      <c r="BH39" s="169">
        <v>0.29803591717421829</v>
      </c>
      <c r="BI39" s="169">
        <v>0.30782848250617417</v>
      </c>
    </row>
    <row r="40" spans="11:61" ht="15" customHeight="1">
      <c r="O40" s="600"/>
      <c r="P40" s="605"/>
      <c r="Q40" s="532"/>
      <c r="R40" s="618"/>
      <c r="S40" s="189" t="s">
        <v>102</v>
      </c>
      <c r="T40" s="114" t="s">
        <v>34</v>
      </c>
      <c r="U40" s="655"/>
      <c r="V40" s="661"/>
      <c r="W40" s="532"/>
      <c r="X40" s="650"/>
      <c r="Y40" s="189" t="s">
        <v>143</v>
      </c>
      <c r="Z40" s="114" t="s">
        <v>34</v>
      </c>
      <c r="AA40" s="170">
        <v>1.7591838059309557</v>
      </c>
      <c r="AB40" s="170">
        <v>1.7591838059309557</v>
      </c>
      <c r="AC40" s="170">
        <v>1.7591838059309557</v>
      </c>
      <c r="AD40" s="170">
        <v>1.7591838059309557</v>
      </c>
      <c r="AE40" s="170">
        <v>1.7591838059309557</v>
      </c>
      <c r="AF40" s="170">
        <v>1.7591838059309557</v>
      </c>
      <c r="AG40" s="170">
        <v>1.7591838059309557</v>
      </c>
      <c r="AH40" s="170">
        <v>1.7591838059309557</v>
      </c>
      <c r="AI40" s="170">
        <v>1.6035628721626847</v>
      </c>
      <c r="AJ40" s="170">
        <v>1.7434710422171469</v>
      </c>
      <c r="AK40" s="170">
        <v>2.2180826037095924</v>
      </c>
      <c r="AL40" s="170">
        <v>1.5486758208336262</v>
      </c>
      <c r="AM40" s="170">
        <v>1.6821266907317287</v>
      </c>
      <c r="AN40" s="170">
        <v>2.5581670786112087</v>
      </c>
      <c r="AO40" s="170">
        <v>2.7260568826765637</v>
      </c>
      <c r="AP40" s="170">
        <v>2.8874893865855586</v>
      </c>
      <c r="AQ40" s="170">
        <v>3.057531624036367</v>
      </c>
      <c r="AR40" s="170">
        <v>3.2768190943654285</v>
      </c>
      <c r="AS40" s="170">
        <v>4.0078309637139844</v>
      </c>
      <c r="AT40" s="170">
        <v>4.2166170021029519</v>
      </c>
      <c r="AU40" s="170">
        <v>4.1972451016338717</v>
      </c>
      <c r="AV40" s="170">
        <v>4.3748208559337671</v>
      </c>
      <c r="AW40" s="170">
        <v>4.4673754915082577</v>
      </c>
      <c r="AX40" s="170">
        <v>4.7622588653153555</v>
      </c>
      <c r="AY40" s="170">
        <v>5.2497850271205202</v>
      </c>
      <c r="AZ40" s="170">
        <v>4.9807308539388622</v>
      </c>
      <c r="BA40" s="170">
        <v>4.9021670353698168</v>
      </c>
      <c r="BB40" s="170">
        <v>5.2002790592550951</v>
      </c>
      <c r="BC40" s="170">
        <v>5.0474562888879131</v>
      </c>
      <c r="BD40" s="170">
        <v>5.4854764828276528</v>
      </c>
      <c r="BE40" s="170">
        <v>5.3767785968622634</v>
      </c>
      <c r="BF40" s="170">
        <v>5.3660164299349962</v>
      </c>
      <c r="BG40" s="170">
        <v>5.3251201956113849</v>
      </c>
      <c r="BH40" s="170">
        <v>5.7760549898638436</v>
      </c>
      <c r="BI40" s="170">
        <v>5.6791954875184478</v>
      </c>
    </row>
    <row r="41" spans="11:61" ht="15" customHeight="1">
      <c r="O41" s="600"/>
      <c r="P41" s="605"/>
      <c r="Q41" s="615"/>
      <c r="R41" s="619" t="s">
        <v>104</v>
      </c>
      <c r="S41" s="620"/>
      <c r="T41" s="114" t="s">
        <v>34</v>
      </c>
      <c r="U41" s="655"/>
      <c r="V41" s="661"/>
      <c r="W41" s="615"/>
      <c r="X41" s="619" t="s">
        <v>390</v>
      </c>
      <c r="Y41" s="620"/>
      <c r="Z41" s="114" t="s">
        <v>34</v>
      </c>
      <c r="AA41" s="169">
        <v>3.0951146884508368E-2</v>
      </c>
      <c r="AB41" s="169">
        <v>4.1843649998582241E-2</v>
      </c>
      <c r="AC41" s="169">
        <v>4.6785874554074035E-2</v>
      </c>
      <c r="AD41" s="169">
        <v>6.121613580314917E-2</v>
      </c>
      <c r="AE41" s="169">
        <v>6.8336335273212742E-2</v>
      </c>
      <c r="AF41" s="169">
        <v>7.5755840887408027E-2</v>
      </c>
      <c r="AG41" s="169">
        <v>7.606375437483999E-2</v>
      </c>
      <c r="AH41" s="169">
        <v>7.5001339313985546E-2</v>
      </c>
      <c r="AI41" s="169">
        <v>7.4661644092484436E-2</v>
      </c>
      <c r="AJ41" s="169">
        <v>8.171447348412729E-2</v>
      </c>
      <c r="AK41" s="169">
        <v>9.9142351814063973E-2</v>
      </c>
      <c r="AL41" s="169">
        <v>8.6961476375509994E-2</v>
      </c>
      <c r="AM41" s="169">
        <v>7.8241875039910161E-2</v>
      </c>
      <c r="AN41" s="169">
        <v>6.6006842766694204E-2</v>
      </c>
      <c r="AO41" s="169">
        <v>5.8847648184514108E-2</v>
      </c>
      <c r="AP41" s="169">
        <v>8.0443467218791587E-2</v>
      </c>
      <c r="AQ41" s="169">
        <v>7.5254346217933157E-2</v>
      </c>
      <c r="AR41" s="169">
        <v>6.7038526898158271E-2</v>
      </c>
      <c r="AS41" s="169">
        <v>6.4235893076720979E-2</v>
      </c>
      <c r="AT41" s="169">
        <v>5.1621681818183877E-2</v>
      </c>
      <c r="AU41" s="169">
        <v>4.4456044369987034E-2</v>
      </c>
      <c r="AV41" s="169">
        <v>3.6567085359242392E-2</v>
      </c>
      <c r="AW41" s="169">
        <v>3.1780479898058774E-2</v>
      </c>
      <c r="AX41" s="169">
        <v>3.0069619907002597E-2</v>
      </c>
      <c r="AY41" s="169">
        <v>2.6510800042946165E-2</v>
      </c>
      <c r="AZ41" s="169">
        <v>2.9214770803204084E-2</v>
      </c>
      <c r="BA41" s="169">
        <v>3.0910544758736402E-2</v>
      </c>
      <c r="BB41" s="169">
        <v>3.4205652292480085E-2</v>
      </c>
      <c r="BC41" s="169">
        <v>3.1810523522887137E-2</v>
      </c>
      <c r="BD41" s="169">
        <v>3.4027200325550774E-2</v>
      </c>
      <c r="BE41" s="169">
        <v>3.2431613614770337E-2</v>
      </c>
      <c r="BF41" s="169">
        <v>3.4041246581842863E-2</v>
      </c>
      <c r="BG41" s="169">
        <v>3.769102297158064E-2</v>
      </c>
      <c r="BH41" s="169">
        <v>3.1673990582323411E-2</v>
      </c>
      <c r="BI41" s="169">
        <v>2.8364806084351584E-2</v>
      </c>
    </row>
    <row r="42" spans="11:61" ht="25.5" customHeight="1">
      <c r="O42" s="600"/>
      <c r="P42" s="605"/>
      <c r="Q42" s="593" t="s">
        <v>152</v>
      </c>
      <c r="R42" s="595" t="s">
        <v>105</v>
      </c>
      <c r="S42" s="596"/>
      <c r="T42" s="114" t="s">
        <v>34</v>
      </c>
      <c r="U42" s="655"/>
      <c r="V42" s="661"/>
      <c r="W42" s="593" t="s">
        <v>389</v>
      </c>
      <c r="X42" s="595" t="s">
        <v>65</v>
      </c>
      <c r="Y42" s="596"/>
      <c r="Z42" s="114" t="s">
        <v>34</v>
      </c>
      <c r="AA42" s="106">
        <v>7.9146476691170821E-5</v>
      </c>
      <c r="AB42" s="106">
        <v>7.9146476691170821E-5</v>
      </c>
      <c r="AC42" s="106">
        <v>7.9146476691170821E-5</v>
      </c>
      <c r="AD42" s="106">
        <v>7.9146476691170821E-5</v>
      </c>
      <c r="AE42" s="106">
        <v>7.9146476691170821E-5</v>
      </c>
      <c r="AF42" s="106">
        <v>9.1482456253650979E-5</v>
      </c>
      <c r="AG42" s="106">
        <v>1.0280728995035406E-4</v>
      </c>
      <c r="AH42" s="106">
        <v>1.4588210383245686E-4</v>
      </c>
      <c r="AI42" s="106">
        <v>1.8730919650661735E-4</v>
      </c>
      <c r="AJ42" s="106">
        <v>3.0362573798159643E-4</v>
      </c>
      <c r="AK42" s="106">
        <v>3.4929837846432667E-4</v>
      </c>
      <c r="AL42" s="106">
        <v>4.1344320080363109E-4</v>
      </c>
      <c r="AM42" s="106">
        <v>5.6999606135004854E-4</v>
      </c>
      <c r="AN42" s="106">
        <v>7.7032462317846377E-4</v>
      </c>
      <c r="AO42" s="106">
        <v>9.0610305391909489E-4</v>
      </c>
      <c r="AP42" s="106">
        <v>9.7745624522118301E-4</v>
      </c>
      <c r="AQ42" s="106">
        <v>9.3167285176648453E-4</v>
      </c>
      <c r="AR42" s="106">
        <v>9.3574714726718836E-4</v>
      </c>
      <c r="AS42" s="106">
        <v>9.0939029638496057E-4</v>
      </c>
      <c r="AT42" s="106">
        <v>8.8649506498829323E-4</v>
      </c>
      <c r="AU42" s="106">
        <v>8.9625546519877034E-4</v>
      </c>
      <c r="AV42" s="106">
        <v>9.1721134136288763E-4</v>
      </c>
      <c r="AW42" s="106">
        <v>9.0528065419107539E-4</v>
      </c>
      <c r="AX42" s="106">
        <v>9.1048604387358246E-4</v>
      </c>
      <c r="AY42" s="106">
        <v>9.1501513349321966E-4</v>
      </c>
      <c r="AZ42" s="106">
        <v>8.5048385397513244E-4</v>
      </c>
      <c r="BA42" s="106">
        <v>8.4780457463198595E-4</v>
      </c>
      <c r="BB42" s="106">
        <v>8.4614092360625029E-4</v>
      </c>
      <c r="BC42" s="106">
        <v>8.5386064139705755E-4</v>
      </c>
      <c r="BD42" s="106">
        <v>7.4943472750828505E-4</v>
      </c>
      <c r="BE42" s="106">
        <v>7.3022262154111446E-4</v>
      </c>
      <c r="BF42" s="106">
        <v>6.9890780782864916E-4</v>
      </c>
      <c r="BG42" s="106">
        <v>6.7242135240475661E-4</v>
      </c>
      <c r="BH42" s="106">
        <v>6.2637933897828125E-4</v>
      </c>
      <c r="BI42" s="106">
        <v>4.452454218506051E-4</v>
      </c>
    </row>
    <row r="43" spans="11:61" ht="25.5" customHeight="1" thickBot="1">
      <c r="O43" s="600"/>
      <c r="P43" s="606"/>
      <c r="Q43" s="594"/>
      <c r="R43" s="597" t="s">
        <v>172</v>
      </c>
      <c r="S43" s="598"/>
      <c r="T43" s="141" t="s">
        <v>34</v>
      </c>
      <c r="U43" s="655"/>
      <c r="V43" s="662"/>
      <c r="W43" s="615"/>
      <c r="X43" s="597" t="s">
        <v>66</v>
      </c>
      <c r="Y43" s="598"/>
      <c r="Z43" s="141" t="s">
        <v>34</v>
      </c>
      <c r="AA43" s="171" t="s">
        <v>489</v>
      </c>
      <c r="AB43" s="171" t="s">
        <v>489</v>
      </c>
      <c r="AC43" s="171" t="s">
        <v>489</v>
      </c>
      <c r="AD43" s="171">
        <v>1.9835284768352039E-5</v>
      </c>
      <c r="AE43" s="171">
        <v>2.7206291707787483E-5</v>
      </c>
      <c r="AF43" s="171">
        <v>3.1156740169426981E-5</v>
      </c>
      <c r="AG43" s="171">
        <v>2.4556841788569809E-5</v>
      </c>
      <c r="AH43" s="171">
        <v>2.6297846737724982E-5</v>
      </c>
      <c r="AI43" s="171">
        <v>4.4443494250131756E-5</v>
      </c>
      <c r="AJ43" s="171">
        <v>6.6853965251906092E-5</v>
      </c>
      <c r="AK43" s="171">
        <v>2.1570012278979963E-4</v>
      </c>
      <c r="AL43" s="171">
        <v>4.6355017547214546E-4</v>
      </c>
      <c r="AM43" s="171">
        <v>1.8440436511048882E-3</v>
      </c>
      <c r="AN43" s="171">
        <v>2.7289203356779205E-3</v>
      </c>
      <c r="AO43" s="171">
        <v>3.1116105617060297E-3</v>
      </c>
      <c r="AP43" s="171">
        <v>4.9790992973505668E-3</v>
      </c>
      <c r="AQ43" s="171">
        <v>5.3800022598113929E-3</v>
      </c>
      <c r="AR43" s="171">
        <v>5.5821920334181204E-3</v>
      </c>
      <c r="AS43" s="171">
        <v>9.1343341959187856E-3</v>
      </c>
      <c r="AT43" s="171">
        <v>1.1220098437785786E-2</v>
      </c>
      <c r="AU43" s="171">
        <v>9.0690419172867846E-3</v>
      </c>
      <c r="AV43" s="171">
        <v>9.5164099927741476E-3</v>
      </c>
      <c r="AW43" s="171">
        <v>8.7837302971102305E-3</v>
      </c>
      <c r="AX43" s="171">
        <v>9.7135146120954328E-3</v>
      </c>
      <c r="AY43" s="171">
        <v>1.0145032791824753E-2</v>
      </c>
      <c r="AZ43" s="171">
        <v>9.1539278711660309E-3</v>
      </c>
      <c r="BA43" s="171">
        <v>8.1608721381853603E-3</v>
      </c>
      <c r="BB43" s="171">
        <v>9.1364150863109568E-3</v>
      </c>
      <c r="BC43" s="171">
        <v>9.847201531747762E-3</v>
      </c>
      <c r="BD43" s="171">
        <v>1.0758042018773735E-2</v>
      </c>
      <c r="BE43" s="171">
        <v>1.0143366542884251E-2</v>
      </c>
      <c r="BF43" s="171">
        <v>8.7886913680389079E-3</v>
      </c>
      <c r="BG43" s="171">
        <v>9.7687545847901722E-3</v>
      </c>
      <c r="BH43" s="171">
        <v>1.1794015787437119E-2</v>
      </c>
      <c r="BI43" s="171">
        <v>1.2218965884200652E-2</v>
      </c>
    </row>
    <row r="44" spans="11:61" ht="15" customHeight="1" thickTop="1">
      <c r="O44" s="600"/>
      <c r="P44" s="621" t="s">
        <v>29</v>
      </c>
      <c r="Q44" s="622"/>
      <c r="R44" s="622"/>
      <c r="S44" s="623"/>
      <c r="T44" s="115" t="s">
        <v>34</v>
      </c>
      <c r="U44" s="655"/>
      <c r="V44" s="651" t="s">
        <v>4</v>
      </c>
      <c r="W44" s="652"/>
      <c r="X44" s="652"/>
      <c r="Y44" s="653"/>
      <c r="Z44" s="115" t="s">
        <v>34</v>
      </c>
      <c r="AA44" s="98">
        <f t="shared" ref="AA44:BD44" si="1">SUM(AA28:AA43)</f>
        <v>3.4588845267277968</v>
      </c>
      <c r="AB44" s="98">
        <f t="shared" si="1"/>
        <v>3.4627016129427948</v>
      </c>
      <c r="AC44" s="98">
        <f t="shared" si="1"/>
        <v>3.4764324536289268</v>
      </c>
      <c r="AD44" s="98">
        <f t="shared" si="1"/>
        <v>3.478635396164103</v>
      </c>
      <c r="AE44" s="98">
        <f t="shared" si="1"/>
        <v>3.5382635936694817</v>
      </c>
      <c r="AF44" s="98">
        <f t="shared" si="1"/>
        <v>3.5747722990174733</v>
      </c>
      <c r="AG44" s="98">
        <f t="shared" si="1"/>
        <v>3.5956202938588491</v>
      </c>
      <c r="AH44" s="98">
        <f t="shared" si="1"/>
        <v>3.4084767255797908</v>
      </c>
      <c r="AI44" s="98">
        <f t="shared" si="1"/>
        <v>3.2276771800219368</v>
      </c>
      <c r="AJ44" s="98">
        <f t="shared" si="1"/>
        <v>3.3771133782246814</v>
      </c>
      <c r="AK44" s="98">
        <f t="shared" si="1"/>
        <v>3.7955596301987402</v>
      </c>
      <c r="AL44" s="98">
        <f t="shared" si="1"/>
        <v>3.0007615951223108</v>
      </c>
      <c r="AM44" s="98">
        <f t="shared" si="1"/>
        <v>2.9832190389747035</v>
      </c>
      <c r="AN44" s="98">
        <f t="shared" si="1"/>
        <v>3.7336629146178217</v>
      </c>
      <c r="AO44" s="98">
        <f t="shared" si="1"/>
        <v>3.823099221431387</v>
      </c>
      <c r="AP44" s="98">
        <f t="shared" si="1"/>
        <v>3.9593221589180758</v>
      </c>
      <c r="AQ44" s="98">
        <f t="shared" si="1"/>
        <v>4.0948055533428631</v>
      </c>
      <c r="AR44" s="98">
        <f t="shared" si="1"/>
        <v>4.2786975520202883</v>
      </c>
      <c r="AS44" s="98">
        <f t="shared" si="1"/>
        <v>4.9864530081129397</v>
      </c>
      <c r="AT44" s="98">
        <f t="shared" si="1"/>
        <v>5.1169507455649015</v>
      </c>
      <c r="AU44" s="98">
        <f t="shared" si="1"/>
        <v>5.0406254562155137</v>
      </c>
      <c r="AV44" s="98">
        <f t="shared" si="1"/>
        <v>5.2128978762896958</v>
      </c>
      <c r="AW44" s="98">
        <f t="shared" si="1"/>
        <v>5.3304462568027668</v>
      </c>
      <c r="AX44" s="98">
        <f t="shared" si="1"/>
        <v>5.6436794203004537</v>
      </c>
      <c r="AY44" s="98">
        <f t="shared" si="1"/>
        <v>6.0900683400346729</v>
      </c>
      <c r="AZ44" s="98">
        <f t="shared" si="1"/>
        <v>5.8078535652293564</v>
      </c>
      <c r="BA44" s="98">
        <f t="shared" si="1"/>
        <v>5.721709817617441</v>
      </c>
      <c r="BB44" s="98">
        <f t="shared" si="1"/>
        <v>6.0695621519547149</v>
      </c>
      <c r="BC44" s="98">
        <f t="shared" si="1"/>
        <v>5.9456687622643676</v>
      </c>
      <c r="BD44" s="98">
        <f t="shared" si="1"/>
        <v>6.3709018268590381</v>
      </c>
      <c r="BE44" s="98">
        <f>SUM(BE28:BE43)</f>
        <v>6.2183062230026644</v>
      </c>
      <c r="BF44" s="98">
        <f>SUM(BF28:BF43)</f>
        <v>6.1963831050157783</v>
      </c>
      <c r="BG44" s="98">
        <f>SUM(BG28:BG43)</f>
        <v>6.1678249523599913</v>
      </c>
      <c r="BH44" s="98">
        <f>SUM(BH28:BH43)</f>
        <v>6.6367699721529547</v>
      </c>
      <c r="BI44" s="98">
        <f>SUM(BI28:BI43)</f>
        <v>6.5276501430416216</v>
      </c>
    </row>
    <row r="45" spans="11:61" ht="15" customHeight="1" thickBot="1">
      <c r="O45" s="627"/>
      <c r="P45" s="628"/>
      <c r="Q45" s="629"/>
      <c r="R45" s="629"/>
      <c r="S45" s="630"/>
      <c r="T45" s="140" t="s">
        <v>20</v>
      </c>
      <c r="U45" s="671"/>
      <c r="V45" s="628"/>
      <c r="W45" s="629"/>
      <c r="X45" s="629"/>
      <c r="Y45" s="630"/>
      <c r="Z45" s="140" t="s">
        <v>129</v>
      </c>
      <c r="AA45" s="164">
        <f t="shared" ref="AA45:BI45" si="2">AA44*$X$68</f>
        <v>96.84876674837831</v>
      </c>
      <c r="AB45" s="164">
        <f t="shared" si="2"/>
        <v>96.955645162398255</v>
      </c>
      <c r="AC45" s="164">
        <f t="shared" si="2"/>
        <v>97.34010870160995</v>
      </c>
      <c r="AD45" s="164">
        <f t="shared" si="2"/>
        <v>97.401791092594891</v>
      </c>
      <c r="AE45" s="164">
        <f t="shared" si="2"/>
        <v>99.071380622745494</v>
      </c>
      <c r="AF45" s="164">
        <f t="shared" si="2"/>
        <v>100.09362437248924</v>
      </c>
      <c r="AG45" s="164">
        <f t="shared" si="2"/>
        <v>100.67736822804777</v>
      </c>
      <c r="AH45" s="164">
        <f t="shared" si="2"/>
        <v>95.437348316234136</v>
      </c>
      <c r="AI45" s="164">
        <f t="shared" si="2"/>
        <v>90.374961040614238</v>
      </c>
      <c r="AJ45" s="164">
        <f t="shared" si="2"/>
        <v>94.559174590291079</v>
      </c>
      <c r="AK45" s="164">
        <f t="shared" si="2"/>
        <v>106.27566964556473</v>
      </c>
      <c r="AL45" s="164">
        <f t="shared" si="2"/>
        <v>84.021324663424707</v>
      </c>
      <c r="AM45" s="164">
        <f t="shared" si="2"/>
        <v>83.530133091291702</v>
      </c>
      <c r="AN45" s="164">
        <f t="shared" si="2"/>
        <v>104.54256160929901</v>
      </c>
      <c r="AO45" s="164">
        <f t="shared" si="2"/>
        <v>107.04677820007883</v>
      </c>
      <c r="AP45" s="164">
        <f t="shared" si="2"/>
        <v>110.86102044970612</v>
      </c>
      <c r="AQ45" s="164">
        <f t="shared" si="2"/>
        <v>114.65455549360017</v>
      </c>
      <c r="AR45" s="164">
        <f t="shared" si="2"/>
        <v>119.80353145656807</v>
      </c>
      <c r="AS45" s="164">
        <f t="shared" si="2"/>
        <v>139.62068422716231</v>
      </c>
      <c r="AT45" s="164">
        <f t="shared" si="2"/>
        <v>143.27462087581725</v>
      </c>
      <c r="AU45" s="164">
        <f t="shared" si="2"/>
        <v>141.13751277403438</v>
      </c>
      <c r="AV45" s="164">
        <f t="shared" si="2"/>
        <v>145.96114053611149</v>
      </c>
      <c r="AW45" s="164">
        <f t="shared" si="2"/>
        <v>149.25249519047748</v>
      </c>
      <c r="AX45" s="164">
        <f t="shared" si="2"/>
        <v>158.02302376841271</v>
      </c>
      <c r="AY45" s="164">
        <f t="shared" si="2"/>
        <v>170.52191352097083</v>
      </c>
      <c r="AZ45" s="164">
        <f t="shared" si="2"/>
        <v>162.61989982642197</v>
      </c>
      <c r="BA45" s="164">
        <f t="shared" si="2"/>
        <v>160.20787489328836</v>
      </c>
      <c r="BB45" s="164">
        <f t="shared" si="2"/>
        <v>169.94774025473203</v>
      </c>
      <c r="BC45" s="164">
        <f t="shared" si="2"/>
        <v>166.47872534340229</v>
      </c>
      <c r="BD45" s="164">
        <f t="shared" si="2"/>
        <v>178.38525115205306</v>
      </c>
      <c r="BE45" s="164">
        <f t="shared" si="2"/>
        <v>174.11257424407461</v>
      </c>
      <c r="BF45" s="164">
        <f t="shared" si="2"/>
        <v>173.4987269404418</v>
      </c>
      <c r="BG45" s="164">
        <f t="shared" si="2"/>
        <v>172.69909866607975</v>
      </c>
      <c r="BH45" s="164">
        <f t="shared" si="2"/>
        <v>185.82955922028273</v>
      </c>
      <c r="BI45" s="164">
        <f t="shared" si="2"/>
        <v>182.77420400516542</v>
      </c>
    </row>
    <row r="46" spans="11:61" ht="30" customHeight="1">
      <c r="O46" s="599" t="s">
        <v>35</v>
      </c>
      <c r="P46" s="602" t="s">
        <v>202</v>
      </c>
      <c r="Q46" s="603"/>
      <c r="R46" s="603"/>
      <c r="S46" s="604"/>
      <c r="T46" s="115" t="s">
        <v>24</v>
      </c>
      <c r="U46" s="654" t="s">
        <v>35</v>
      </c>
      <c r="V46" s="657" t="s">
        <v>156</v>
      </c>
      <c r="W46" s="658"/>
      <c r="X46" s="658"/>
      <c r="Y46" s="659"/>
      <c r="Z46" s="162" t="s">
        <v>24</v>
      </c>
      <c r="AA46" s="142">
        <v>4.8087799574075065</v>
      </c>
      <c r="AB46" s="142">
        <v>4.8532535047098815</v>
      </c>
      <c r="AC46" s="142">
        <v>5.133446499718616</v>
      </c>
      <c r="AD46" s="142">
        <v>5.2877762418192908</v>
      </c>
      <c r="AE46" s="142">
        <v>5.4901368474275003</v>
      </c>
      <c r="AF46" s="142">
        <v>5.8942944424191843</v>
      </c>
      <c r="AG46" s="142">
        <v>6.2875244723006825</v>
      </c>
      <c r="AH46" s="142">
        <v>6.0255812069907151</v>
      </c>
      <c r="AI46" s="142">
        <v>6.5512589278349189</v>
      </c>
      <c r="AJ46" s="142">
        <v>6.4414794706440706</v>
      </c>
      <c r="AK46" s="142">
        <v>6.4654683563544006</v>
      </c>
      <c r="AL46" s="142">
        <v>6.4099546719217617</v>
      </c>
      <c r="AM46" s="142">
        <v>5.3439734264605541</v>
      </c>
      <c r="AN46" s="142">
        <v>6.3893321734552506</v>
      </c>
      <c r="AO46" s="142">
        <v>7.0798911329985357</v>
      </c>
      <c r="AP46" s="142">
        <v>7.1631726070515942</v>
      </c>
      <c r="AQ46" s="142">
        <v>6.8741682143572307</v>
      </c>
      <c r="AR46" s="142">
        <v>6.6505837725583588</v>
      </c>
      <c r="AS46" s="142">
        <v>5.9146909853359757</v>
      </c>
      <c r="AT46" s="142">
        <v>5.5733228514552069</v>
      </c>
      <c r="AU46" s="142">
        <v>5.4758659346475849</v>
      </c>
      <c r="AV46" s="142">
        <v>5.4280959096764327</v>
      </c>
      <c r="AW46" s="142">
        <v>5.5816810068501992</v>
      </c>
      <c r="AX46" s="142">
        <v>5.7664684820122272</v>
      </c>
      <c r="AY46" s="142">
        <v>4.9664032875371946</v>
      </c>
      <c r="AZ46" s="142">
        <v>5.0369149181999902</v>
      </c>
      <c r="BA46" s="142">
        <v>4.4272269924294569</v>
      </c>
      <c r="BB46" s="142">
        <v>4.7891684605210996</v>
      </c>
      <c r="BC46" s="142">
        <v>4.9603474089233952</v>
      </c>
      <c r="BD46" s="142">
        <v>5.0848360258801337</v>
      </c>
      <c r="BE46" s="142">
        <v>4.7584120312142844</v>
      </c>
      <c r="BF46" s="142">
        <v>4.5828099135595597</v>
      </c>
      <c r="BG46" s="142">
        <v>4.5071124093886681</v>
      </c>
      <c r="BH46" s="142">
        <v>4.6182157437965756</v>
      </c>
      <c r="BI46" s="142">
        <v>4.5117178483051861</v>
      </c>
    </row>
    <row r="47" spans="11:61" ht="15" customHeight="1">
      <c r="O47" s="600"/>
      <c r="P47" s="605" t="s">
        <v>32</v>
      </c>
      <c r="Q47" s="607" t="s">
        <v>31</v>
      </c>
      <c r="R47" s="610" t="s">
        <v>96</v>
      </c>
      <c r="S47" s="611"/>
      <c r="T47" s="114" t="s">
        <v>24</v>
      </c>
      <c r="U47" s="655"/>
      <c r="V47" s="660" t="s">
        <v>64</v>
      </c>
      <c r="W47" s="607" t="s">
        <v>386</v>
      </c>
      <c r="X47" s="663" t="s">
        <v>157</v>
      </c>
      <c r="Y47" s="664"/>
      <c r="Z47" s="114" t="s">
        <v>24</v>
      </c>
      <c r="AA47" s="166">
        <v>1.1911343407517823</v>
      </c>
      <c r="AB47" s="166">
        <v>1.2373329118358127</v>
      </c>
      <c r="AC47" s="166">
        <v>1.2419484843332276</v>
      </c>
      <c r="AD47" s="166">
        <v>1.249339059334925</v>
      </c>
      <c r="AE47" s="166">
        <v>1.2630441331926165</v>
      </c>
      <c r="AF47" s="166">
        <v>1.3156644049536006</v>
      </c>
      <c r="AG47" s="166">
        <v>1.3478665213007079</v>
      </c>
      <c r="AH47" s="166">
        <v>1.3881775925667985</v>
      </c>
      <c r="AI47" s="166">
        <v>1.4308829978910649</v>
      </c>
      <c r="AJ47" s="166">
        <v>1.4529754875502485</v>
      </c>
      <c r="AK47" s="166">
        <v>1.5343371582017311</v>
      </c>
      <c r="AL47" s="166">
        <v>1.5894519195423342</v>
      </c>
      <c r="AM47" s="166">
        <v>1.2001525909931441</v>
      </c>
      <c r="AN47" s="166">
        <v>1.1952540402083416</v>
      </c>
      <c r="AO47" s="166">
        <v>1.1577808370270903</v>
      </c>
      <c r="AP47" s="166">
        <v>1.1335840773051769</v>
      </c>
      <c r="AQ47" s="166">
        <v>1.1081249619835634</v>
      </c>
      <c r="AR47" s="166">
        <v>1.0581127097727094</v>
      </c>
      <c r="AS47" s="166">
        <v>1.0235756607834623</v>
      </c>
      <c r="AT47" s="166">
        <v>0.94717555846415624</v>
      </c>
      <c r="AU47" s="166">
        <v>0.92970587977695618</v>
      </c>
      <c r="AV47" s="166">
        <v>0.91304979743172121</v>
      </c>
      <c r="AW47" s="166">
        <v>0.96794271360710504</v>
      </c>
      <c r="AX47" s="166">
        <v>0.93167651511771299</v>
      </c>
      <c r="AY47" s="166">
        <v>0.9108237320361483</v>
      </c>
      <c r="AZ47" s="166">
        <v>0.86426039752646322</v>
      </c>
      <c r="BA47" s="166">
        <v>0.9917990962513884</v>
      </c>
      <c r="BB47" s="166">
        <v>1.0012229065210383</v>
      </c>
      <c r="BC47" s="166">
        <v>0.92073908740084232</v>
      </c>
      <c r="BD47" s="166">
        <v>0.93912567926339507</v>
      </c>
      <c r="BE47" s="166">
        <v>0.89364491303304838</v>
      </c>
      <c r="BF47" s="166">
        <v>0.86321655746137427</v>
      </c>
      <c r="BG47" s="166">
        <v>0.84597392617034162</v>
      </c>
      <c r="BH47" s="166">
        <v>0.81180220933229474</v>
      </c>
      <c r="BI47" s="166">
        <v>0.80974335111733398</v>
      </c>
    </row>
    <row r="48" spans="11:61" ht="15" customHeight="1">
      <c r="O48" s="600"/>
      <c r="P48" s="605"/>
      <c r="Q48" s="608"/>
      <c r="R48" s="612" t="s">
        <v>158</v>
      </c>
      <c r="S48" s="160" t="s">
        <v>97</v>
      </c>
      <c r="T48" s="114" t="s">
        <v>24</v>
      </c>
      <c r="U48" s="655"/>
      <c r="V48" s="661"/>
      <c r="W48" s="608"/>
      <c r="X48" s="665" t="s">
        <v>72</v>
      </c>
      <c r="Y48" s="189" t="s">
        <v>57</v>
      </c>
      <c r="Z48" s="114" t="s">
        <v>24</v>
      </c>
      <c r="AA48" s="166">
        <v>8.3743767593252416E-5</v>
      </c>
      <c r="AB48" s="166">
        <v>8.2377455878721208E-5</v>
      </c>
      <c r="AC48" s="166">
        <v>1.35534362171108E-4</v>
      </c>
      <c r="AD48" s="166">
        <v>1.0986279204484296E-4</v>
      </c>
      <c r="AE48" s="166">
        <v>1.1903533636744499E-4</v>
      </c>
      <c r="AF48" s="166">
        <v>1.2236069932671837E-4</v>
      </c>
      <c r="AG48" s="166">
        <v>1.1211539129864925E-4</v>
      </c>
      <c r="AH48" s="166">
        <v>1.1858633394314231E-4</v>
      </c>
      <c r="AI48" s="166">
        <v>1.0473947355883721E-4</v>
      </c>
      <c r="AJ48" s="166">
        <v>1.016837775922682E-4</v>
      </c>
      <c r="AK48" s="166">
        <v>1.155353703645097E-4</v>
      </c>
      <c r="AL48" s="166">
        <v>2.2654812207542743E-4</v>
      </c>
      <c r="AM48" s="166">
        <v>1.2765501591297016E-3</v>
      </c>
      <c r="AN48" s="166">
        <v>1.2187486328398894E-3</v>
      </c>
      <c r="AO48" s="166">
        <v>1.2299732646172533E-3</v>
      </c>
      <c r="AP48" s="166">
        <v>2.4060201047718631E-3</v>
      </c>
      <c r="AQ48" s="166">
        <v>2.3175101233838475E-3</v>
      </c>
      <c r="AR48" s="166">
        <v>1.7136384274117884E-3</v>
      </c>
      <c r="AS48" s="166">
        <v>1.6735536780907493E-3</v>
      </c>
      <c r="AT48" s="166">
        <v>1.5125369931991133E-3</v>
      </c>
      <c r="AU48" s="166">
        <v>3.918083719525638E-3</v>
      </c>
      <c r="AV48" s="166">
        <v>3.7629891101750908E-3</v>
      </c>
      <c r="AW48" s="166">
        <v>2.3137711120568764E-3</v>
      </c>
      <c r="AX48" s="166">
        <v>3.3715969821374006E-3</v>
      </c>
      <c r="AY48" s="166">
        <v>3.8862592122246398E-3</v>
      </c>
      <c r="AZ48" s="166">
        <v>3.7665751273483331E-3</v>
      </c>
      <c r="BA48" s="166">
        <v>3.9198366200813538E-3</v>
      </c>
      <c r="BB48" s="166">
        <v>2.607942526809601E-3</v>
      </c>
      <c r="BC48" s="166">
        <v>2.7390374462802403E-3</v>
      </c>
      <c r="BD48" s="166">
        <v>3.0025255807189693E-3</v>
      </c>
      <c r="BE48" s="166">
        <v>2.970617814870017E-3</v>
      </c>
      <c r="BF48" s="166">
        <v>1.703362209830089E-3</v>
      </c>
      <c r="BG48" s="166">
        <v>3.7830778797594928E-3</v>
      </c>
      <c r="BH48" s="166">
        <v>7.0985803934241866E-3</v>
      </c>
      <c r="BI48" s="166">
        <v>6.7288119836227912E-3</v>
      </c>
    </row>
    <row r="49" spans="11:61" ht="15" customHeight="1">
      <c r="O49" s="600"/>
      <c r="P49" s="605"/>
      <c r="Q49" s="608"/>
      <c r="R49" s="613"/>
      <c r="S49" s="345" t="s">
        <v>447</v>
      </c>
      <c r="T49" s="114" t="s">
        <v>24</v>
      </c>
      <c r="U49" s="655"/>
      <c r="V49" s="661"/>
      <c r="W49" s="608"/>
      <c r="X49" s="666"/>
      <c r="Y49" s="160" t="s">
        <v>448</v>
      </c>
      <c r="Z49" s="114" t="s">
        <v>24</v>
      </c>
      <c r="AA49" s="166">
        <v>2.1726707393996581E-3</v>
      </c>
      <c r="AB49" s="166">
        <v>2.0129865578722042E-3</v>
      </c>
      <c r="AC49" s="166">
        <v>2.8528141087982512E-3</v>
      </c>
      <c r="AD49" s="166">
        <v>2.9351067355640379E-3</v>
      </c>
      <c r="AE49" s="166">
        <v>3.7569320532403415E-3</v>
      </c>
      <c r="AF49" s="166">
        <v>4.5954347405341043E-3</v>
      </c>
      <c r="AG49" s="166">
        <v>4.2964800404757982E-3</v>
      </c>
      <c r="AH49" s="166">
        <v>1.349386407652063E-2</v>
      </c>
      <c r="AI49" s="166">
        <v>1.9564621042116401E-2</v>
      </c>
      <c r="AJ49" s="166">
        <v>1.520457960193641E-2</v>
      </c>
      <c r="AK49" s="166">
        <v>1.3184377393297675E-2</v>
      </c>
      <c r="AL49" s="166">
        <v>1.3020104896027531E-2</v>
      </c>
      <c r="AM49" s="166">
        <v>1.0428022893611505E-3</v>
      </c>
      <c r="AN49" s="166">
        <v>1.046145763083179E-3</v>
      </c>
      <c r="AO49" s="166">
        <v>1.4878943332301564E-3</v>
      </c>
      <c r="AP49" s="166">
        <v>1.7712202626822069E-3</v>
      </c>
      <c r="AQ49" s="166">
        <v>1.8571172968127772E-3</v>
      </c>
      <c r="AR49" s="166">
        <v>2.9912394285305072E-3</v>
      </c>
      <c r="AS49" s="166">
        <v>4.2998676852876328E-3</v>
      </c>
      <c r="AT49" s="166">
        <v>2.0244710693257924E-3</v>
      </c>
      <c r="AU49" s="166">
        <v>3.3528742009524917E-3</v>
      </c>
      <c r="AV49" s="166">
        <v>3.9714134560604802E-3</v>
      </c>
      <c r="AW49" s="166">
        <v>4.2270192755476475E-3</v>
      </c>
      <c r="AX49" s="166">
        <v>3.5129699539926782E-3</v>
      </c>
      <c r="AY49" s="166">
        <v>3.9205941780910188E-3</v>
      </c>
      <c r="AZ49" s="166">
        <v>5.1975166358324129E-3</v>
      </c>
      <c r="BA49" s="166">
        <v>4.8405341693281666E-3</v>
      </c>
      <c r="BB49" s="166">
        <v>4.7935782891909877E-3</v>
      </c>
      <c r="BC49" s="166">
        <v>4.7192776924015007E-3</v>
      </c>
      <c r="BD49" s="166">
        <v>5.6753602281554103E-3</v>
      </c>
      <c r="BE49" s="166">
        <v>6.0136645605302214E-3</v>
      </c>
      <c r="BF49" s="166">
        <v>5.1490236209955015E-3</v>
      </c>
      <c r="BG49" s="166">
        <v>4.7863865648159953E-3</v>
      </c>
      <c r="BH49" s="166">
        <v>6.4346829903729561E-3</v>
      </c>
      <c r="BI49" s="166">
        <v>6.1041465106888067E-3</v>
      </c>
    </row>
    <row r="50" spans="11:61" ht="15" customHeight="1">
      <c r="O50" s="600"/>
      <c r="P50" s="605"/>
      <c r="Q50" s="608"/>
      <c r="R50" s="613"/>
      <c r="S50" s="189" t="s">
        <v>99</v>
      </c>
      <c r="T50" s="114" t="s">
        <v>24</v>
      </c>
      <c r="U50" s="655"/>
      <c r="V50" s="661"/>
      <c r="W50" s="608"/>
      <c r="X50" s="666"/>
      <c r="Y50" s="189" t="s">
        <v>141</v>
      </c>
      <c r="Z50" s="114" t="s">
        <v>24</v>
      </c>
      <c r="AA50" s="166">
        <v>3.0990206811283499E-6</v>
      </c>
      <c r="AB50" s="166">
        <v>8.0652776098638449E-6</v>
      </c>
      <c r="AC50" s="166">
        <v>1.2624173058960186E-5</v>
      </c>
      <c r="AD50" s="166">
        <v>1.4185076845036342E-5</v>
      </c>
      <c r="AE50" s="166">
        <v>1.6504057196767277E-5</v>
      </c>
      <c r="AF50" s="166">
        <v>1.9819813646325924E-5</v>
      </c>
      <c r="AG50" s="166">
        <v>1.9091394051531589E-5</v>
      </c>
      <c r="AH50" s="166">
        <v>2.6523498107130056E-5</v>
      </c>
      <c r="AI50" s="166">
        <v>4.2365352185527085E-5</v>
      </c>
      <c r="AJ50" s="166">
        <v>3.8928804468235487E-5</v>
      </c>
      <c r="AK50" s="166">
        <v>6.2556693756474877E-5</v>
      </c>
      <c r="AL50" s="166">
        <v>6.8682744765728707E-5</v>
      </c>
      <c r="AM50" s="166">
        <v>2.9629381466279441E-4</v>
      </c>
      <c r="AN50" s="166">
        <v>1.6401012351096355E-4</v>
      </c>
      <c r="AO50" s="166">
        <v>1.6864881422515822E-4</v>
      </c>
      <c r="AP50" s="166">
        <v>1.9656190152380354E-4</v>
      </c>
      <c r="AQ50" s="166">
        <v>2.6054053339788003E-4</v>
      </c>
      <c r="AR50" s="166">
        <v>2.7893349040680754E-4</v>
      </c>
      <c r="AS50" s="166">
        <v>1.9486654812069941E-4</v>
      </c>
      <c r="AT50" s="166">
        <v>3.4909484980787857E-4</v>
      </c>
      <c r="AU50" s="166">
        <v>2.1899586909919714E-4</v>
      </c>
      <c r="AV50" s="166">
        <v>3.0493045282441232E-4</v>
      </c>
      <c r="AW50" s="166">
        <v>2.1206048982978494E-4</v>
      </c>
      <c r="AX50" s="166">
        <v>2.2486630511835598E-4</v>
      </c>
      <c r="AY50" s="166">
        <v>3.1048310586486008E-4</v>
      </c>
      <c r="AZ50" s="166">
        <v>5.3694854568992498E-4</v>
      </c>
      <c r="BA50" s="166">
        <v>5.9327520635930919E-4</v>
      </c>
      <c r="BB50" s="166">
        <v>3.3917090876128342E-4</v>
      </c>
      <c r="BC50" s="166">
        <v>4.3566248788721692E-4</v>
      </c>
      <c r="BD50" s="166">
        <v>5.1103274716418287E-4</v>
      </c>
      <c r="BE50" s="166">
        <v>1.4942928272278606E-3</v>
      </c>
      <c r="BF50" s="166">
        <v>1.5861841734381599E-3</v>
      </c>
      <c r="BG50" s="166">
        <v>5.9508654498705786E-4</v>
      </c>
      <c r="BH50" s="166">
        <v>8.9526568540005509E-4</v>
      </c>
      <c r="BI50" s="166">
        <v>8.5857446878529874E-4</v>
      </c>
    </row>
    <row r="51" spans="11:61" ht="15" customHeight="1">
      <c r="O51" s="600"/>
      <c r="P51" s="605"/>
      <c r="Q51" s="608"/>
      <c r="R51" s="613"/>
      <c r="S51" s="111" t="s">
        <v>100</v>
      </c>
      <c r="T51" s="114" t="s">
        <v>24</v>
      </c>
      <c r="U51" s="655"/>
      <c r="V51" s="661"/>
      <c r="W51" s="608"/>
      <c r="X51" s="666"/>
      <c r="Y51" s="189" t="s">
        <v>142</v>
      </c>
      <c r="Z51" s="114" t="s">
        <v>24</v>
      </c>
      <c r="AA51" s="166">
        <v>1.3495385049212853E-5</v>
      </c>
      <c r="AB51" s="166">
        <v>1.0834010482989825E-5</v>
      </c>
      <c r="AC51" s="166">
        <v>1.2003716835012263E-5</v>
      </c>
      <c r="AD51" s="166">
        <v>1.7137165426067862E-5</v>
      </c>
      <c r="AE51" s="166">
        <v>7.269561726915351E-5</v>
      </c>
      <c r="AF51" s="166">
        <v>1.1284729380157184E-4</v>
      </c>
      <c r="AG51" s="166">
        <v>5.9803337368073985E-5</v>
      </c>
      <c r="AH51" s="166">
        <v>1.8225458319735428E-4</v>
      </c>
      <c r="AI51" s="166">
        <v>2.2225666498029473E-4</v>
      </c>
      <c r="AJ51" s="166">
        <v>1.7856536992025591E-4</v>
      </c>
      <c r="AK51" s="166">
        <v>1.6519754843610394E-4</v>
      </c>
      <c r="AL51" s="166">
        <v>1.823634963940285E-4</v>
      </c>
      <c r="AM51" s="166">
        <v>6.508935520666329E-4</v>
      </c>
      <c r="AN51" s="166">
        <v>3.975505112679281E-4</v>
      </c>
      <c r="AO51" s="166">
        <v>3.5157339139371148E-4</v>
      </c>
      <c r="AP51" s="166">
        <v>3.7991278466995932E-4</v>
      </c>
      <c r="AQ51" s="166">
        <v>4.5068075314308936E-4</v>
      </c>
      <c r="AR51" s="166">
        <v>4.1797982630531775E-4</v>
      </c>
      <c r="AS51" s="166">
        <v>1.7607298536296383E-3</v>
      </c>
      <c r="AT51" s="166">
        <v>1.1083229258916486E-3</v>
      </c>
      <c r="AU51" s="166">
        <v>1.3292595396274282E-3</v>
      </c>
      <c r="AV51" s="166">
        <v>2.7220240413854671E-3</v>
      </c>
      <c r="AW51" s="166">
        <v>3.5091383211592296E-3</v>
      </c>
      <c r="AX51" s="166">
        <v>9.9281088496017849E-4</v>
      </c>
      <c r="AY51" s="166">
        <v>1.0453393091409452E-3</v>
      </c>
      <c r="AZ51" s="166">
        <v>8.9310315793391694E-4</v>
      </c>
      <c r="BA51" s="166">
        <v>8.1693938657455918E-4</v>
      </c>
      <c r="BB51" s="166">
        <v>7.5747855615975758E-4</v>
      </c>
      <c r="BC51" s="166">
        <v>6.001871350226638E-4</v>
      </c>
      <c r="BD51" s="166">
        <v>3.0420961745552145E-5</v>
      </c>
      <c r="BE51" s="166">
        <v>1.3208627017066398E-4</v>
      </c>
      <c r="BF51" s="166">
        <v>1.3655921902371734E-4</v>
      </c>
      <c r="BG51" s="166">
        <v>1.2715033169268783E-4</v>
      </c>
      <c r="BH51" s="166">
        <v>2.7412921971263634E-4</v>
      </c>
      <c r="BI51" s="166">
        <v>2.7412921971263634E-4</v>
      </c>
    </row>
    <row r="52" spans="11:61" ht="15" customHeight="1">
      <c r="O52" s="600"/>
      <c r="P52" s="605"/>
      <c r="Q52" s="608"/>
      <c r="R52" s="613"/>
      <c r="S52" s="189" t="s">
        <v>102</v>
      </c>
      <c r="T52" s="114" t="s">
        <v>24</v>
      </c>
      <c r="U52" s="655"/>
      <c r="V52" s="661"/>
      <c r="W52" s="608"/>
      <c r="X52" s="666"/>
      <c r="Y52" s="189" t="s">
        <v>143</v>
      </c>
      <c r="Z52" s="114" t="s">
        <v>24</v>
      </c>
      <c r="AA52" s="344">
        <v>1.0782177149016687E-4</v>
      </c>
      <c r="AB52" s="344">
        <v>3.0548789962284292E-4</v>
      </c>
      <c r="AC52" s="344">
        <v>5.0143215390189861E-4</v>
      </c>
      <c r="AD52" s="344">
        <v>4.6182096773896719E-4</v>
      </c>
      <c r="AE52" s="344">
        <v>6.0080824730984002E-4</v>
      </c>
      <c r="AF52" s="344">
        <v>7.5220156750536158E-4</v>
      </c>
      <c r="AG52" s="344">
        <v>8.3617226688603296E-4</v>
      </c>
      <c r="AH52" s="344">
        <v>1.158605889277812E-3</v>
      </c>
      <c r="AI52" s="344">
        <v>9.7650966474043639E-4</v>
      </c>
      <c r="AJ52" s="344">
        <v>8.791421675743181E-4</v>
      </c>
      <c r="AK52" s="344">
        <v>7.1618214837376021E-4</v>
      </c>
      <c r="AL52" s="344">
        <v>7.2978538256530641E-4</v>
      </c>
      <c r="AM52" s="344">
        <v>2.2314052812337777E-3</v>
      </c>
      <c r="AN52" s="344">
        <v>1.9488261734832135E-3</v>
      </c>
      <c r="AO52" s="344">
        <v>1.9601810750512674E-3</v>
      </c>
      <c r="AP52" s="344">
        <v>2.1951374032448713E-3</v>
      </c>
      <c r="AQ52" s="344">
        <v>2.3252542227982843E-3</v>
      </c>
      <c r="AR52" s="344">
        <v>4.9319614640334171E-3</v>
      </c>
      <c r="AS52" s="344">
        <v>4.6798346109629867E-3</v>
      </c>
      <c r="AT52" s="344">
        <v>4.7637464452897323E-3</v>
      </c>
      <c r="AU52" s="344">
        <v>5.0120368257869806E-3</v>
      </c>
      <c r="AV52" s="344">
        <v>1.3731099053211135E-2</v>
      </c>
      <c r="AW52" s="344">
        <v>1.1874763201401288E-2</v>
      </c>
      <c r="AX52" s="344">
        <v>9.0659309758205787E-3</v>
      </c>
      <c r="AY52" s="344">
        <v>9.142698419178882E-3</v>
      </c>
      <c r="AZ52" s="344">
        <v>8.7743468147893598E-3</v>
      </c>
      <c r="BA52" s="344">
        <v>7.959537876533777E-3</v>
      </c>
      <c r="BB52" s="344">
        <v>8.2473742795670154E-3</v>
      </c>
      <c r="BC52" s="344">
        <v>7.2663432754685609E-3</v>
      </c>
      <c r="BD52" s="344">
        <v>7.0637473173172068E-3</v>
      </c>
      <c r="BE52" s="344">
        <v>7.7417230572250275E-3</v>
      </c>
      <c r="BF52" s="344">
        <v>8.1764832390450754E-3</v>
      </c>
      <c r="BG52" s="344">
        <v>8.6546992438822842E-3</v>
      </c>
      <c r="BH52" s="344">
        <v>1.6895016646499852E-2</v>
      </c>
      <c r="BI52" s="344">
        <v>1.5986061865347425E-2</v>
      </c>
    </row>
    <row r="53" spans="11:61" ht="15" customHeight="1">
      <c r="O53" s="600"/>
      <c r="P53" s="605"/>
      <c r="Q53" s="608"/>
      <c r="R53" s="613"/>
      <c r="S53" s="189" t="s">
        <v>101</v>
      </c>
      <c r="T53" s="114" t="s">
        <v>24</v>
      </c>
      <c r="U53" s="655"/>
      <c r="V53" s="661"/>
      <c r="W53" s="608"/>
      <c r="X53" s="666"/>
      <c r="Y53" s="160" t="s">
        <v>193</v>
      </c>
      <c r="Z53" s="114" t="s">
        <v>24</v>
      </c>
      <c r="AA53" s="344">
        <v>1.2476576768179068E-6</v>
      </c>
      <c r="AB53" s="344">
        <v>3.8465170139350644E-6</v>
      </c>
      <c r="AC53" s="344">
        <v>4.7130246086784691E-6</v>
      </c>
      <c r="AD53" s="344">
        <v>5.3194038168886279E-6</v>
      </c>
      <c r="AE53" s="344">
        <v>5.753708013551896E-6</v>
      </c>
      <c r="AF53" s="344">
        <v>7.7693669493597611E-6</v>
      </c>
      <c r="AG53" s="344">
        <v>7.544179907460064E-6</v>
      </c>
      <c r="AH53" s="344">
        <v>1.0163209555068526E-5</v>
      </c>
      <c r="AI53" s="344">
        <v>1.2171261401366897E-5</v>
      </c>
      <c r="AJ53" s="344">
        <v>1.3207987230294183E-5</v>
      </c>
      <c r="AK53" s="344">
        <v>1.1499392234646119E-5</v>
      </c>
      <c r="AL53" s="344">
        <v>1.2737527211098776E-5</v>
      </c>
      <c r="AM53" s="344">
        <v>4.2327687808970637E-5</v>
      </c>
      <c r="AN53" s="344">
        <v>3.508237936063391E-5</v>
      </c>
      <c r="AO53" s="344">
        <v>3.4693470354889688E-5</v>
      </c>
      <c r="AP53" s="344">
        <v>5.061174709894342E-5</v>
      </c>
      <c r="AQ53" s="344">
        <v>5.04272000124929E-5</v>
      </c>
      <c r="AR53" s="344">
        <v>6.5296382426180383E-5</v>
      </c>
      <c r="AS53" s="344">
        <v>2.9229982218104913E-5</v>
      </c>
      <c r="AT53" s="344">
        <v>5.0146221519363776E-5</v>
      </c>
      <c r="AU53" s="344">
        <v>2.766263609674069E-5</v>
      </c>
      <c r="AV53" s="344">
        <v>4.3087998768666956E-5</v>
      </c>
      <c r="AW53" s="344">
        <v>3.3264390561534894E-5</v>
      </c>
      <c r="AX53" s="344">
        <v>5.2121329000943443E-5</v>
      </c>
      <c r="AY53" s="344">
        <v>7.9142752475356488E-5</v>
      </c>
      <c r="AZ53" s="344">
        <v>8.62953019858808E-5</v>
      </c>
      <c r="BA53" s="344">
        <v>1.3868771057750083E-4</v>
      </c>
      <c r="BB53" s="344">
        <v>7.3954559053212175E-5</v>
      </c>
      <c r="BC53" s="344">
        <v>5.7540328588877714E-5</v>
      </c>
      <c r="BD53" s="344">
        <v>5.7616437180275514E-5</v>
      </c>
      <c r="BE53" s="344">
        <v>2.6369873421668125E-4</v>
      </c>
      <c r="BF53" s="344">
        <v>2.2430887301145693E-4</v>
      </c>
      <c r="BG53" s="344">
        <v>9.8614341740712431E-5</v>
      </c>
      <c r="BH53" s="344">
        <v>2.2014729968853814E-4</v>
      </c>
      <c r="BI53" s="344">
        <v>2.2014729968853814E-4</v>
      </c>
    </row>
    <row r="54" spans="11:61" ht="15" customHeight="1">
      <c r="K54" s="360" t="s">
        <v>211</v>
      </c>
      <c r="O54" s="600"/>
      <c r="P54" s="605"/>
      <c r="Q54" s="609"/>
      <c r="R54" s="614"/>
      <c r="S54" s="161" t="s">
        <v>103</v>
      </c>
      <c r="T54" s="114" t="s">
        <v>24</v>
      </c>
      <c r="U54" s="655"/>
      <c r="V54" s="661"/>
      <c r="W54" s="609"/>
      <c r="X54" s="667"/>
      <c r="Y54" s="161" t="s">
        <v>194</v>
      </c>
      <c r="Z54" s="114" t="s">
        <v>24</v>
      </c>
      <c r="AA54" s="166">
        <v>8.2543687650326308E-3</v>
      </c>
      <c r="AB54" s="166">
        <v>7.8450252207088404E-3</v>
      </c>
      <c r="AC54" s="166">
        <v>8.3595582159970757E-3</v>
      </c>
      <c r="AD54" s="166">
        <v>8.0131343427334075E-3</v>
      </c>
      <c r="AE54" s="166">
        <v>7.7132464085463417E-3</v>
      </c>
      <c r="AF54" s="166">
        <v>7.6395055527270954E-3</v>
      </c>
      <c r="AG54" s="166">
        <v>7.5669935038814497E-3</v>
      </c>
      <c r="AH54" s="166">
        <v>7.7885374680206751E-3</v>
      </c>
      <c r="AI54" s="166">
        <v>7.1482248745855645E-3</v>
      </c>
      <c r="AJ54" s="166">
        <v>9.2843191905517281E-3</v>
      </c>
      <c r="AK54" s="166">
        <v>9.2118672028731249E-3</v>
      </c>
      <c r="AL54" s="166">
        <v>8.3502108513608224E-3</v>
      </c>
      <c r="AM54" s="166">
        <v>1.7983553125975825E-3</v>
      </c>
      <c r="AN54" s="166">
        <v>1.9144526438194004E-3</v>
      </c>
      <c r="AO54" s="166">
        <v>2.3441642702090922E-3</v>
      </c>
      <c r="AP54" s="166">
        <v>2.5738266100269083E-3</v>
      </c>
      <c r="AQ54" s="166">
        <v>3.6578016277272747E-3</v>
      </c>
      <c r="AR54" s="166">
        <v>1.4778739437234592E-3</v>
      </c>
      <c r="AS54" s="166">
        <v>3.0880931969455893E-3</v>
      </c>
      <c r="AT54" s="166">
        <v>4.4435262128256839E-3</v>
      </c>
      <c r="AU54" s="166">
        <v>4.3125968908921649E-3</v>
      </c>
      <c r="AV54" s="166">
        <v>5.9712230054649275E-3</v>
      </c>
      <c r="AW54" s="166">
        <v>5.8275915200521949E-3</v>
      </c>
      <c r="AX54" s="166">
        <v>1.6040577415926432E-2</v>
      </c>
      <c r="AY54" s="166">
        <v>2.5031159457697065E-2</v>
      </c>
      <c r="AZ54" s="166">
        <v>2.2654899258176067E-2</v>
      </c>
      <c r="BA54" s="166">
        <v>2.2331500383970863E-2</v>
      </c>
      <c r="BB54" s="166">
        <v>2.0954811790866383E-2</v>
      </c>
      <c r="BC54" s="166">
        <v>2.2100126121704856E-2</v>
      </c>
      <c r="BD54" s="166">
        <v>2.1720374295377987E-2</v>
      </c>
      <c r="BE54" s="166">
        <v>2.5622306438358403E-2</v>
      </c>
      <c r="BF54" s="166">
        <v>2.0046217772490334E-2</v>
      </c>
      <c r="BG54" s="166">
        <v>1.4780972496683831E-2</v>
      </c>
      <c r="BH54" s="166">
        <v>2.0114168564368554E-2</v>
      </c>
      <c r="BI54" s="166">
        <v>1.9349878685264083E-2</v>
      </c>
    </row>
    <row r="55" spans="11:61" ht="15" customHeight="1">
      <c r="O55" s="600"/>
      <c r="P55" s="605"/>
      <c r="Q55" s="593" t="s">
        <v>30</v>
      </c>
      <c r="R55" s="237" t="s">
        <v>93</v>
      </c>
      <c r="S55" s="111" t="s">
        <v>159</v>
      </c>
      <c r="T55" s="114" t="s">
        <v>24</v>
      </c>
      <c r="U55" s="655"/>
      <c r="V55" s="661"/>
      <c r="W55" s="593" t="s">
        <v>387</v>
      </c>
      <c r="X55" s="237" t="s">
        <v>12</v>
      </c>
      <c r="Y55" s="189" t="s">
        <v>58</v>
      </c>
      <c r="Z55" s="114" t="s">
        <v>24</v>
      </c>
      <c r="AA55" s="149" t="s">
        <v>489</v>
      </c>
      <c r="AB55" s="149" t="s">
        <v>489</v>
      </c>
      <c r="AC55" s="149" t="s">
        <v>489</v>
      </c>
      <c r="AD55" s="149" t="s">
        <v>489</v>
      </c>
      <c r="AE55" s="149" t="s">
        <v>489</v>
      </c>
      <c r="AF55" s="149" t="s">
        <v>489</v>
      </c>
      <c r="AG55" s="149" t="s">
        <v>489</v>
      </c>
      <c r="AH55" s="149" t="s">
        <v>489</v>
      </c>
      <c r="AI55" s="149" t="s">
        <v>489</v>
      </c>
      <c r="AJ55" s="149" t="s">
        <v>489</v>
      </c>
      <c r="AK55" s="149">
        <v>1.8322459182692305E-5</v>
      </c>
      <c r="AL55" s="149">
        <v>4.3508344759615378E-5</v>
      </c>
      <c r="AM55" s="149">
        <v>3.7239130817307684E-5</v>
      </c>
      <c r="AN55" s="149">
        <v>3.1874864278846143E-5</v>
      </c>
      <c r="AO55" s="149">
        <v>3.503127721153845E-5</v>
      </c>
      <c r="AP55" s="149">
        <v>3.8122272259615377E-5</v>
      </c>
      <c r="AQ55" s="149">
        <v>2.3926591298076919E-5</v>
      </c>
      <c r="AR55" s="149">
        <v>2.3212446057692306E-5</v>
      </c>
      <c r="AS55" s="149">
        <v>1.4882568749999997E-5</v>
      </c>
      <c r="AT55" s="149">
        <v>3.668307879807691E-5</v>
      </c>
      <c r="AU55" s="149">
        <v>5.7622253365384598E-6</v>
      </c>
      <c r="AV55" s="149" t="s">
        <v>489</v>
      </c>
      <c r="AW55" s="149" t="s">
        <v>489</v>
      </c>
      <c r="AX55" s="149" t="s">
        <v>489</v>
      </c>
      <c r="AY55" s="149" t="s">
        <v>489</v>
      </c>
      <c r="AZ55" s="149" t="s">
        <v>489</v>
      </c>
      <c r="BA55" s="149" t="s">
        <v>489</v>
      </c>
      <c r="BB55" s="149" t="s">
        <v>489</v>
      </c>
      <c r="BC55" s="149" t="s">
        <v>489</v>
      </c>
      <c r="BD55" s="149" t="s">
        <v>489</v>
      </c>
      <c r="BE55" s="149" t="s">
        <v>489</v>
      </c>
      <c r="BF55" s="149" t="s">
        <v>489</v>
      </c>
      <c r="BG55" s="149" t="s">
        <v>489</v>
      </c>
      <c r="BH55" s="149" t="s">
        <v>489</v>
      </c>
      <c r="BI55" s="149" t="s">
        <v>489</v>
      </c>
    </row>
    <row r="56" spans="11:61" ht="15" customHeight="1">
      <c r="O56" s="600"/>
      <c r="P56" s="605"/>
      <c r="Q56" s="532"/>
      <c r="R56" s="616" t="s">
        <v>158</v>
      </c>
      <c r="S56" s="160" t="s">
        <v>97</v>
      </c>
      <c r="T56" s="114" t="s">
        <v>24</v>
      </c>
      <c r="U56" s="655"/>
      <c r="V56" s="661"/>
      <c r="W56" s="532"/>
      <c r="X56" s="648" t="s">
        <v>72</v>
      </c>
      <c r="Y56" s="189" t="s">
        <v>57</v>
      </c>
      <c r="Z56" s="114" t="s">
        <v>24</v>
      </c>
      <c r="AA56" s="149">
        <v>1.0619718537328272E-2</v>
      </c>
      <c r="AB56" s="149">
        <v>1.0766995999093325E-2</v>
      </c>
      <c r="AC56" s="149">
        <v>1.1554133003878428E-2</v>
      </c>
      <c r="AD56" s="149">
        <v>1.0759760834525572E-2</v>
      </c>
      <c r="AE56" s="149">
        <v>1.2165118301100945E-2</v>
      </c>
      <c r="AF56" s="149">
        <v>1.1696935110714797E-2</v>
      </c>
      <c r="AG56" s="149">
        <v>1.1403224259792136E-2</v>
      </c>
      <c r="AH56" s="149">
        <v>1.1911895498230407E-2</v>
      </c>
      <c r="AI56" s="149">
        <v>1.144503815761079E-2</v>
      </c>
      <c r="AJ56" s="149">
        <v>1.1185961024692185E-2</v>
      </c>
      <c r="AK56" s="149">
        <v>1.0938950193586238E-2</v>
      </c>
      <c r="AL56" s="149">
        <v>1.1347283642549803E-2</v>
      </c>
      <c r="AM56" s="149">
        <v>1.1920416924070506E-2</v>
      </c>
      <c r="AN56" s="149">
        <v>1.3032836741977555E-2</v>
      </c>
      <c r="AO56" s="149">
        <v>1.376343436918563E-2</v>
      </c>
      <c r="AP56" s="149">
        <v>1.4442315794958718E-2</v>
      </c>
      <c r="AQ56" s="149">
        <v>1.4048616497129214E-2</v>
      </c>
      <c r="AR56" s="149">
        <v>1.5177787409568705E-2</v>
      </c>
      <c r="AS56" s="149">
        <v>1.3331057935613724E-2</v>
      </c>
      <c r="AT56" s="149">
        <v>1.2627312892637682E-2</v>
      </c>
      <c r="AU56" s="149">
        <v>1.3295297203694798E-2</v>
      </c>
      <c r="AV56" s="149">
        <v>1.3190363880836505E-2</v>
      </c>
      <c r="AW56" s="149">
        <v>1.3825787316453005E-2</v>
      </c>
      <c r="AX56" s="149">
        <v>1.3367527998898831E-2</v>
      </c>
      <c r="AY56" s="149">
        <v>1.2750332283939179E-2</v>
      </c>
      <c r="AZ56" s="149">
        <v>1.3966528657709568E-2</v>
      </c>
      <c r="BA56" s="149">
        <v>1.2961364150190407E-2</v>
      </c>
      <c r="BB56" s="149">
        <v>1.2945092814610528E-2</v>
      </c>
      <c r="BC56" s="149">
        <v>1.4091333747963676E-2</v>
      </c>
      <c r="BD56" s="149">
        <v>1.4803917574565369E-2</v>
      </c>
      <c r="BE56" s="149">
        <v>1.3811555914329619E-2</v>
      </c>
      <c r="BF56" s="149">
        <v>1.4243357109768888E-2</v>
      </c>
      <c r="BG56" s="149">
        <v>1.4216563231303214E-2</v>
      </c>
      <c r="BH56" s="149">
        <v>1.5783720270017353E-2</v>
      </c>
      <c r="BI56" s="149">
        <v>1.5506588491556693E-2</v>
      </c>
    </row>
    <row r="57" spans="11:61" ht="15" customHeight="1">
      <c r="O57" s="600"/>
      <c r="P57" s="605"/>
      <c r="Q57" s="532"/>
      <c r="R57" s="617"/>
      <c r="S57" s="111" t="s">
        <v>98</v>
      </c>
      <c r="T57" s="114" t="s">
        <v>24</v>
      </c>
      <c r="U57" s="655"/>
      <c r="V57" s="661"/>
      <c r="W57" s="532"/>
      <c r="X57" s="649"/>
      <c r="Y57" s="189" t="s">
        <v>58</v>
      </c>
      <c r="Z57" s="114" t="s">
        <v>24</v>
      </c>
      <c r="AA57" s="149">
        <v>3.3898521846653137E-2</v>
      </c>
      <c r="AB57" s="149">
        <v>3.3287471179732887E-2</v>
      </c>
      <c r="AC57" s="149">
        <v>2.7235583299078492E-2</v>
      </c>
      <c r="AD57" s="149">
        <v>2.7169569426820177E-2</v>
      </c>
      <c r="AE57" s="149">
        <v>2.3209629601424461E-2</v>
      </c>
      <c r="AF57" s="149">
        <v>2.2701171654825131E-2</v>
      </c>
      <c r="AG57" s="149">
        <v>2.2797333366793071E-2</v>
      </c>
      <c r="AH57" s="149">
        <v>2.7426482326446813E-2</v>
      </c>
      <c r="AI57" s="149">
        <v>2.6640042483948946E-2</v>
      </c>
      <c r="AJ57" s="149">
        <v>2.6813459747429075E-2</v>
      </c>
      <c r="AK57" s="149">
        <v>2.814300241479201E-2</v>
      </c>
      <c r="AL57" s="149">
        <v>2.4558904070468651E-2</v>
      </c>
      <c r="AM57" s="149">
        <v>2.8243441365230559E-2</v>
      </c>
      <c r="AN57" s="149">
        <v>2.9016332638520305E-2</v>
      </c>
      <c r="AO57" s="149">
        <v>2.6351913101584731E-2</v>
      </c>
      <c r="AP57" s="149">
        <v>2.4400171010661567E-2</v>
      </c>
      <c r="AQ57" s="149">
        <v>3.5408520675038906E-2</v>
      </c>
      <c r="AR57" s="149">
        <v>3.8011744693668435E-2</v>
      </c>
      <c r="AS57" s="149">
        <v>4.3213922313723209E-2</v>
      </c>
      <c r="AT57" s="149">
        <v>4.5428574589203664E-2</v>
      </c>
      <c r="AU57" s="149">
        <v>4.5448145075355592E-2</v>
      </c>
      <c r="AV57" s="149">
        <v>4.3225643879403024E-2</v>
      </c>
      <c r="AW57" s="149">
        <v>4.2532807980674811E-2</v>
      </c>
      <c r="AX57" s="149">
        <v>4.113159178877545E-2</v>
      </c>
      <c r="AY57" s="149">
        <v>4.8521271134348544E-2</v>
      </c>
      <c r="AZ57" s="149">
        <v>4.5484180104159035E-2</v>
      </c>
      <c r="BA57" s="149">
        <v>4.8482363499367367E-2</v>
      </c>
      <c r="BB57" s="149">
        <v>5.5665484492471287E-2</v>
      </c>
      <c r="BC57" s="149">
        <v>5.9137990868140838E-2</v>
      </c>
      <c r="BD57" s="149">
        <v>6.0068082885631105E-2</v>
      </c>
      <c r="BE57" s="149">
        <v>5.9452329009221858E-2</v>
      </c>
      <c r="BF57" s="149">
        <v>6.3596624035578586E-2</v>
      </c>
      <c r="BG57" s="149">
        <v>5.5633075449078757E-2</v>
      </c>
      <c r="BH57" s="149">
        <v>5.2541172113285912E-2</v>
      </c>
      <c r="BI57" s="149">
        <v>5.2929443384379195E-2</v>
      </c>
    </row>
    <row r="58" spans="11:61" ht="15" customHeight="1">
      <c r="O58" s="600"/>
      <c r="P58" s="605"/>
      <c r="Q58" s="532"/>
      <c r="R58" s="618"/>
      <c r="S58" s="189" t="s">
        <v>102</v>
      </c>
      <c r="T58" s="114" t="s">
        <v>24</v>
      </c>
      <c r="U58" s="655"/>
      <c r="V58" s="661"/>
      <c r="W58" s="532"/>
      <c r="X58" s="650"/>
      <c r="Y58" s="189" t="s">
        <v>143</v>
      </c>
      <c r="Z58" s="114" t="s">
        <v>24</v>
      </c>
      <c r="AA58" s="167">
        <v>1.9927143500649766E-2</v>
      </c>
      <c r="AB58" s="167">
        <v>1.9927143500649766E-2</v>
      </c>
      <c r="AC58" s="167">
        <v>1.9927143500649766E-2</v>
      </c>
      <c r="AD58" s="167">
        <v>1.9927143500649766E-2</v>
      </c>
      <c r="AE58" s="167">
        <v>1.9927143500649766E-2</v>
      </c>
      <c r="AF58" s="167">
        <v>1.9927143500649766E-2</v>
      </c>
      <c r="AG58" s="167">
        <v>1.9927143500649766E-2</v>
      </c>
      <c r="AH58" s="167">
        <v>1.9927143500649766E-2</v>
      </c>
      <c r="AI58" s="167">
        <v>1.816434835187089E-2</v>
      </c>
      <c r="AJ58" s="167">
        <v>1.9749157268477074E-2</v>
      </c>
      <c r="AK58" s="167">
        <v>2.5125316747118053E-2</v>
      </c>
      <c r="AL58" s="167">
        <v>1.7542615623048465E-2</v>
      </c>
      <c r="AM58" s="167">
        <v>1.9054279512734362E-2</v>
      </c>
      <c r="AN58" s="167">
        <v>2.8977621498253087E-2</v>
      </c>
      <c r="AO58" s="167">
        <v>3.0879392198180512E-2</v>
      </c>
      <c r="AP58" s="167">
        <v>3.2708017871187649E-2</v>
      </c>
      <c r="AQ58" s="167">
        <v>3.4634170246755164E-2</v>
      </c>
      <c r="AR58" s="167">
        <v>3.7118147688117074E-2</v>
      </c>
      <c r="AS58" s="167">
        <v>4.5398680041857174E-2</v>
      </c>
      <c r="AT58" s="167">
        <v>4.7763702578946403E-2</v>
      </c>
      <c r="AU58" s="167">
        <v>4.7544267498185543E-2</v>
      </c>
      <c r="AV58" s="167">
        <v>4.9555755738493398E-2</v>
      </c>
      <c r="AW58" s="167">
        <v>5.0604167791017493E-2</v>
      </c>
      <c r="AX58" s="167">
        <v>5.3944457353710527E-2</v>
      </c>
      <c r="AY58" s="167">
        <v>5.9466906886192078E-2</v>
      </c>
      <c r="AZ58" s="167">
        <v>5.6419197431180179E-2</v>
      </c>
      <c r="BA58" s="167">
        <v>5.5529266270316707E-2</v>
      </c>
      <c r="BB58" s="167">
        <v>5.890612834646989E-2</v>
      </c>
      <c r="BC58" s="167">
        <v>5.7175029376023132E-2</v>
      </c>
      <c r="BD58" s="167">
        <v>6.2136700368782501E-2</v>
      </c>
      <c r="BE58" s="167">
        <v>6.0905425748957694E-2</v>
      </c>
      <c r="BF58" s="167">
        <v>6.0783517370757219E-2</v>
      </c>
      <c r="BG58" s="167">
        <v>6.0320265533595402E-2</v>
      </c>
      <c r="BH58" s="167">
        <v>6.5428226580195342E-2</v>
      </c>
      <c r="BI58" s="167">
        <v>6.4331051176391069E-2</v>
      </c>
    </row>
    <row r="59" spans="11:61" ht="15" customHeight="1">
      <c r="O59" s="600"/>
      <c r="P59" s="605"/>
      <c r="Q59" s="615"/>
      <c r="R59" s="619" t="s">
        <v>104</v>
      </c>
      <c r="S59" s="620"/>
      <c r="T59" s="114" t="s">
        <v>24</v>
      </c>
      <c r="U59" s="655"/>
      <c r="V59" s="661"/>
      <c r="W59" s="615"/>
      <c r="X59" s="619" t="s">
        <v>390</v>
      </c>
      <c r="Y59" s="620"/>
      <c r="Z59" s="114" t="s">
        <v>24</v>
      </c>
      <c r="AA59" s="149">
        <v>5.0100196185159599E-3</v>
      </c>
      <c r="AB59" s="149">
        <v>5.7921290233965989E-3</v>
      </c>
      <c r="AC59" s="149">
        <v>6.7950682023956719E-3</v>
      </c>
      <c r="AD59" s="149">
        <v>8.0380430420191381E-3</v>
      </c>
      <c r="AE59" s="149">
        <v>9.0554822362294823E-3</v>
      </c>
      <c r="AF59" s="149">
        <v>9.9904129100654715E-3</v>
      </c>
      <c r="AG59" s="149">
        <v>1.0213021400057476E-2</v>
      </c>
      <c r="AH59" s="149">
        <v>1.0170237350910268E-2</v>
      </c>
      <c r="AI59" s="149">
        <v>1.0018654083921125E-2</v>
      </c>
      <c r="AJ59" s="149">
        <v>1.0294681181252938E-2</v>
      </c>
      <c r="AK59" s="149">
        <v>1.1656046746531734E-2</v>
      </c>
      <c r="AL59" s="149">
        <v>1.1250581591298804E-2</v>
      </c>
      <c r="AM59" s="149">
        <v>1.0699414833442925E-2</v>
      </c>
      <c r="AN59" s="149">
        <v>8.3636042610510091E-3</v>
      </c>
      <c r="AO59" s="149">
        <v>8.5804823790321481E-3</v>
      </c>
      <c r="AP59" s="149">
        <v>1.5044000767081464E-2</v>
      </c>
      <c r="AQ59" s="149">
        <v>1.6491141585123565E-2</v>
      </c>
      <c r="AR59" s="149">
        <v>1.7491029373414093E-2</v>
      </c>
      <c r="AS59" s="149">
        <v>1.8096504241302415E-2</v>
      </c>
      <c r="AT59" s="149">
        <v>1.6788694764846266E-2</v>
      </c>
      <c r="AU59" s="149">
        <v>1.7329606476429671E-2</v>
      </c>
      <c r="AV59" s="149">
        <v>1.6706548758396125E-2</v>
      </c>
      <c r="AW59" s="149">
        <v>1.6225451928257251E-2</v>
      </c>
      <c r="AX59" s="149">
        <v>1.6377503448104458E-2</v>
      </c>
      <c r="AY59" s="149">
        <v>1.7363079629757267E-2</v>
      </c>
      <c r="AZ59" s="149">
        <v>1.8403258636165449E-2</v>
      </c>
      <c r="BA59" s="149">
        <v>1.8003088354814928E-2</v>
      </c>
      <c r="BB59" s="149">
        <v>1.8899437565094712E-2</v>
      </c>
      <c r="BC59" s="149">
        <v>1.9560448506497904E-2</v>
      </c>
      <c r="BD59" s="149">
        <v>1.8043412029136421E-2</v>
      </c>
      <c r="BE59" s="149">
        <v>1.7389265378968621E-2</v>
      </c>
      <c r="BF59" s="149">
        <v>1.8084416944571975E-2</v>
      </c>
      <c r="BG59" s="149">
        <v>1.9408867872407577E-2</v>
      </c>
      <c r="BH59" s="149">
        <v>1.9377095582238039E-2</v>
      </c>
      <c r="BI59" s="149">
        <v>1.7036497636157933E-2</v>
      </c>
    </row>
    <row r="60" spans="11:61" ht="25.5" customHeight="1">
      <c r="O60" s="600"/>
      <c r="P60" s="605"/>
      <c r="Q60" s="593" t="s">
        <v>152</v>
      </c>
      <c r="R60" s="595" t="s">
        <v>105</v>
      </c>
      <c r="S60" s="596"/>
      <c r="T60" s="114" t="s">
        <v>24</v>
      </c>
      <c r="U60" s="655"/>
      <c r="V60" s="661"/>
      <c r="W60" s="593" t="s">
        <v>389</v>
      </c>
      <c r="X60" s="595" t="s">
        <v>65</v>
      </c>
      <c r="Y60" s="596"/>
      <c r="Z60" s="114" t="s">
        <v>24</v>
      </c>
      <c r="AA60" s="166">
        <v>5.1301306270601582E-4</v>
      </c>
      <c r="AB60" s="166">
        <v>5.1301306270601582E-4</v>
      </c>
      <c r="AC60" s="166">
        <v>5.1301306270601582E-4</v>
      </c>
      <c r="AD60" s="166">
        <v>5.1301306270601582E-4</v>
      </c>
      <c r="AE60" s="166">
        <v>5.1301306270601582E-4</v>
      </c>
      <c r="AF60" s="166">
        <v>5.9297263793158927E-4</v>
      </c>
      <c r="AG60" s="166">
        <v>6.6637814961408265E-4</v>
      </c>
      <c r="AH60" s="166">
        <v>9.4558125654928141E-4</v>
      </c>
      <c r="AI60" s="166">
        <v>1.2141041343863418E-3</v>
      </c>
      <c r="AJ60" s="166">
        <v>1.9680467946299536E-3</v>
      </c>
      <c r="AK60" s="166">
        <v>2.2640885409649487E-3</v>
      </c>
      <c r="AL60" s="166">
        <v>2.6798636094297564E-3</v>
      </c>
      <c r="AM60" s="166">
        <v>3.6946107696563439E-3</v>
      </c>
      <c r="AN60" s="166">
        <v>4.9931040614310277E-3</v>
      </c>
      <c r="AO60" s="166">
        <v>5.8731951471715305E-3</v>
      </c>
      <c r="AP60" s="166">
        <v>6.3356935518265531E-3</v>
      </c>
      <c r="AQ60" s="166">
        <v>6.0389339248766698E-3</v>
      </c>
      <c r="AR60" s="166">
        <v>6.0653427670711397E-3</v>
      </c>
      <c r="AS60" s="166">
        <v>5.8945024547836095E-3</v>
      </c>
      <c r="AT60" s="166">
        <v>5.7460997302252147E-3</v>
      </c>
      <c r="AU60" s="166">
        <v>5.809364868669108E-3</v>
      </c>
      <c r="AV60" s="166">
        <v>5.9451970454391587E-3</v>
      </c>
      <c r="AW60" s="166">
        <v>5.8678645017546018E-3</v>
      </c>
      <c r="AX60" s="166">
        <v>5.9016048906543016E-3</v>
      </c>
      <c r="AY60" s="166">
        <v>5.9309616255865004E-3</v>
      </c>
      <c r="AZ60" s="166">
        <v>5.5126816119974052E-3</v>
      </c>
      <c r="BA60" s="166">
        <v>5.4953150107393883E-3</v>
      </c>
      <c r="BB60" s="166">
        <v>5.4845315274604433E-3</v>
      </c>
      <c r="BC60" s="166">
        <v>5.534569333723649E-3</v>
      </c>
      <c r="BD60" s="166">
        <v>4.8576995582187829E-3</v>
      </c>
      <c r="BE60" s="166">
        <v>4.7331701826192982E-3</v>
      </c>
      <c r="BF60" s="166">
        <v>4.530193257273836E-3</v>
      </c>
      <c r="BG60" s="166">
        <v>4.3585128719263308E-3</v>
      </c>
      <c r="BH60" s="166">
        <v>4.0600769173704089E-3</v>
      </c>
      <c r="BI60" s="166">
        <v>2.8859998204429482E-3</v>
      </c>
    </row>
    <row r="61" spans="11:61" ht="25.5" customHeight="1" thickBot="1">
      <c r="O61" s="600"/>
      <c r="P61" s="606"/>
      <c r="Q61" s="594"/>
      <c r="R61" s="597" t="s">
        <v>172</v>
      </c>
      <c r="S61" s="598"/>
      <c r="T61" s="141" t="s">
        <v>24</v>
      </c>
      <c r="U61" s="655"/>
      <c r="V61" s="662"/>
      <c r="W61" s="615"/>
      <c r="X61" s="597" t="s">
        <v>66</v>
      </c>
      <c r="Y61" s="598"/>
      <c r="Z61" s="141" t="s">
        <v>24</v>
      </c>
      <c r="AA61" s="168" t="s">
        <v>489</v>
      </c>
      <c r="AB61" s="168" t="s">
        <v>489</v>
      </c>
      <c r="AC61" s="168" t="s">
        <v>489</v>
      </c>
      <c r="AD61" s="168">
        <v>1.2856870721313389E-4</v>
      </c>
      <c r="AE61" s="168">
        <v>1.763462331790991E-4</v>
      </c>
      <c r="AF61" s="168">
        <v>2.0195232139798283E-4</v>
      </c>
      <c r="AG61" s="168">
        <v>1.59172980820088E-4</v>
      </c>
      <c r="AH61" s="168">
        <v>1.7045785815755343E-4</v>
      </c>
      <c r="AI61" s="168">
        <v>2.8807464407522721E-4</v>
      </c>
      <c r="AJ61" s="168">
        <v>4.3333523994692113E-4</v>
      </c>
      <c r="AK61" s="168">
        <v>8.2795937941649461E-4</v>
      </c>
      <c r="AL61" s="168">
        <v>1.8300496392931083E-3</v>
      </c>
      <c r="AM61" s="168">
        <v>2.9817612168649655E-3</v>
      </c>
      <c r="AN61" s="168">
        <v>4.9097148607963621E-3</v>
      </c>
      <c r="AO61" s="168">
        <v>7.8967887839696861E-3</v>
      </c>
      <c r="AP61" s="168">
        <v>1.2327469023176085E-2</v>
      </c>
      <c r="AQ61" s="168">
        <v>1.6658581528410068E-2</v>
      </c>
      <c r="AR61" s="168">
        <v>1.9393339251323145E-2</v>
      </c>
      <c r="AS61" s="168">
        <v>1.9381995709022565E-2</v>
      </c>
      <c r="AT61" s="168">
        <v>2.1225152367337727E-2</v>
      </c>
      <c r="AU61" s="168">
        <v>2.11508868359871E-2</v>
      </c>
      <c r="AV61" s="168">
        <v>2.2163300820659235E-2</v>
      </c>
      <c r="AW61" s="168">
        <v>2.3030252279964362E-2</v>
      </c>
      <c r="AX61" s="168">
        <v>2.4277798366681532E-2</v>
      </c>
      <c r="AY61" s="168">
        <v>2.3844675475325108E-2</v>
      </c>
      <c r="AZ61" s="168">
        <v>2.4509703631134989E-2</v>
      </c>
      <c r="BA61" s="168">
        <v>2.6121342225255913E-2</v>
      </c>
      <c r="BB61" s="168">
        <v>2.63783235161907E-2</v>
      </c>
      <c r="BC61" s="168">
        <v>2.6676204560588328E-2</v>
      </c>
      <c r="BD61" s="168">
        <v>2.620791130550312E-2</v>
      </c>
      <c r="BE61" s="168">
        <v>2.5456289004875583E-2</v>
      </c>
      <c r="BF61" s="168">
        <v>2.7090302252511859E-2</v>
      </c>
      <c r="BG61" s="168">
        <v>2.6167725722349159E-2</v>
      </c>
      <c r="BH61" s="168">
        <v>2.6254612570658441E-2</v>
      </c>
      <c r="BI61" s="168">
        <v>2.8207325058720679E-2</v>
      </c>
    </row>
    <row r="62" spans="11:61" ht="15" customHeight="1" thickTop="1">
      <c r="O62" s="600"/>
      <c r="P62" s="621" t="s">
        <v>29</v>
      </c>
      <c r="Q62" s="622"/>
      <c r="R62" s="622"/>
      <c r="S62" s="623"/>
      <c r="T62" s="115" t="s">
        <v>24</v>
      </c>
      <c r="U62" s="655"/>
      <c r="V62" s="651" t="s">
        <v>4</v>
      </c>
      <c r="W62" s="652"/>
      <c r="X62" s="652"/>
      <c r="Y62" s="653"/>
      <c r="Z62" s="115" t="s">
        <v>24</v>
      </c>
      <c r="AA62" s="139">
        <f t="shared" ref="AA62:BI62" si="3">SUM(AA46:AA61)</f>
        <v>6.0805191618320649</v>
      </c>
      <c r="AB62" s="139">
        <f t="shared" si="3"/>
        <v>6.1711417922504639</v>
      </c>
      <c r="AC62" s="139">
        <f t="shared" si="3"/>
        <v>6.4532986048759229</v>
      </c>
      <c r="AD62" s="139">
        <f t="shared" si="3"/>
        <v>6.6152079662123189</v>
      </c>
      <c r="AE62" s="139">
        <f t="shared" si="3"/>
        <v>6.8305126889833492</v>
      </c>
      <c r="AF62" s="139">
        <f t="shared" si="3"/>
        <v>7.2883193745428603</v>
      </c>
      <c r="AG62" s="139">
        <f t="shared" si="3"/>
        <v>7.7134554673729863</v>
      </c>
      <c r="AH62" s="139">
        <f t="shared" si="3"/>
        <v>7.5070891324070788</v>
      </c>
      <c r="AI62" s="139">
        <f t="shared" si="3"/>
        <v>8.0779830759153661</v>
      </c>
      <c r="AJ62" s="139">
        <f t="shared" si="3"/>
        <v>7.9906000263500205</v>
      </c>
      <c r="AK62" s="139">
        <f t="shared" si="3"/>
        <v>8.1022464167870574</v>
      </c>
      <c r="AL62" s="139">
        <f t="shared" si="3"/>
        <v>8.0912498310053458</v>
      </c>
      <c r="AM62" s="139">
        <f t="shared" si="3"/>
        <v>6.6280958093033755</v>
      </c>
      <c r="AN62" s="139">
        <f t="shared" si="3"/>
        <v>7.680636118817266</v>
      </c>
      <c r="AO62" s="139">
        <f t="shared" si="3"/>
        <v>8.3386293359010448</v>
      </c>
      <c r="AP62" s="139">
        <f t="shared" si="3"/>
        <v>8.4116257654619417</v>
      </c>
      <c r="AQ62" s="139">
        <f t="shared" si="3"/>
        <v>8.116516399146704</v>
      </c>
      <c r="AR62" s="139">
        <f t="shared" si="3"/>
        <v>7.8538540089231264</v>
      </c>
      <c r="AS62" s="139">
        <f t="shared" si="3"/>
        <v>7.0993243669397454</v>
      </c>
      <c r="AT62" s="139">
        <f t="shared" si="3"/>
        <v>6.6843664746392175</v>
      </c>
      <c r="AU62" s="139">
        <f t="shared" si="3"/>
        <v>6.5743266542901804</v>
      </c>
      <c r="AV62" s="139">
        <f t="shared" si="3"/>
        <v>6.5224392843492707</v>
      </c>
      <c r="AW62" s="139">
        <f t="shared" si="3"/>
        <v>6.7297076605660333</v>
      </c>
      <c r="AX62" s="139">
        <f t="shared" si="3"/>
        <v>6.8864063548237224</v>
      </c>
      <c r="AY62" s="139">
        <f t="shared" si="3"/>
        <v>6.0885199230431652</v>
      </c>
      <c r="AZ62" s="139">
        <f t="shared" si="3"/>
        <v>6.1073805506405554</v>
      </c>
      <c r="BA62" s="139">
        <f t="shared" si="3"/>
        <v>5.6262191395449559</v>
      </c>
      <c r="BB62" s="139">
        <f t="shared" si="3"/>
        <v>6.0064446762148442</v>
      </c>
      <c r="BC62" s="139">
        <f t="shared" si="3"/>
        <v>6.1011802472045291</v>
      </c>
      <c r="BD62" s="139">
        <f t="shared" si="3"/>
        <v>6.2481405064330264</v>
      </c>
      <c r="BE62" s="139">
        <f t="shared" si="3"/>
        <v>5.8780433691889025</v>
      </c>
      <c r="BF62" s="139">
        <f t="shared" si="3"/>
        <v>5.6713770210992314</v>
      </c>
      <c r="BG62" s="139">
        <f t="shared" si="3"/>
        <v>5.5660173336432308</v>
      </c>
      <c r="BH62" s="139">
        <f t="shared" si="3"/>
        <v>5.6653948479621024</v>
      </c>
      <c r="BI62" s="139">
        <f t="shared" si="3"/>
        <v>5.5518798550232784</v>
      </c>
    </row>
    <row r="63" spans="11:61" ht="15" customHeight="1" thickBot="1">
      <c r="O63" s="601"/>
      <c r="P63" s="624"/>
      <c r="Q63" s="625"/>
      <c r="R63" s="625"/>
      <c r="S63" s="626"/>
      <c r="T63" s="141" t="s">
        <v>20</v>
      </c>
      <c r="U63" s="656"/>
      <c r="V63" s="624"/>
      <c r="W63" s="625"/>
      <c r="X63" s="625"/>
      <c r="Y63" s="626"/>
      <c r="Z63" s="141" t="s">
        <v>129</v>
      </c>
      <c r="AA63" s="144">
        <f>AA62*$X$69</f>
        <v>1611.3375778854972</v>
      </c>
      <c r="AB63" s="144">
        <f t="shared" ref="AB63:BI63" si="4">AB62*$X$69</f>
        <v>1635.3525749463729</v>
      </c>
      <c r="AC63" s="144">
        <f t="shared" si="4"/>
        <v>1710.1241302921196</v>
      </c>
      <c r="AD63" s="144">
        <f t="shared" si="4"/>
        <v>1753.0301110462644</v>
      </c>
      <c r="AE63" s="144">
        <f t="shared" si="4"/>
        <v>1810.0858625805874</v>
      </c>
      <c r="AF63" s="144">
        <f t="shared" si="4"/>
        <v>1931.4046342538579</v>
      </c>
      <c r="AG63" s="144">
        <f t="shared" si="4"/>
        <v>2044.0656988538415</v>
      </c>
      <c r="AH63" s="144">
        <f t="shared" si="4"/>
        <v>1989.3786200878758</v>
      </c>
      <c r="AI63" s="144">
        <f t="shared" si="4"/>
        <v>2140.6655151175719</v>
      </c>
      <c r="AJ63" s="144">
        <f t="shared" si="4"/>
        <v>2117.5090069827556</v>
      </c>
      <c r="AK63" s="144">
        <f t="shared" si="4"/>
        <v>2147.09530044857</v>
      </c>
      <c r="AL63" s="144">
        <f t="shared" si="4"/>
        <v>2144.1812052164169</v>
      </c>
      <c r="AM63" s="144">
        <f t="shared" si="4"/>
        <v>1756.4453894653946</v>
      </c>
      <c r="AN63" s="144">
        <f t="shared" si="4"/>
        <v>2035.3685714865755</v>
      </c>
      <c r="AO63" s="144">
        <f t="shared" si="4"/>
        <v>2209.736774013777</v>
      </c>
      <c r="AP63" s="144">
        <f t="shared" si="4"/>
        <v>2229.0808278474146</v>
      </c>
      <c r="AQ63" s="144">
        <f t="shared" si="4"/>
        <v>2150.8768457738765</v>
      </c>
      <c r="AR63" s="144">
        <f t="shared" si="4"/>
        <v>2081.2713123646286</v>
      </c>
      <c r="AS63" s="144">
        <f t="shared" si="4"/>
        <v>1881.3209572390326</v>
      </c>
      <c r="AT63" s="144">
        <f t="shared" si="4"/>
        <v>1771.3571157793926</v>
      </c>
      <c r="AU63" s="144">
        <f t="shared" si="4"/>
        <v>1742.1965633868979</v>
      </c>
      <c r="AV63" s="144">
        <f t="shared" si="4"/>
        <v>1728.4464103525568</v>
      </c>
      <c r="AW63" s="144">
        <f t="shared" si="4"/>
        <v>1783.3725300499989</v>
      </c>
      <c r="AX63" s="144">
        <f t="shared" si="4"/>
        <v>1824.8976840282864</v>
      </c>
      <c r="AY63" s="144">
        <f t="shared" si="4"/>
        <v>1613.4577796064389</v>
      </c>
      <c r="AZ63" s="144">
        <f t="shared" si="4"/>
        <v>1618.4558459197472</v>
      </c>
      <c r="BA63" s="144">
        <f t="shared" si="4"/>
        <v>1490.9480719794133</v>
      </c>
      <c r="BB63" s="144">
        <f t="shared" si="4"/>
        <v>1591.7078391969337</v>
      </c>
      <c r="BC63" s="144">
        <f t="shared" si="4"/>
        <v>1616.8127655092003</v>
      </c>
      <c r="BD63" s="144">
        <f t="shared" si="4"/>
        <v>1655.757234204752</v>
      </c>
      <c r="BE63" s="144">
        <f t="shared" si="4"/>
        <v>1557.6814928350591</v>
      </c>
      <c r="BF63" s="144">
        <f t="shared" si="4"/>
        <v>1502.9149105912963</v>
      </c>
      <c r="BG63" s="144">
        <f t="shared" si="4"/>
        <v>1474.9945934154562</v>
      </c>
      <c r="BH63" s="144">
        <f t="shared" si="4"/>
        <v>1501.3296347099572</v>
      </c>
      <c r="BI63" s="144">
        <f t="shared" si="4"/>
        <v>1471.2481615811687</v>
      </c>
    </row>
    <row r="64" spans="11:61" ht="15" customHeight="1" thickTop="1">
      <c r="O64" s="590" t="s">
        <v>171</v>
      </c>
      <c r="P64" s="591"/>
      <c r="Q64" s="591"/>
      <c r="R64" s="591"/>
      <c r="S64" s="592"/>
      <c r="T64" s="115" t="s">
        <v>20</v>
      </c>
      <c r="U64" s="645" t="s">
        <v>4</v>
      </c>
      <c r="V64" s="646"/>
      <c r="W64" s="646"/>
      <c r="X64" s="646"/>
      <c r="Y64" s="647"/>
      <c r="Z64" s="115" t="s">
        <v>129</v>
      </c>
      <c r="AA64" s="165">
        <f>SUM(AA27,AA45,AA63)</f>
        <v>21640.040353564975</v>
      </c>
      <c r="AB64" s="165">
        <f t="shared" ref="AB64:BI64" si="5">SUM(AB27,AB45,AB63)</f>
        <v>21891.309785955214</v>
      </c>
      <c r="AC64" s="165">
        <f t="shared" si="5"/>
        <v>22780.803330964885</v>
      </c>
      <c r="AD64" s="165">
        <f t="shared" si="5"/>
        <v>22696.179555395713</v>
      </c>
      <c r="AE64" s="165">
        <f t="shared" si="5"/>
        <v>24783.32267768672</v>
      </c>
      <c r="AF64" s="165">
        <f t="shared" si="5"/>
        <v>25669.956434268228</v>
      </c>
      <c r="AG64" s="165">
        <f t="shared" si="5"/>
        <v>26628.418072040335</v>
      </c>
      <c r="AH64" s="165">
        <f t="shared" si="5"/>
        <v>27462.525757029289</v>
      </c>
      <c r="AI64" s="165">
        <f t="shared" si="5"/>
        <v>27897.087551130568</v>
      </c>
      <c r="AJ64" s="165">
        <f t="shared" si="5"/>
        <v>28052.697569576572</v>
      </c>
      <c r="AK64" s="165">
        <f t="shared" si="5"/>
        <v>28942.502877900199</v>
      </c>
      <c r="AL64" s="165">
        <f t="shared" si="5"/>
        <v>28901.544672756121</v>
      </c>
      <c r="AM64" s="165">
        <f t="shared" si="5"/>
        <v>28775.480631001621</v>
      </c>
      <c r="AN64" s="165">
        <f t="shared" si="5"/>
        <v>29709.588940420203</v>
      </c>
      <c r="AO64" s="165">
        <f t="shared" si="5"/>
        <v>29056.90835422105</v>
      </c>
      <c r="AP64" s="165">
        <f t="shared" si="5"/>
        <v>28186.102387093961</v>
      </c>
      <c r="AQ64" s="165">
        <f t="shared" si="5"/>
        <v>26736.717132794685</v>
      </c>
      <c r="AR64" s="165">
        <f t="shared" si="5"/>
        <v>26846.00452693272</v>
      </c>
      <c r="AS64" s="165">
        <f t="shared" si="5"/>
        <v>28276.582316648542</v>
      </c>
      <c r="AT64" s="165">
        <f t="shared" si="5"/>
        <v>25370.915537594108</v>
      </c>
      <c r="AU64" s="165">
        <f t="shared" si="5"/>
        <v>25197.248164123856</v>
      </c>
      <c r="AV64" s="165">
        <f t="shared" si="5"/>
        <v>24698.937562290412</v>
      </c>
      <c r="AW64" s="165">
        <f t="shared" si="5"/>
        <v>26048.377449092972</v>
      </c>
      <c r="AX64" s="165">
        <f t="shared" si="5"/>
        <v>25854.401775971124</v>
      </c>
      <c r="AY64" s="165">
        <f t="shared" si="5"/>
        <v>24874.264366899592</v>
      </c>
      <c r="AZ64" s="165">
        <f t="shared" si="5"/>
        <v>25257.897629550258</v>
      </c>
      <c r="BA64" s="165">
        <f t="shared" si="5"/>
        <v>25210.52601588162</v>
      </c>
      <c r="BB64" s="165">
        <f t="shared" si="5"/>
        <v>25650.178628275287</v>
      </c>
      <c r="BC64" s="165">
        <f t="shared" si="5"/>
        <v>26048.735982558086</v>
      </c>
      <c r="BD64" s="165">
        <f t="shared" si="5"/>
        <v>26762.458620361635</v>
      </c>
      <c r="BE64" s="165">
        <f t="shared" si="5"/>
        <v>25665.690609189267</v>
      </c>
      <c r="BF64" s="165">
        <f t="shared" si="5"/>
        <v>26256.21615175379</v>
      </c>
      <c r="BG64" s="165">
        <f t="shared" si="5"/>
        <v>26405.364679900154</v>
      </c>
      <c r="BH64" s="165">
        <f t="shared" si="5"/>
        <v>27022.68073143423</v>
      </c>
      <c r="BI64" s="165">
        <f t="shared" si="5"/>
        <v>26544.160130959943</v>
      </c>
    </row>
    <row r="65" spans="15:61">
      <c r="O65" s="87" t="s">
        <v>219</v>
      </c>
      <c r="AA65" s="281"/>
    </row>
    <row r="66" spans="15:61">
      <c r="O66" s="87" t="s">
        <v>224</v>
      </c>
      <c r="U66" s="97"/>
      <c r="V66" s="97"/>
      <c r="W66" s="97"/>
      <c r="X66" s="97"/>
      <c r="Y66" s="97"/>
      <c r="Z66" s="429" t="s">
        <v>440</v>
      </c>
      <c r="AA66" s="326"/>
      <c r="AB66" s="326"/>
      <c r="AC66" s="326"/>
      <c r="AD66" s="326"/>
      <c r="AE66" s="326"/>
      <c r="AF66" s="326"/>
      <c r="AG66" s="325"/>
      <c r="AH66" s="325"/>
      <c r="AI66" s="325"/>
      <c r="AJ66" s="325"/>
      <c r="AK66" s="325"/>
      <c r="AL66" s="325"/>
      <c r="AM66" s="325"/>
      <c r="AN66" s="325"/>
      <c r="AO66" s="325"/>
      <c r="AP66" s="325"/>
      <c r="AQ66" s="325"/>
      <c r="AR66" s="325"/>
      <c r="AS66" s="325"/>
      <c r="AT66" s="325"/>
      <c r="AU66" s="325"/>
      <c r="AV66" s="325"/>
      <c r="AW66" s="325"/>
      <c r="AX66" s="325"/>
      <c r="AY66" s="325"/>
      <c r="AZ66" s="325"/>
      <c r="BA66" s="325"/>
      <c r="BB66" s="325"/>
      <c r="BC66" s="325"/>
      <c r="BD66" s="325"/>
      <c r="BE66" s="325"/>
      <c r="BF66" s="325"/>
      <c r="BG66" s="325"/>
      <c r="BH66" s="325"/>
      <c r="BI66" s="325"/>
    </row>
    <row r="67" spans="15:61">
      <c r="O67" s="87" t="s">
        <v>223</v>
      </c>
      <c r="W67" s="119"/>
      <c r="X67" s="119" t="s">
        <v>25</v>
      </c>
      <c r="Z67" s="325" t="s">
        <v>176</v>
      </c>
      <c r="AA67" s="428">
        <v>0</v>
      </c>
      <c r="AB67" s="428">
        <v>0</v>
      </c>
      <c r="AC67" s="428">
        <v>0</v>
      </c>
      <c r="AD67" s="428">
        <v>0</v>
      </c>
      <c r="AE67" s="428">
        <v>0</v>
      </c>
      <c r="AF67" s="428">
        <v>0</v>
      </c>
      <c r="AG67" s="428">
        <v>0</v>
      </c>
      <c r="AH67" s="428">
        <v>0</v>
      </c>
      <c r="AI67" s="428">
        <v>0</v>
      </c>
      <c r="AJ67" s="428">
        <v>0</v>
      </c>
      <c r="AK67" s="428">
        <v>0</v>
      </c>
      <c r="AL67" s="428">
        <v>0</v>
      </c>
      <c r="AM67" s="428">
        <v>0</v>
      </c>
      <c r="AN67" s="428">
        <v>0</v>
      </c>
      <c r="AO67" s="428">
        <v>0</v>
      </c>
      <c r="AP67" s="428">
        <v>0</v>
      </c>
      <c r="AQ67" s="428">
        <v>0</v>
      </c>
      <c r="AR67" s="428">
        <v>0</v>
      </c>
      <c r="AS67" s="428">
        <v>0</v>
      </c>
      <c r="AT67" s="428">
        <v>0</v>
      </c>
      <c r="AU67" s="428">
        <v>0</v>
      </c>
      <c r="AV67" s="428">
        <v>0</v>
      </c>
      <c r="AW67" s="428">
        <v>0</v>
      </c>
      <c r="AX67" s="428">
        <v>0</v>
      </c>
      <c r="AY67" s="428">
        <v>0</v>
      </c>
      <c r="AZ67" s="428">
        <v>0</v>
      </c>
      <c r="BA67" s="428">
        <v>0</v>
      </c>
      <c r="BB67" s="428">
        <v>0</v>
      </c>
      <c r="BC67" s="428">
        <v>0</v>
      </c>
      <c r="BD67" s="428">
        <v>0</v>
      </c>
      <c r="BE67" s="428">
        <v>0</v>
      </c>
      <c r="BF67" s="428">
        <v>0</v>
      </c>
      <c r="BG67" s="428">
        <v>0</v>
      </c>
      <c r="BH67" s="428">
        <v>0</v>
      </c>
      <c r="BI67" s="428">
        <v>0</v>
      </c>
    </row>
    <row r="68" spans="15:61">
      <c r="O68" s="87" t="s">
        <v>429</v>
      </c>
      <c r="W68" s="119" t="s">
        <v>190</v>
      </c>
      <c r="X68" s="351">
        <v>28</v>
      </c>
      <c r="Z68" s="325" t="s">
        <v>176</v>
      </c>
      <c r="AA68" s="430">
        <v>0</v>
      </c>
      <c r="AB68" s="430">
        <v>0</v>
      </c>
      <c r="AC68" s="430">
        <v>0</v>
      </c>
      <c r="AD68" s="430">
        <v>0</v>
      </c>
      <c r="AE68" s="430">
        <v>0</v>
      </c>
      <c r="AF68" s="430">
        <v>0</v>
      </c>
      <c r="AG68" s="430">
        <v>0</v>
      </c>
      <c r="AH68" s="430">
        <v>0</v>
      </c>
      <c r="AI68" s="430">
        <v>0</v>
      </c>
      <c r="AJ68" s="430">
        <v>0</v>
      </c>
      <c r="AK68" s="430">
        <v>0</v>
      </c>
      <c r="AL68" s="430">
        <v>0</v>
      </c>
      <c r="AM68" s="430">
        <v>0</v>
      </c>
      <c r="AN68" s="430">
        <v>0</v>
      </c>
      <c r="AO68" s="430">
        <v>0</v>
      </c>
      <c r="AP68" s="430">
        <v>0</v>
      </c>
      <c r="AQ68" s="430">
        <v>0</v>
      </c>
      <c r="AR68" s="430">
        <v>0</v>
      </c>
      <c r="AS68" s="430">
        <v>0</v>
      </c>
      <c r="AT68" s="430">
        <v>0</v>
      </c>
      <c r="AU68" s="430">
        <v>0</v>
      </c>
      <c r="AV68" s="430">
        <v>0</v>
      </c>
      <c r="AW68" s="430">
        <v>0</v>
      </c>
      <c r="AX68" s="430">
        <v>0</v>
      </c>
      <c r="AY68" s="430">
        <v>0</v>
      </c>
      <c r="AZ68" s="430">
        <v>0</v>
      </c>
      <c r="BA68" s="430">
        <v>0</v>
      </c>
      <c r="BB68" s="430">
        <v>0</v>
      </c>
      <c r="BC68" s="430">
        <v>0</v>
      </c>
      <c r="BD68" s="430">
        <v>0</v>
      </c>
      <c r="BE68" s="430">
        <v>0</v>
      </c>
      <c r="BF68" s="430">
        <v>0</v>
      </c>
      <c r="BG68" s="430">
        <v>0</v>
      </c>
      <c r="BH68" s="430">
        <v>0</v>
      </c>
      <c r="BI68" s="430">
        <v>0</v>
      </c>
    </row>
    <row r="69" spans="15:61">
      <c r="O69" s="259" t="s">
        <v>432</v>
      </c>
      <c r="W69" s="119" t="s">
        <v>191</v>
      </c>
      <c r="X69" s="351">
        <v>265</v>
      </c>
      <c r="Z69" s="325" t="s">
        <v>176</v>
      </c>
      <c r="AA69" s="430">
        <v>0</v>
      </c>
      <c r="AB69" s="430">
        <v>0</v>
      </c>
      <c r="AC69" s="430">
        <v>0</v>
      </c>
      <c r="AD69" s="430">
        <v>0</v>
      </c>
      <c r="AE69" s="430">
        <v>0</v>
      </c>
      <c r="AF69" s="430">
        <v>0</v>
      </c>
      <c r="AG69" s="430">
        <v>0</v>
      </c>
      <c r="AH69" s="430">
        <v>0</v>
      </c>
      <c r="AI69" s="430">
        <v>0</v>
      </c>
      <c r="AJ69" s="430">
        <v>0</v>
      </c>
      <c r="AK69" s="430">
        <v>0</v>
      </c>
      <c r="AL69" s="430">
        <v>0</v>
      </c>
      <c r="AM69" s="430">
        <v>0</v>
      </c>
      <c r="AN69" s="430">
        <v>0</v>
      </c>
      <c r="AO69" s="430">
        <v>0</v>
      </c>
      <c r="AP69" s="430">
        <v>0</v>
      </c>
      <c r="AQ69" s="430">
        <v>0</v>
      </c>
      <c r="AR69" s="430">
        <v>0</v>
      </c>
      <c r="AS69" s="430">
        <v>0</v>
      </c>
      <c r="AT69" s="430">
        <v>0</v>
      </c>
      <c r="AU69" s="430">
        <v>0</v>
      </c>
      <c r="AV69" s="430">
        <v>0</v>
      </c>
      <c r="AW69" s="430">
        <v>0</v>
      </c>
      <c r="AX69" s="430">
        <v>0</v>
      </c>
      <c r="AY69" s="430">
        <v>0</v>
      </c>
      <c r="AZ69" s="430">
        <v>0</v>
      </c>
      <c r="BA69" s="430">
        <v>0</v>
      </c>
      <c r="BB69" s="430">
        <v>0</v>
      </c>
      <c r="BC69" s="430">
        <v>0</v>
      </c>
      <c r="BD69" s="430">
        <v>0</v>
      </c>
      <c r="BE69" s="430">
        <v>0</v>
      </c>
      <c r="BF69" s="430">
        <v>0</v>
      </c>
      <c r="BG69" s="430">
        <v>0</v>
      </c>
      <c r="BH69" s="430">
        <v>0</v>
      </c>
      <c r="BI69" s="430">
        <v>0</v>
      </c>
    </row>
    <row r="70" spans="15:61">
      <c r="Z70" s="87"/>
    </row>
    <row r="71" spans="15:61">
      <c r="Z71" s="87"/>
    </row>
    <row r="72" spans="15:61">
      <c r="Z72" s="431" t="s">
        <v>441</v>
      </c>
      <c r="AA72" s="325"/>
      <c r="AB72" s="325"/>
      <c r="AC72" s="325"/>
      <c r="AD72" s="325"/>
      <c r="AE72" s="325"/>
      <c r="AF72" s="325"/>
      <c r="AG72" s="325"/>
      <c r="AH72" s="325"/>
      <c r="AI72" s="325"/>
      <c r="AJ72" s="325"/>
      <c r="AK72" s="325"/>
      <c r="AL72" s="325"/>
      <c r="AM72" s="325"/>
      <c r="AN72" s="325"/>
      <c r="AO72" s="325"/>
      <c r="AP72" s="325"/>
      <c r="AQ72" s="325"/>
      <c r="AR72" s="325"/>
      <c r="AS72" s="325"/>
      <c r="AT72" s="325"/>
      <c r="AU72" s="325"/>
      <c r="AV72" s="325"/>
      <c r="AW72" s="325"/>
      <c r="AX72" s="325"/>
      <c r="AY72" s="325"/>
      <c r="AZ72" s="325"/>
      <c r="BA72" s="325"/>
      <c r="BB72" s="325"/>
      <c r="BC72" s="325"/>
      <c r="BD72" s="325"/>
      <c r="BE72" s="325"/>
      <c r="BF72" s="325"/>
      <c r="BG72" s="325"/>
      <c r="BH72" s="325"/>
      <c r="BI72" s="325"/>
    </row>
    <row r="73" spans="15:61">
      <c r="Z73" s="325" t="s">
        <v>176</v>
      </c>
      <c r="AA73" s="430">
        <f>'NID7.4-排出量_5C'!J22-AA10</f>
        <v>0</v>
      </c>
      <c r="AB73" s="430">
        <f>'NID7.4-排出量_5C'!K22-AB10</f>
        <v>0</v>
      </c>
      <c r="AC73" s="430">
        <f>'NID7.4-排出量_5C'!L22-AC10</f>
        <v>0</v>
      </c>
      <c r="AD73" s="430">
        <f>'NID7.4-排出量_5C'!M22-AD10</f>
        <v>0</v>
      </c>
      <c r="AE73" s="430">
        <f>'NID7.4-排出量_5C'!N22-AE10</f>
        <v>0</v>
      </c>
      <c r="AF73" s="430">
        <f>'NID7.4-排出量_5C'!O22-AF10</f>
        <v>0</v>
      </c>
      <c r="AG73" s="430">
        <f>'NID7.4-排出量_5C'!P22-AG10</f>
        <v>0</v>
      </c>
      <c r="AH73" s="430">
        <f>'NID7.4-排出量_5C'!Q22-AH10</f>
        <v>0</v>
      </c>
      <c r="AI73" s="430">
        <f>'NID7.4-排出量_5C'!R22-AI10</f>
        <v>0</v>
      </c>
      <c r="AJ73" s="430">
        <f>'NID7.4-排出量_5C'!S22-AJ10</f>
        <v>0</v>
      </c>
      <c r="AK73" s="430">
        <f>'NID7.4-排出量_5C'!T22-AK10</f>
        <v>0</v>
      </c>
      <c r="AL73" s="430">
        <f>'NID7.4-排出量_5C'!U22-AL10</f>
        <v>0</v>
      </c>
      <c r="AM73" s="430">
        <f>'NID7.4-排出量_5C'!V22-AM10</f>
        <v>0</v>
      </c>
      <c r="AN73" s="430">
        <f>'NID7.4-排出量_5C'!W22-AN10</f>
        <v>0</v>
      </c>
      <c r="AO73" s="430">
        <f>'NID7.4-排出量_5C'!X22-AO10</f>
        <v>0</v>
      </c>
      <c r="AP73" s="430">
        <f>'NID7.4-排出量_5C'!Y22-AP10</f>
        <v>0</v>
      </c>
      <c r="AQ73" s="430">
        <f>'NID7.4-排出量_5C'!Z22-AQ10</f>
        <v>0</v>
      </c>
      <c r="AR73" s="430">
        <f>'NID7.4-排出量_5C'!AA22-AR10</f>
        <v>0</v>
      </c>
      <c r="AS73" s="430">
        <f>'NID7.4-排出量_5C'!AB22-AS10</f>
        <v>0</v>
      </c>
      <c r="AT73" s="430">
        <f>'NID7.4-排出量_5C'!AC22-AT10</f>
        <v>0</v>
      </c>
      <c r="AU73" s="430">
        <f>'NID7.4-排出量_5C'!AD22-AU10</f>
        <v>0</v>
      </c>
      <c r="AV73" s="430">
        <f>'NID7.4-排出量_5C'!AE22-AV10</f>
        <v>0</v>
      </c>
      <c r="AW73" s="430">
        <f>'NID7.4-排出量_5C'!AF22-AW10</f>
        <v>0</v>
      </c>
      <c r="AX73" s="430">
        <f>'NID7.4-排出量_5C'!AG22-AX10</f>
        <v>0</v>
      </c>
      <c r="AY73" s="430">
        <f>'NID7.4-排出量_5C'!AH22-AY10</f>
        <v>0</v>
      </c>
      <c r="AZ73" s="430">
        <f>'NID7.4-排出量_5C'!AI22-AZ10</f>
        <v>0</v>
      </c>
      <c r="BA73" s="430">
        <f>'NID7.4-排出量_5C'!AJ22-BA10</f>
        <v>0</v>
      </c>
      <c r="BB73" s="430">
        <f>'NID7.4-排出量_5C'!AK22-BB10</f>
        <v>0</v>
      </c>
      <c r="BC73" s="430">
        <f>'NID7.4-排出量_5C'!AL22-BC10</f>
        <v>0</v>
      </c>
      <c r="BD73" s="430">
        <f>'NID7.4-排出量_5C'!AM22-BD10</f>
        <v>0</v>
      </c>
      <c r="BE73" s="430">
        <f>'NID7.4-排出量_5C'!AN22-BE10</f>
        <v>0</v>
      </c>
      <c r="BF73" s="430">
        <f>'NID7.4-排出量_5C'!AO22-BF10</f>
        <v>0</v>
      </c>
      <c r="BG73" s="430">
        <f>'NID7.4-排出量_5C'!AP22-BG10</f>
        <v>0</v>
      </c>
      <c r="BH73" s="430">
        <f>'NID7.4-排出量_5C'!AQ22-BH10</f>
        <v>0</v>
      </c>
      <c r="BI73" s="430">
        <f>'NID7.4-排出量_5C'!AR22-BI10</f>
        <v>0</v>
      </c>
    </row>
    <row r="74" spans="15:61">
      <c r="Z74" s="325" t="s">
        <v>176</v>
      </c>
      <c r="AA74" s="430">
        <f>'NID7.4-排出量_5C'!J36-AA28</f>
        <v>0</v>
      </c>
      <c r="AB74" s="430">
        <f>'NID7.4-排出量_5C'!K36-AB28</f>
        <v>0</v>
      </c>
      <c r="AC74" s="430">
        <f>'NID7.4-排出量_5C'!L36-AC28</f>
        <v>0</v>
      </c>
      <c r="AD74" s="430">
        <f>'NID7.4-排出量_5C'!M36-AD28</f>
        <v>0</v>
      </c>
      <c r="AE74" s="430">
        <f>'NID7.4-排出量_5C'!N36-AE28</f>
        <v>0</v>
      </c>
      <c r="AF74" s="430">
        <f>'NID7.4-排出量_5C'!O36-AF28</f>
        <v>0</v>
      </c>
      <c r="AG74" s="430">
        <f>'NID7.4-排出量_5C'!P36-AG28</f>
        <v>0</v>
      </c>
      <c r="AH74" s="430">
        <f>'NID7.4-排出量_5C'!Q36-AH28</f>
        <v>0</v>
      </c>
      <c r="AI74" s="430">
        <f>'NID7.4-排出量_5C'!R36-AI28</f>
        <v>0</v>
      </c>
      <c r="AJ74" s="430">
        <f>'NID7.4-排出量_5C'!S36-AJ28</f>
        <v>0</v>
      </c>
      <c r="AK74" s="430">
        <f>'NID7.4-排出量_5C'!T36-AK28</f>
        <v>0</v>
      </c>
      <c r="AL74" s="430">
        <f>'NID7.4-排出量_5C'!U36-AL28</f>
        <v>0</v>
      </c>
      <c r="AM74" s="430">
        <f>'NID7.4-排出量_5C'!V36-AM28</f>
        <v>0</v>
      </c>
      <c r="AN74" s="430">
        <f>'NID7.4-排出量_5C'!W36-AN28</f>
        <v>0</v>
      </c>
      <c r="AO74" s="430">
        <f>'NID7.4-排出量_5C'!X36-AO28</f>
        <v>0</v>
      </c>
      <c r="AP74" s="430">
        <f>'NID7.4-排出量_5C'!Y36-AP28</f>
        <v>0</v>
      </c>
      <c r="AQ74" s="430">
        <f>'NID7.4-排出量_5C'!Z36-AQ28</f>
        <v>0</v>
      </c>
      <c r="AR74" s="430">
        <f>'NID7.4-排出量_5C'!AA36-AR28</f>
        <v>0</v>
      </c>
      <c r="AS74" s="430">
        <f>'NID7.4-排出量_5C'!AB36-AS28</f>
        <v>0</v>
      </c>
      <c r="AT74" s="430">
        <f>'NID7.4-排出量_5C'!AC36-AT28</f>
        <v>0</v>
      </c>
      <c r="AU74" s="430">
        <f>'NID7.4-排出量_5C'!AD36-AU28</f>
        <v>0</v>
      </c>
      <c r="AV74" s="430">
        <f>'NID7.4-排出量_5C'!AE36-AV28</f>
        <v>0</v>
      </c>
      <c r="AW74" s="430">
        <f>'NID7.4-排出量_5C'!AF36-AW28</f>
        <v>0</v>
      </c>
      <c r="AX74" s="430">
        <f>'NID7.4-排出量_5C'!AG36-AX28</f>
        <v>0</v>
      </c>
      <c r="AY74" s="430">
        <f>'NID7.4-排出量_5C'!AH36-AY28</f>
        <v>0</v>
      </c>
      <c r="AZ74" s="430">
        <f>'NID7.4-排出量_5C'!AI36-AZ28</f>
        <v>0</v>
      </c>
      <c r="BA74" s="430">
        <f>'NID7.4-排出量_5C'!AJ36-BA28</f>
        <v>0</v>
      </c>
      <c r="BB74" s="430">
        <f>'NID7.4-排出量_5C'!AK36-BB28</f>
        <v>0</v>
      </c>
      <c r="BC74" s="430">
        <f>'NID7.4-排出量_5C'!AL36-BC28</f>
        <v>0</v>
      </c>
      <c r="BD74" s="430">
        <f>'NID7.4-排出量_5C'!AM36-BD28</f>
        <v>0</v>
      </c>
      <c r="BE74" s="430">
        <f>'NID7.4-排出量_5C'!AN36-BE28</f>
        <v>0</v>
      </c>
      <c r="BF74" s="430">
        <f>'NID7.4-排出量_5C'!AO36-BF28</f>
        <v>0</v>
      </c>
      <c r="BG74" s="430">
        <f>'NID7.4-排出量_5C'!AP36-BG28</f>
        <v>0</v>
      </c>
      <c r="BH74" s="430">
        <f>'NID7.4-排出量_5C'!AQ36-BH28</f>
        <v>0</v>
      </c>
      <c r="BI74" s="430">
        <f>'NID7.4-排出量_5C'!AR36-BI28</f>
        <v>0</v>
      </c>
    </row>
    <row r="75" spans="15:61">
      <c r="Z75" s="325" t="s">
        <v>176</v>
      </c>
      <c r="AA75" s="430">
        <f>'NID7.4-排出量_5C'!J52-'NID7.4-排出量_1A (2)'!AA46</f>
        <v>0</v>
      </c>
      <c r="AB75" s="430">
        <f>'NID7.4-排出量_5C'!K52-'NID7.4-排出量_1A (2)'!AB46</f>
        <v>0</v>
      </c>
      <c r="AC75" s="430">
        <f>'NID7.4-排出量_5C'!L52-'NID7.4-排出量_1A (2)'!AC46</f>
        <v>0</v>
      </c>
      <c r="AD75" s="430">
        <f>'NID7.4-排出量_5C'!M52-'NID7.4-排出量_1A (2)'!AD46</f>
        <v>0</v>
      </c>
      <c r="AE75" s="430">
        <f>'NID7.4-排出量_5C'!N52-'NID7.4-排出量_1A (2)'!AE46</f>
        <v>0</v>
      </c>
      <c r="AF75" s="430">
        <f>'NID7.4-排出量_5C'!O52-'NID7.4-排出量_1A (2)'!AF46</f>
        <v>0</v>
      </c>
      <c r="AG75" s="430">
        <f>'NID7.4-排出量_5C'!P52-'NID7.4-排出量_1A (2)'!AG46</f>
        <v>0</v>
      </c>
      <c r="AH75" s="430">
        <f>'NID7.4-排出量_5C'!Q52-'NID7.4-排出量_1A (2)'!AH46</f>
        <v>0</v>
      </c>
      <c r="AI75" s="430">
        <f>'NID7.4-排出量_5C'!R52-'NID7.4-排出量_1A (2)'!AI46</f>
        <v>0</v>
      </c>
      <c r="AJ75" s="430">
        <f>'NID7.4-排出量_5C'!S52-'NID7.4-排出量_1A (2)'!AJ46</f>
        <v>0</v>
      </c>
      <c r="AK75" s="430">
        <f>'NID7.4-排出量_5C'!T52-'NID7.4-排出量_1A (2)'!AK46</f>
        <v>0</v>
      </c>
      <c r="AL75" s="430">
        <f>'NID7.4-排出量_5C'!U52-'NID7.4-排出量_1A (2)'!AL46</f>
        <v>0</v>
      </c>
      <c r="AM75" s="430">
        <f>'NID7.4-排出量_5C'!V52-'NID7.4-排出量_1A (2)'!AM46</f>
        <v>0</v>
      </c>
      <c r="AN75" s="430">
        <f>'NID7.4-排出量_5C'!W52-'NID7.4-排出量_1A (2)'!AN46</f>
        <v>0</v>
      </c>
      <c r="AO75" s="430">
        <f>'NID7.4-排出量_5C'!X52-'NID7.4-排出量_1A (2)'!AO46</f>
        <v>0</v>
      </c>
      <c r="AP75" s="430">
        <f>'NID7.4-排出量_5C'!Y52-'NID7.4-排出量_1A (2)'!AP46</f>
        <v>0</v>
      </c>
      <c r="AQ75" s="430">
        <f>'NID7.4-排出量_5C'!Z52-'NID7.4-排出量_1A (2)'!AQ46</f>
        <v>0</v>
      </c>
      <c r="AR75" s="430">
        <f>'NID7.4-排出量_5C'!AA52-'NID7.4-排出量_1A (2)'!AR46</f>
        <v>0</v>
      </c>
      <c r="AS75" s="430">
        <f>'NID7.4-排出量_5C'!AB52-'NID7.4-排出量_1A (2)'!AS46</f>
        <v>0</v>
      </c>
      <c r="AT75" s="430">
        <f>'NID7.4-排出量_5C'!AC52-'NID7.4-排出量_1A (2)'!AT46</f>
        <v>0</v>
      </c>
      <c r="AU75" s="430">
        <f>'NID7.4-排出量_5C'!AD52-'NID7.4-排出量_1A (2)'!AU46</f>
        <v>0</v>
      </c>
      <c r="AV75" s="430">
        <f>'NID7.4-排出量_5C'!AE52-'NID7.4-排出量_1A (2)'!AV46</f>
        <v>0</v>
      </c>
      <c r="AW75" s="430">
        <f>'NID7.4-排出量_5C'!AF52-'NID7.4-排出量_1A (2)'!AW46</f>
        <v>0</v>
      </c>
      <c r="AX75" s="430">
        <f>'NID7.4-排出量_5C'!AG52-'NID7.4-排出量_1A (2)'!AX46</f>
        <v>0</v>
      </c>
      <c r="AY75" s="430">
        <f>'NID7.4-排出量_5C'!AH52-'NID7.4-排出量_1A (2)'!AY46</f>
        <v>0</v>
      </c>
      <c r="AZ75" s="430">
        <f>'NID7.4-排出量_5C'!AI52-'NID7.4-排出量_1A (2)'!AZ46</f>
        <v>0</v>
      </c>
      <c r="BA75" s="430">
        <f>'NID7.4-排出量_5C'!AJ52-'NID7.4-排出量_1A (2)'!BA46</f>
        <v>0</v>
      </c>
      <c r="BB75" s="430">
        <f>'NID7.4-排出量_5C'!AK52-'NID7.4-排出量_1A (2)'!BB46</f>
        <v>0</v>
      </c>
      <c r="BC75" s="430">
        <f>'NID7.4-排出量_5C'!AL52-'NID7.4-排出量_1A (2)'!BC46</f>
        <v>0</v>
      </c>
      <c r="BD75" s="430">
        <f>'NID7.4-排出量_5C'!AM52-'NID7.4-排出量_1A (2)'!BD46</f>
        <v>0</v>
      </c>
      <c r="BE75" s="430">
        <f>'NID7.4-排出量_5C'!AN52-'NID7.4-排出量_1A (2)'!BE46</f>
        <v>0</v>
      </c>
      <c r="BF75" s="430">
        <f>'NID7.4-排出量_5C'!AO52-'NID7.4-排出量_1A (2)'!BF46</f>
        <v>0</v>
      </c>
      <c r="BG75" s="430">
        <f>'NID7.4-排出量_5C'!AP52-'NID7.4-排出量_1A (2)'!BG46</f>
        <v>0</v>
      </c>
      <c r="BH75" s="430">
        <f>'NID7.4-排出量_5C'!AQ52-'NID7.4-排出量_1A (2)'!BH46</f>
        <v>0</v>
      </c>
      <c r="BI75" s="430">
        <f>'NID7.4-排出量_5C'!AR52-'NID7.4-排出量_1A (2)'!BI46</f>
        <v>0</v>
      </c>
    </row>
    <row r="76" spans="15:61">
      <c r="Z76" s="87"/>
    </row>
    <row r="77" spans="15:61">
      <c r="Z77" s="87"/>
    </row>
    <row r="78" spans="15:61">
      <c r="Z78" s="87"/>
    </row>
    <row r="79" spans="15:61">
      <c r="Z79" s="87"/>
    </row>
    <row r="80" spans="15:61">
      <c r="Z80" s="87"/>
    </row>
    <row r="81" spans="26:26">
      <c r="Z81" s="87"/>
    </row>
    <row r="82" spans="26:26">
      <c r="Z82" s="87"/>
    </row>
    <row r="83" spans="26:26">
      <c r="Z83" s="87"/>
    </row>
    <row r="84" spans="26:26">
      <c r="Z84" s="87"/>
    </row>
  </sheetData>
  <mergeCells count="82">
    <mergeCell ref="P9:S9"/>
    <mergeCell ref="V9:Y9"/>
    <mergeCell ref="O10:O27"/>
    <mergeCell ref="P10:S10"/>
    <mergeCell ref="U10:U27"/>
    <mergeCell ref="V10:Y10"/>
    <mergeCell ref="P11:P26"/>
    <mergeCell ref="Q11:Q20"/>
    <mergeCell ref="R11:R16"/>
    <mergeCell ref="V11:V26"/>
    <mergeCell ref="W11:W20"/>
    <mergeCell ref="X11:X16"/>
    <mergeCell ref="R17:R20"/>
    <mergeCell ref="X17:X20"/>
    <mergeCell ref="Q21:Q24"/>
    <mergeCell ref="W21:W24"/>
    <mergeCell ref="R22:R23"/>
    <mergeCell ref="X22:X23"/>
    <mergeCell ref="R24:S24"/>
    <mergeCell ref="X24:Y24"/>
    <mergeCell ref="Q25:Q26"/>
    <mergeCell ref="R25:S25"/>
    <mergeCell ref="W25:W26"/>
    <mergeCell ref="X25:Y25"/>
    <mergeCell ref="R26:S26"/>
    <mergeCell ref="X26:Y26"/>
    <mergeCell ref="P27:S27"/>
    <mergeCell ref="V27:Y27"/>
    <mergeCell ref="O28:O45"/>
    <mergeCell ref="P28:S28"/>
    <mergeCell ref="U28:U45"/>
    <mergeCell ref="V28:Y28"/>
    <mergeCell ref="P29:P43"/>
    <mergeCell ref="Q29:Q36"/>
    <mergeCell ref="R29:S29"/>
    <mergeCell ref="V29:V43"/>
    <mergeCell ref="W29:W36"/>
    <mergeCell ref="X29:Y29"/>
    <mergeCell ref="R30:R36"/>
    <mergeCell ref="X30:X36"/>
    <mergeCell ref="Q37:Q41"/>
    <mergeCell ref="W37:W41"/>
    <mergeCell ref="R38:R40"/>
    <mergeCell ref="X38:X40"/>
    <mergeCell ref="R41:S41"/>
    <mergeCell ref="X41:Y41"/>
    <mergeCell ref="Q42:Q43"/>
    <mergeCell ref="R42:S42"/>
    <mergeCell ref="W42:W43"/>
    <mergeCell ref="X42:Y42"/>
    <mergeCell ref="R43:S43"/>
    <mergeCell ref="X43:Y43"/>
    <mergeCell ref="P44:S45"/>
    <mergeCell ref="V44:Y45"/>
    <mergeCell ref="O46:O63"/>
    <mergeCell ref="P46:S46"/>
    <mergeCell ref="U46:U63"/>
    <mergeCell ref="V46:Y46"/>
    <mergeCell ref="P47:P61"/>
    <mergeCell ref="Q47:Q54"/>
    <mergeCell ref="R47:S47"/>
    <mergeCell ref="V47:V61"/>
    <mergeCell ref="W47:W54"/>
    <mergeCell ref="X47:Y47"/>
    <mergeCell ref="R48:R54"/>
    <mergeCell ref="X48:X54"/>
    <mergeCell ref="Q55:Q59"/>
    <mergeCell ref="W55:W59"/>
    <mergeCell ref="R56:R58"/>
    <mergeCell ref="X56:X58"/>
    <mergeCell ref="R59:S59"/>
    <mergeCell ref="X59:Y59"/>
    <mergeCell ref="P62:S63"/>
    <mergeCell ref="V62:Y63"/>
    <mergeCell ref="O64:S64"/>
    <mergeCell ref="U64:Y64"/>
    <mergeCell ref="Q60:Q61"/>
    <mergeCell ref="R60:S60"/>
    <mergeCell ref="W60:W61"/>
    <mergeCell ref="X60:Y60"/>
    <mergeCell ref="R61:S61"/>
    <mergeCell ref="X61:Y61"/>
  </mergeCells>
  <phoneticPr fontId="4"/>
  <conditionalFormatting sqref="Z66:BI69">
    <cfRule type="expression" priority="1">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B6CAD-F897-413D-8318-4B64111D5D76}">
  <sheetPr>
    <tabColor rgb="FF969696"/>
  </sheetPr>
  <dimension ref="B1:BI118"/>
  <sheetViews>
    <sheetView zoomScaleNormal="100" workbookViewId="0">
      <pane xSplit="26" ySplit="9" topLeftCell="BE10" activePane="bottomRight" state="frozenSplit"/>
      <selection activeCell="X24" sqref="X24:Y24"/>
      <selection pane="topRight" activeCell="X24" sqref="X24:Y24"/>
      <selection pane="bottomLeft" activeCell="X24" sqref="X24:Y24"/>
      <selection pane="bottomRight" activeCell="BE64" sqref="BE64"/>
    </sheetView>
  </sheetViews>
  <sheetFormatPr defaultColWidth="5.625" defaultRowHeight="15" outlineLevelCol="1"/>
  <cols>
    <col min="1" max="1" width="2.625" style="109" customWidth="1"/>
    <col min="2" max="3" width="2.625" style="109" hidden="1" customWidth="1"/>
    <col min="4" max="8" width="2.625" style="87" hidden="1" customWidth="1"/>
    <col min="9" max="11" width="2.625" style="109" hidden="1" customWidth="1"/>
    <col min="12" max="12" width="2.625" style="109" customWidth="1"/>
    <col min="13" max="13" width="3.25" style="116" customWidth="1"/>
    <col min="14" max="14" width="3.25" style="109" customWidth="1"/>
    <col min="15" max="15" width="5.875" style="109" hidden="1" customWidth="1"/>
    <col min="16" max="16" width="5.625" style="109" hidden="1" customWidth="1"/>
    <col min="17" max="17" width="6" style="109" customWidth="1"/>
    <col min="18" max="19" width="3.25" style="109" customWidth="1"/>
    <col min="20" max="20" width="29.75" style="109" customWidth="1"/>
    <col min="21" max="21" width="11.625" style="112" customWidth="1"/>
    <col min="22" max="22" width="6.125" style="109" customWidth="1" outlineLevel="1"/>
    <col min="23" max="23" width="3.75" style="109" customWidth="1" outlineLevel="1"/>
    <col min="24" max="24" width="6.25" style="109" customWidth="1" outlineLevel="1"/>
    <col min="25" max="25" width="30" style="109" customWidth="1" outlineLevel="1"/>
    <col min="26" max="26" width="9.875" style="112" customWidth="1" outlineLevel="1"/>
    <col min="27" max="27" width="5.625" style="109" customWidth="1"/>
    <col min="28" max="31" width="5.625" style="109" hidden="1" customWidth="1" outlineLevel="1"/>
    <col min="32" max="32" width="5.625" style="109" customWidth="1" collapsed="1"/>
    <col min="33" max="36" width="5.625" style="109" hidden="1" customWidth="1" outlineLevel="1"/>
    <col min="37" max="37" width="5.625" style="109" customWidth="1" collapsed="1"/>
    <col min="38" max="41" width="5.625" style="109" hidden="1" customWidth="1" outlineLevel="1"/>
    <col min="42" max="42" width="5.625" style="109" customWidth="1" collapsed="1"/>
    <col min="43" max="46" width="5.625" style="109" hidden="1" customWidth="1" outlineLevel="1"/>
    <col min="47" max="47" width="5.625" style="109" customWidth="1" collapsed="1"/>
    <col min="48" max="49" width="5.625" style="109" hidden="1" customWidth="1" outlineLevel="1"/>
    <col min="50" max="50" width="5.625" style="109" customWidth="1" collapsed="1"/>
    <col min="51" max="51" width="5.625" style="109" hidden="1" customWidth="1" outlineLevel="1"/>
    <col min="52" max="52" width="5.625" style="109" customWidth="1" collapsed="1"/>
    <col min="53" max="56" width="5.625" style="109" hidden="1" customWidth="1" outlineLevel="1"/>
    <col min="57" max="57" width="5.625" style="109" customWidth="1" collapsed="1"/>
    <col min="58" max="16384" width="5.625" style="109"/>
  </cols>
  <sheetData>
    <row r="1" spans="4:61" ht="18.75">
      <c r="D1" s="109"/>
      <c r="E1" s="109"/>
      <c r="F1" s="109"/>
      <c r="G1" s="109"/>
      <c r="L1" s="196" t="s">
        <v>349</v>
      </c>
      <c r="M1" s="197"/>
      <c r="V1" s="195" t="s">
        <v>83</v>
      </c>
      <c r="W1" s="195"/>
      <c r="X1" s="195"/>
      <c r="Y1" s="195"/>
      <c r="Z1" s="195"/>
    </row>
    <row r="2" spans="4:61" ht="18.75">
      <c r="D2" s="109"/>
      <c r="E2" s="109"/>
      <c r="F2" s="109"/>
      <c r="G2" s="109"/>
      <c r="L2" s="197"/>
      <c r="M2" s="196" t="s">
        <v>80</v>
      </c>
      <c r="V2" s="195" t="s">
        <v>109</v>
      </c>
      <c r="W2" s="195" t="s">
        <v>109</v>
      </c>
      <c r="X2" s="195" t="s">
        <v>109</v>
      </c>
      <c r="Y2" s="195" t="s">
        <v>109</v>
      </c>
      <c r="Z2" s="195" t="s">
        <v>109</v>
      </c>
    </row>
    <row r="3" spans="4:61">
      <c r="D3" s="109"/>
      <c r="E3" s="109"/>
      <c r="F3" s="109"/>
      <c r="G3" s="109"/>
      <c r="L3" s="116"/>
      <c r="M3" s="109"/>
    </row>
    <row r="4" spans="4:61">
      <c r="D4" s="109"/>
      <c r="E4" s="109"/>
      <c r="F4" s="109"/>
      <c r="G4" s="109"/>
      <c r="L4" s="116"/>
      <c r="M4" s="109"/>
    </row>
    <row r="5" spans="4:61" ht="15.75">
      <c r="D5" s="109"/>
      <c r="E5" s="109"/>
      <c r="F5" s="109"/>
      <c r="G5" s="109"/>
      <c r="L5" s="116"/>
      <c r="M5" s="198" t="s">
        <v>77</v>
      </c>
      <c r="Y5" s="87"/>
      <c r="Z5" s="203" t="s">
        <v>84</v>
      </c>
    </row>
    <row r="6" spans="4:61" ht="15.75">
      <c r="D6" s="109"/>
      <c r="E6" s="109"/>
      <c r="F6" s="109"/>
      <c r="G6" s="109"/>
      <c r="L6" s="116"/>
      <c r="M6" s="109"/>
      <c r="Y6" s="232" t="s">
        <v>81</v>
      </c>
      <c r="Z6" s="202">
        <f>$N$8</f>
        <v>30</v>
      </c>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row>
    <row r="7" spans="4:61">
      <c r="D7" s="109"/>
      <c r="E7" s="109"/>
      <c r="F7" s="109"/>
      <c r="G7" s="109"/>
      <c r="L7" s="116"/>
      <c r="M7" s="109"/>
      <c r="Z7" s="109"/>
    </row>
    <row r="8" spans="4:61">
      <c r="D8" s="109"/>
      <c r="E8" s="109"/>
      <c r="F8" s="109"/>
      <c r="G8" s="109"/>
      <c r="L8" s="116"/>
      <c r="M8" s="253" t="s">
        <v>164</v>
      </c>
      <c r="N8" s="309">
        <v>30</v>
      </c>
      <c r="O8" s="87"/>
      <c r="P8" s="87"/>
      <c r="Q8" s="291" t="s">
        <v>200</v>
      </c>
      <c r="AA8" s="112"/>
      <c r="AB8" s="112"/>
      <c r="AC8" s="112"/>
      <c r="AD8" s="112"/>
      <c r="AE8" s="112"/>
      <c r="AF8" s="112"/>
      <c r="AG8" s="112"/>
      <c r="AH8" s="112"/>
      <c r="AI8" s="112"/>
      <c r="AJ8" s="112"/>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row>
    <row r="9" spans="4:61" ht="15" customHeight="1">
      <c r="D9" s="109"/>
      <c r="E9" s="109"/>
      <c r="F9" s="109"/>
      <c r="G9" s="109"/>
      <c r="Q9" s="110" t="s">
        <v>132</v>
      </c>
      <c r="R9" s="585" t="s">
        <v>27</v>
      </c>
      <c r="S9" s="586"/>
      <c r="T9" s="587"/>
      <c r="U9" s="110" t="s">
        <v>21</v>
      </c>
      <c r="V9" s="110" t="s">
        <v>6</v>
      </c>
      <c r="W9" s="585" t="s">
        <v>7</v>
      </c>
      <c r="X9" s="586"/>
      <c r="Y9" s="587"/>
      <c r="Z9" s="110" t="s">
        <v>13</v>
      </c>
      <c r="AA9" s="118">
        <v>1990</v>
      </c>
      <c r="AB9" s="118">
        <v>1991</v>
      </c>
      <c r="AC9" s="118">
        <v>1992</v>
      </c>
      <c r="AD9" s="118">
        <v>1993</v>
      </c>
      <c r="AE9" s="118">
        <v>1994</v>
      </c>
      <c r="AF9" s="118">
        <v>1995</v>
      </c>
      <c r="AG9" s="118">
        <v>1996</v>
      </c>
      <c r="AH9" s="118">
        <v>1997</v>
      </c>
      <c r="AI9" s="118">
        <v>1998</v>
      </c>
      <c r="AJ9" s="118">
        <v>1999</v>
      </c>
      <c r="AK9" s="118">
        <v>2000</v>
      </c>
      <c r="AL9" s="118">
        <v>2001</v>
      </c>
      <c r="AM9" s="118">
        <v>2002</v>
      </c>
      <c r="AN9" s="118">
        <v>2003</v>
      </c>
      <c r="AO9" s="118">
        <v>2004</v>
      </c>
      <c r="AP9" s="118">
        <v>2005</v>
      </c>
      <c r="AQ9" s="118">
        <v>2006</v>
      </c>
      <c r="AR9" s="118">
        <v>2007</v>
      </c>
      <c r="AS9" s="118">
        <v>2008</v>
      </c>
      <c r="AT9" s="118">
        <v>2009</v>
      </c>
      <c r="AU9" s="118">
        <v>2010</v>
      </c>
      <c r="AV9" s="118">
        <v>2011</v>
      </c>
      <c r="AW9" s="118">
        <v>2012</v>
      </c>
      <c r="AX9" s="118">
        <v>2013</v>
      </c>
      <c r="AY9" s="118">
        <v>2014</v>
      </c>
      <c r="AZ9" s="118">
        <v>2015</v>
      </c>
      <c r="BA9" s="118">
        <v>2016</v>
      </c>
      <c r="BB9" s="118">
        <v>2017</v>
      </c>
      <c r="BC9" s="118">
        <v>2018</v>
      </c>
      <c r="BD9" s="118">
        <v>2019</v>
      </c>
      <c r="BE9" s="118">
        <v>2020</v>
      </c>
      <c r="BF9" s="118">
        <v>2021</v>
      </c>
      <c r="BG9" s="118">
        <v>2022</v>
      </c>
      <c r="BH9" s="118">
        <v>2023</v>
      </c>
      <c r="BI9" s="118">
        <v>2024</v>
      </c>
    </row>
    <row r="10" spans="4:61" ht="15" customHeight="1">
      <c r="D10" s="109"/>
      <c r="E10" s="109"/>
      <c r="F10" s="109"/>
      <c r="G10" s="109"/>
      <c r="Q10" s="573" t="s">
        <v>85</v>
      </c>
      <c r="R10" s="588" t="s">
        <v>28</v>
      </c>
      <c r="S10" s="557" t="s">
        <v>133</v>
      </c>
      <c r="T10" s="313" t="s">
        <v>151</v>
      </c>
      <c r="U10" s="114" t="s">
        <v>86</v>
      </c>
      <c r="V10" s="700" t="s">
        <v>85</v>
      </c>
      <c r="W10" s="588" t="s">
        <v>26</v>
      </c>
      <c r="X10" s="687" t="s">
        <v>43</v>
      </c>
      <c r="Y10" s="160" t="s">
        <v>61</v>
      </c>
      <c r="Z10" s="114" t="s">
        <v>86</v>
      </c>
      <c r="AA10" s="315">
        <v>3981.2003459569378</v>
      </c>
      <c r="AB10" s="315">
        <v>3951.8574935281458</v>
      </c>
      <c r="AC10" s="315">
        <v>3942.8104480424709</v>
      </c>
      <c r="AD10" s="315">
        <v>3946.6832717073758</v>
      </c>
      <c r="AE10" s="315">
        <v>4032.7567688539143</v>
      </c>
      <c r="AF10" s="315">
        <v>3972.9353676151518</v>
      </c>
      <c r="AG10" s="315">
        <v>4102.1562287651168</v>
      </c>
      <c r="AH10" s="315">
        <v>4104.3522227670555</v>
      </c>
      <c r="AI10" s="315">
        <v>4131.1952995839201</v>
      </c>
      <c r="AJ10" s="315">
        <v>4114.4198217826033</v>
      </c>
      <c r="AK10" s="315">
        <v>4066.5265500147789</v>
      </c>
      <c r="AL10" s="315">
        <v>3867.2156861886938</v>
      </c>
      <c r="AM10" s="315">
        <v>3487.25171668345</v>
      </c>
      <c r="AN10" s="315">
        <v>3253.5682225927203</v>
      </c>
      <c r="AO10" s="315">
        <v>2994.2132761778512</v>
      </c>
      <c r="AP10" s="315">
        <v>2384.3361995423384</v>
      </c>
      <c r="AQ10" s="315">
        <v>1983.164982097235</v>
      </c>
      <c r="AR10" s="315">
        <v>1872.8161092410332</v>
      </c>
      <c r="AS10" s="315">
        <v>2055.2916115218</v>
      </c>
      <c r="AT10" s="315">
        <v>1890.5123222477598</v>
      </c>
      <c r="AU10" s="315">
        <v>1635.1635972058664</v>
      </c>
      <c r="AV10" s="315">
        <v>1877.5063991020215</v>
      </c>
      <c r="AW10" s="315">
        <v>2036.1017300347639</v>
      </c>
      <c r="AX10" s="315">
        <v>2123.3758728643134</v>
      </c>
      <c r="AY10" s="315">
        <v>1752.8228579830568</v>
      </c>
      <c r="AZ10" s="315">
        <v>1928.4930384092634</v>
      </c>
      <c r="BA10" s="315">
        <v>1283.4346787770196</v>
      </c>
      <c r="BB10" s="315">
        <v>1267.4028281935332</v>
      </c>
      <c r="BC10" s="315">
        <v>1548.0299643468356</v>
      </c>
      <c r="BD10" s="315">
        <v>1611.6567416670057</v>
      </c>
      <c r="BE10" s="315">
        <v>1687.5103529982207</v>
      </c>
      <c r="BF10" s="315">
        <v>1820.4607958202303</v>
      </c>
      <c r="BG10" s="315">
        <v>1861.0858124327838</v>
      </c>
      <c r="BH10" s="315">
        <v>1803.4301138335684</v>
      </c>
      <c r="BI10" s="315">
        <v>1775.3904111041875</v>
      </c>
    </row>
    <row r="11" spans="4:61" ht="15" customHeight="1">
      <c r="D11" s="109"/>
      <c r="E11" s="109"/>
      <c r="F11" s="109"/>
      <c r="G11" s="109"/>
      <c r="Q11" s="573"/>
      <c r="R11" s="575"/>
      <c r="S11" s="558"/>
      <c r="T11" s="433" t="s">
        <v>442</v>
      </c>
      <c r="U11" s="114" t="s">
        <v>86</v>
      </c>
      <c r="V11" s="691"/>
      <c r="W11" s="575"/>
      <c r="X11" s="688"/>
      <c r="Y11" s="249" t="s">
        <v>443</v>
      </c>
      <c r="Z11" s="114" t="s">
        <v>86</v>
      </c>
      <c r="AA11" s="85">
        <v>0.27408703368681075</v>
      </c>
      <c r="AB11" s="85">
        <v>0.29601580425815516</v>
      </c>
      <c r="AC11" s="85">
        <v>0.32346747735886971</v>
      </c>
      <c r="AD11" s="85">
        <v>0.35146569523738008</v>
      </c>
      <c r="AE11" s="85">
        <v>0.38106590274349145</v>
      </c>
      <c r="AF11" s="85">
        <v>0.39429990800244558</v>
      </c>
      <c r="AG11" s="85">
        <v>0.4179888180200001</v>
      </c>
      <c r="AH11" s="85">
        <v>0.43597830592357806</v>
      </c>
      <c r="AI11" s="85">
        <v>0.44688934587717233</v>
      </c>
      <c r="AJ11" s="85">
        <v>0.46504771830197172</v>
      </c>
      <c r="AK11" s="85">
        <v>0.46149788201651099</v>
      </c>
      <c r="AL11" s="315">
        <v>0.92481173555433827</v>
      </c>
      <c r="AM11" s="315">
        <v>1.3060590078592373</v>
      </c>
      <c r="AN11" s="315">
        <v>1.6744724118782262</v>
      </c>
      <c r="AO11" s="315">
        <v>2.1043990550152629</v>
      </c>
      <c r="AP11" s="315">
        <v>2.4842727996644216</v>
      </c>
      <c r="AQ11" s="315">
        <v>2.95189599594213</v>
      </c>
      <c r="AR11" s="315">
        <v>3.425212239945072</v>
      </c>
      <c r="AS11" s="315">
        <v>3.7461693326341252</v>
      </c>
      <c r="AT11" s="315">
        <v>10.310138580076378</v>
      </c>
      <c r="AU11" s="85">
        <v>0.94390258027393259</v>
      </c>
      <c r="AV11" s="315">
        <v>1.8018468007541426</v>
      </c>
      <c r="AW11" s="315">
        <v>7.0972301424699271</v>
      </c>
      <c r="AX11" s="315">
        <v>9.4564748401366359</v>
      </c>
      <c r="AY11" s="315">
        <v>9.5508841078398277</v>
      </c>
      <c r="AZ11" s="315">
        <v>9.8707551214395863</v>
      </c>
      <c r="BA11" s="315">
        <v>8.4779473311599354</v>
      </c>
      <c r="BB11" s="315">
        <v>8.4339892337886209</v>
      </c>
      <c r="BC11" s="315">
        <v>11.081840656954382</v>
      </c>
      <c r="BD11" s="315">
        <v>12.669063645199278</v>
      </c>
      <c r="BE11" s="315">
        <v>29.076461909036095</v>
      </c>
      <c r="BF11" s="315">
        <v>39.547467700496199</v>
      </c>
      <c r="BG11" s="315">
        <v>19.855187287830564</v>
      </c>
      <c r="BH11" s="315">
        <v>11.392057488243012</v>
      </c>
      <c r="BI11" s="315">
        <v>12.695621642053387</v>
      </c>
    </row>
    <row r="12" spans="4:61" ht="15" customHeight="1">
      <c r="D12" s="109"/>
      <c r="E12" s="109"/>
      <c r="F12" s="109"/>
      <c r="G12" s="109"/>
      <c r="Q12" s="573"/>
      <c r="R12" s="575"/>
      <c r="S12" s="558"/>
      <c r="T12" s="313" t="s">
        <v>212</v>
      </c>
      <c r="U12" s="114" t="s">
        <v>86</v>
      </c>
      <c r="V12" s="691"/>
      <c r="W12" s="575"/>
      <c r="X12" s="688"/>
      <c r="Y12" s="161" t="s">
        <v>182</v>
      </c>
      <c r="Z12" s="114" t="s">
        <v>86</v>
      </c>
      <c r="AA12" s="315">
        <v>289.3511943611478</v>
      </c>
      <c r="AB12" s="315">
        <v>287.22378855081689</v>
      </c>
      <c r="AC12" s="315">
        <v>286.56436416212762</v>
      </c>
      <c r="AD12" s="315">
        <v>287.79695605009391</v>
      </c>
      <c r="AE12" s="315">
        <v>294.0663837814638</v>
      </c>
      <c r="AF12" s="315">
        <v>289.23209444320139</v>
      </c>
      <c r="AG12" s="315">
        <v>299.09943172234551</v>
      </c>
      <c r="AH12" s="315">
        <v>298.57354333463883</v>
      </c>
      <c r="AI12" s="315">
        <v>300.75351308063642</v>
      </c>
      <c r="AJ12" s="315">
        <v>324.94513392578051</v>
      </c>
      <c r="AK12" s="315">
        <v>365.65961776701783</v>
      </c>
      <c r="AL12" s="315">
        <v>330.95761389638426</v>
      </c>
      <c r="AM12" s="315">
        <v>375.06584941613983</v>
      </c>
      <c r="AN12" s="315">
        <v>375.36165854642479</v>
      </c>
      <c r="AO12" s="315">
        <v>348.09568924967908</v>
      </c>
      <c r="AP12" s="315">
        <v>201.83831659531972</v>
      </c>
      <c r="AQ12" s="315">
        <v>151.83452910615441</v>
      </c>
      <c r="AR12" s="315">
        <v>170.45337727776763</v>
      </c>
      <c r="AS12" s="315">
        <v>86.40790485498016</v>
      </c>
      <c r="AT12" s="315">
        <v>112.88409807642827</v>
      </c>
      <c r="AU12" s="315">
        <v>130.59900491754792</v>
      </c>
      <c r="AV12" s="315">
        <v>157.68541099938699</v>
      </c>
      <c r="AW12" s="315">
        <v>142.10073725848693</v>
      </c>
      <c r="AX12" s="315">
        <v>160.7692810607038</v>
      </c>
      <c r="AY12" s="315">
        <v>178.3178229192215</v>
      </c>
      <c r="AZ12" s="315">
        <v>184.44661811744419</v>
      </c>
      <c r="BA12" s="315">
        <v>117.88930669263108</v>
      </c>
      <c r="BB12" s="315">
        <v>116.17903618153713</v>
      </c>
      <c r="BC12" s="315">
        <v>177.68369230822486</v>
      </c>
      <c r="BD12" s="315">
        <v>191.70564983249781</v>
      </c>
      <c r="BE12" s="315">
        <v>194.1196434871859</v>
      </c>
      <c r="BF12" s="315">
        <v>171.50620794089718</v>
      </c>
      <c r="BG12" s="315">
        <v>217.61307868202798</v>
      </c>
      <c r="BH12" s="315">
        <v>239.33643872765026</v>
      </c>
      <c r="BI12" s="315">
        <v>223.56874032849805</v>
      </c>
    </row>
    <row r="13" spans="4:61" ht="15" customHeight="1">
      <c r="D13" s="109"/>
      <c r="E13" s="109"/>
      <c r="F13" s="109"/>
      <c r="G13" s="109"/>
      <c r="Q13" s="573"/>
      <c r="R13" s="575"/>
      <c r="S13" s="558"/>
      <c r="T13" s="189" t="s">
        <v>88</v>
      </c>
      <c r="U13" s="114" t="s">
        <v>86</v>
      </c>
      <c r="V13" s="691"/>
      <c r="W13" s="575"/>
      <c r="X13" s="688"/>
      <c r="Y13" s="189" t="s">
        <v>60</v>
      </c>
      <c r="Z13" s="114" t="s">
        <v>86</v>
      </c>
      <c r="AA13" s="315">
        <v>585.70017990590338</v>
      </c>
      <c r="AB13" s="315">
        <v>590.86401887696036</v>
      </c>
      <c r="AC13" s="315">
        <v>596.81020238633107</v>
      </c>
      <c r="AD13" s="315">
        <v>604.76689818228579</v>
      </c>
      <c r="AE13" s="315">
        <v>619.66780562219697</v>
      </c>
      <c r="AF13" s="315">
        <v>606.40506815337574</v>
      </c>
      <c r="AG13" s="315">
        <v>613.25716254073984</v>
      </c>
      <c r="AH13" s="315">
        <v>611.77541872056804</v>
      </c>
      <c r="AI13" s="315">
        <v>596.20511575354953</v>
      </c>
      <c r="AJ13" s="315">
        <v>601.55296084780844</v>
      </c>
      <c r="AK13" s="315">
        <v>585.06347812007357</v>
      </c>
      <c r="AL13" s="315">
        <v>563.41818411521081</v>
      </c>
      <c r="AM13" s="315">
        <v>532.58663844151397</v>
      </c>
      <c r="AN13" s="315">
        <v>517.21610713317466</v>
      </c>
      <c r="AO13" s="315">
        <v>508.29222922693418</v>
      </c>
      <c r="AP13" s="315">
        <v>486.02326048604334</v>
      </c>
      <c r="AQ13" s="315">
        <v>468.34339897403601</v>
      </c>
      <c r="AR13" s="315">
        <v>468.9994435914254</v>
      </c>
      <c r="AS13" s="315">
        <v>426.23202488698945</v>
      </c>
      <c r="AT13" s="315">
        <v>418.98490967733426</v>
      </c>
      <c r="AU13" s="315">
        <v>423.3959794664226</v>
      </c>
      <c r="AV13" s="315">
        <v>462.60525577294038</v>
      </c>
      <c r="AW13" s="315">
        <v>446.30549572047016</v>
      </c>
      <c r="AX13" s="315">
        <v>448.71869521044027</v>
      </c>
      <c r="AY13" s="315">
        <v>418.01647767955109</v>
      </c>
      <c r="AZ13" s="315">
        <v>433.02390553183864</v>
      </c>
      <c r="BA13" s="315">
        <v>285.28524174032088</v>
      </c>
      <c r="BB13" s="315">
        <v>251.2193083218543</v>
      </c>
      <c r="BC13" s="315">
        <v>318.23877101291271</v>
      </c>
      <c r="BD13" s="315">
        <v>308.55230756166821</v>
      </c>
      <c r="BE13" s="315">
        <v>333.56908367125811</v>
      </c>
      <c r="BF13" s="315">
        <v>339.08850191713748</v>
      </c>
      <c r="BG13" s="315">
        <v>334.89564035637449</v>
      </c>
      <c r="BH13" s="315">
        <v>335.69955734672078</v>
      </c>
      <c r="BI13" s="315">
        <v>322.16271496507073</v>
      </c>
    </row>
    <row r="14" spans="4:61" ht="15" customHeight="1">
      <c r="D14" s="109"/>
      <c r="E14" s="109"/>
      <c r="F14" s="109"/>
      <c r="G14" s="109"/>
      <c r="Q14" s="573"/>
      <c r="R14" s="575"/>
      <c r="S14" s="558"/>
      <c r="T14" s="313" t="s">
        <v>444</v>
      </c>
      <c r="U14" s="114" t="s">
        <v>86</v>
      </c>
      <c r="V14" s="691"/>
      <c r="W14" s="575"/>
      <c r="X14" s="688"/>
      <c r="Y14" s="249" t="s">
        <v>454</v>
      </c>
      <c r="Z14" s="114" t="s">
        <v>86</v>
      </c>
      <c r="AA14" s="315">
        <v>190.29315622483966</v>
      </c>
      <c r="AB14" s="315">
        <v>188.97549965207995</v>
      </c>
      <c r="AC14" s="315">
        <v>192.90859616622379</v>
      </c>
      <c r="AD14" s="315">
        <v>205.65448390822004</v>
      </c>
      <c r="AE14" s="315">
        <v>218.94049059143421</v>
      </c>
      <c r="AF14" s="315">
        <v>214.03526911834354</v>
      </c>
      <c r="AG14" s="315">
        <v>222.65264789627105</v>
      </c>
      <c r="AH14" s="315">
        <v>225.93512675966761</v>
      </c>
      <c r="AI14" s="315">
        <v>205.78862114654888</v>
      </c>
      <c r="AJ14" s="315">
        <v>205.14754614992114</v>
      </c>
      <c r="AK14" s="315">
        <v>189.47955567835342</v>
      </c>
      <c r="AL14" s="315">
        <v>178.65917140647343</v>
      </c>
      <c r="AM14" s="315">
        <v>174.03147177137259</v>
      </c>
      <c r="AN14" s="315">
        <v>195.05352662808801</v>
      </c>
      <c r="AO14" s="315">
        <v>196.98618583824285</v>
      </c>
      <c r="AP14" s="315">
        <v>190.74442585651036</v>
      </c>
      <c r="AQ14" s="315">
        <v>195.02172749030242</v>
      </c>
      <c r="AR14" s="315">
        <v>199.87315901826682</v>
      </c>
      <c r="AS14" s="315">
        <v>198.78494166358303</v>
      </c>
      <c r="AT14" s="315">
        <v>218.84714210512399</v>
      </c>
      <c r="AU14" s="315">
        <v>214.90396400349562</v>
      </c>
      <c r="AV14" s="315">
        <v>230.95684311388553</v>
      </c>
      <c r="AW14" s="315">
        <v>218.81326363889642</v>
      </c>
      <c r="AX14" s="315">
        <v>232.01050052733638</v>
      </c>
      <c r="AY14" s="315">
        <v>226.46662460803771</v>
      </c>
      <c r="AZ14" s="315">
        <v>245.85656817078785</v>
      </c>
      <c r="BA14" s="315">
        <v>168.36408569281221</v>
      </c>
      <c r="BB14" s="315">
        <v>158.82938835031257</v>
      </c>
      <c r="BC14" s="315">
        <v>202.42926154821359</v>
      </c>
      <c r="BD14" s="315">
        <v>200.43526565302278</v>
      </c>
      <c r="BE14" s="315">
        <v>209.34497720213867</v>
      </c>
      <c r="BF14" s="315">
        <v>214.31378048950364</v>
      </c>
      <c r="BG14" s="315">
        <v>217.05428025872388</v>
      </c>
      <c r="BH14" s="315">
        <v>223.20119578208283</v>
      </c>
      <c r="BI14" s="315">
        <v>218.85306423069073</v>
      </c>
    </row>
    <row r="15" spans="4:61" ht="15" customHeight="1">
      <c r="D15" s="109"/>
      <c r="E15" s="109"/>
      <c r="F15" s="109"/>
      <c r="G15" s="109"/>
      <c r="Q15" s="573"/>
      <c r="R15" s="575"/>
      <c r="S15" s="559"/>
      <c r="T15" s="189" t="s">
        <v>89</v>
      </c>
      <c r="U15" s="114" t="s">
        <v>86</v>
      </c>
      <c r="V15" s="691"/>
      <c r="W15" s="575"/>
      <c r="X15" s="689"/>
      <c r="Y15" s="189" t="s">
        <v>63</v>
      </c>
      <c r="Z15" s="114" t="s">
        <v>86</v>
      </c>
      <c r="AA15" s="315">
        <v>540.08090932463926</v>
      </c>
      <c r="AB15" s="315">
        <v>553.00926981314649</v>
      </c>
      <c r="AC15" s="315">
        <v>571.12717781477647</v>
      </c>
      <c r="AD15" s="315">
        <v>564.61465741752193</v>
      </c>
      <c r="AE15" s="315">
        <v>575.84390225591972</v>
      </c>
      <c r="AF15" s="315">
        <v>568.46876310606956</v>
      </c>
      <c r="AG15" s="315">
        <v>587.25776560344138</v>
      </c>
      <c r="AH15" s="315">
        <v>611.07330251563826</v>
      </c>
      <c r="AI15" s="315">
        <v>593.43162195759692</v>
      </c>
      <c r="AJ15" s="315">
        <v>555.40567613954602</v>
      </c>
      <c r="AK15" s="315">
        <v>439.58365772622648</v>
      </c>
      <c r="AL15" s="315">
        <v>403.99671287343659</v>
      </c>
      <c r="AM15" s="315">
        <v>397.36389639217617</v>
      </c>
      <c r="AN15" s="315">
        <v>390.38161510976391</v>
      </c>
      <c r="AO15" s="315">
        <v>235.60564417629993</v>
      </c>
      <c r="AP15" s="315">
        <v>446.19484150841532</v>
      </c>
      <c r="AQ15" s="315">
        <v>539.43788104401358</v>
      </c>
      <c r="AR15" s="315">
        <v>457.25991446783559</v>
      </c>
      <c r="AS15" s="315">
        <v>562.62343876415014</v>
      </c>
      <c r="AT15" s="315">
        <v>646.04329702525729</v>
      </c>
      <c r="AU15" s="315">
        <v>591.12873291372739</v>
      </c>
      <c r="AV15" s="315">
        <v>535.34143295970637</v>
      </c>
      <c r="AW15" s="315">
        <v>431.49690543284919</v>
      </c>
      <c r="AX15" s="315">
        <v>451.38946703577398</v>
      </c>
      <c r="AY15" s="315">
        <v>409.60328952582717</v>
      </c>
      <c r="AZ15" s="315">
        <v>520.84130447792768</v>
      </c>
      <c r="BA15" s="315">
        <v>318.84448057481563</v>
      </c>
      <c r="BB15" s="315">
        <v>306.94291933279624</v>
      </c>
      <c r="BC15" s="315">
        <v>331.53308279509633</v>
      </c>
      <c r="BD15" s="315">
        <v>350.38158935039218</v>
      </c>
      <c r="BE15" s="315">
        <v>350.95974435105984</v>
      </c>
      <c r="BF15" s="315">
        <v>379.01509134525224</v>
      </c>
      <c r="BG15" s="315">
        <v>369.96330382122136</v>
      </c>
      <c r="BH15" s="315">
        <v>385.68250743600765</v>
      </c>
      <c r="BI15" s="315">
        <v>374.18242494907872</v>
      </c>
    </row>
    <row r="16" spans="4:61" ht="15" customHeight="1">
      <c r="D16" s="109"/>
      <c r="E16" s="109"/>
      <c r="F16" s="109"/>
      <c r="G16" s="109"/>
      <c r="H16" s="109"/>
      <c r="Q16" s="573"/>
      <c r="R16" s="575"/>
      <c r="S16" s="589" t="s">
        <v>183</v>
      </c>
      <c r="T16" s="189" t="s">
        <v>91</v>
      </c>
      <c r="U16" s="114" t="s">
        <v>86</v>
      </c>
      <c r="V16" s="691"/>
      <c r="W16" s="575"/>
      <c r="X16" s="593" t="s">
        <v>175</v>
      </c>
      <c r="Y16" s="189" t="s">
        <v>62</v>
      </c>
      <c r="Z16" s="114" t="s">
        <v>86</v>
      </c>
      <c r="AA16" s="316">
        <v>1913.01568023607</v>
      </c>
      <c r="AB16" s="316">
        <v>1997.9775402339631</v>
      </c>
      <c r="AC16" s="316">
        <v>2333.3673520245061</v>
      </c>
      <c r="AD16" s="316">
        <v>2041.6205114100387</v>
      </c>
      <c r="AE16" s="316">
        <v>2599.2571758776576</v>
      </c>
      <c r="AF16" s="316">
        <v>2275.4702471821911</v>
      </c>
      <c r="AG16" s="316">
        <v>2143.2299045400159</v>
      </c>
      <c r="AH16" s="316">
        <v>2185.3341565378028</v>
      </c>
      <c r="AI16" s="316">
        <v>2182.3561455109812</v>
      </c>
      <c r="AJ16" s="316">
        <v>2181.775553771598</v>
      </c>
      <c r="AK16" s="316">
        <v>2501.5065976339997</v>
      </c>
      <c r="AL16" s="316">
        <v>2248.1046514982527</v>
      </c>
      <c r="AM16" s="316">
        <v>2258.5374605434131</v>
      </c>
      <c r="AN16" s="316">
        <v>2167.4322980610841</v>
      </c>
      <c r="AO16" s="316">
        <v>2145.2197198554168</v>
      </c>
      <c r="AP16" s="316">
        <v>2225.7773735437581</v>
      </c>
      <c r="AQ16" s="316">
        <v>2139.3293944965694</v>
      </c>
      <c r="AR16" s="316">
        <v>2168.5223418221599</v>
      </c>
      <c r="AS16" s="316">
        <v>1923.1293278384462</v>
      </c>
      <c r="AT16" s="316">
        <v>1653.5353663188987</v>
      </c>
      <c r="AU16" s="316">
        <v>2151.4718235810205</v>
      </c>
      <c r="AV16" s="316">
        <v>2067.0803676783471</v>
      </c>
      <c r="AW16" s="316">
        <v>2309.2186992771822</v>
      </c>
      <c r="AX16" s="316">
        <v>1903.528164364805</v>
      </c>
      <c r="AY16" s="316">
        <v>2079.8584588971344</v>
      </c>
      <c r="AZ16" s="316">
        <v>1732.8139479222018</v>
      </c>
      <c r="BA16" s="316">
        <v>2009.9845424616194</v>
      </c>
      <c r="BB16" s="316">
        <v>1928.0841932243804</v>
      </c>
      <c r="BC16" s="316">
        <v>1949.5773715674361</v>
      </c>
      <c r="BD16" s="316">
        <v>1771.9217866927117</v>
      </c>
      <c r="BE16" s="316">
        <v>1680.597099168564</v>
      </c>
      <c r="BF16" s="316">
        <v>1747.4381995490435</v>
      </c>
      <c r="BG16" s="316">
        <v>1767.815601059566</v>
      </c>
      <c r="BH16" s="316">
        <v>1901.6934082643766</v>
      </c>
      <c r="BI16" s="316">
        <v>1801.0047248157932</v>
      </c>
    </row>
    <row r="17" spans="4:61" ht="15" customHeight="1">
      <c r="D17" s="109"/>
      <c r="E17" s="109"/>
      <c r="F17" s="109"/>
      <c r="G17" s="109"/>
      <c r="H17" s="109"/>
      <c r="Q17" s="573"/>
      <c r="R17" s="575"/>
      <c r="S17" s="561"/>
      <c r="T17" s="160" t="s">
        <v>92</v>
      </c>
      <c r="U17" s="114" t="s">
        <v>86</v>
      </c>
      <c r="V17" s="691"/>
      <c r="W17" s="575"/>
      <c r="X17" s="532"/>
      <c r="Y17" s="189" t="s">
        <v>61</v>
      </c>
      <c r="Z17" s="114" t="s">
        <v>86</v>
      </c>
      <c r="AA17" s="316">
        <v>1485.4581616841344</v>
      </c>
      <c r="AB17" s="316">
        <v>1413.4996890320904</v>
      </c>
      <c r="AC17" s="316">
        <v>1678.7327430232929</v>
      </c>
      <c r="AD17" s="316">
        <v>1916.0686173825793</v>
      </c>
      <c r="AE17" s="316">
        <v>2789.6460231945689</v>
      </c>
      <c r="AF17" s="316">
        <v>3161.6011090313464</v>
      </c>
      <c r="AG17" s="316">
        <v>3000.3415545996272</v>
      </c>
      <c r="AH17" s="316">
        <v>3556.4544390249002</v>
      </c>
      <c r="AI17" s="316">
        <v>3788.6833360887877</v>
      </c>
      <c r="AJ17" s="316">
        <v>3392.4994550172669</v>
      </c>
      <c r="AK17" s="316">
        <v>3046.2190134860098</v>
      </c>
      <c r="AL17" s="316">
        <v>2865.5588472687141</v>
      </c>
      <c r="AM17" s="316">
        <v>2753.1724809634675</v>
      </c>
      <c r="AN17" s="316">
        <v>3078.5443506447673</v>
      </c>
      <c r="AO17" s="316">
        <v>3074.1863336980814</v>
      </c>
      <c r="AP17" s="316">
        <v>3012.0483766372904</v>
      </c>
      <c r="AQ17" s="316">
        <v>2888.7158257132892</v>
      </c>
      <c r="AR17" s="316">
        <v>3064.2367812901039</v>
      </c>
      <c r="AS17" s="316">
        <v>3262.2969967818008</v>
      </c>
      <c r="AT17" s="316">
        <v>2410.638461062214</v>
      </c>
      <c r="AU17" s="316">
        <v>2631.3693312177934</v>
      </c>
      <c r="AV17" s="316">
        <v>2212.1522111439572</v>
      </c>
      <c r="AW17" s="316">
        <v>2394.1621236563524</v>
      </c>
      <c r="AX17" s="316">
        <v>2736.8457077538519</v>
      </c>
      <c r="AY17" s="316">
        <v>2352.9268764843227</v>
      </c>
      <c r="AZ17" s="316">
        <v>2615.7378120724325</v>
      </c>
      <c r="BA17" s="316">
        <v>2566.012923997961</v>
      </c>
      <c r="BB17" s="316">
        <v>2679.9562800564886</v>
      </c>
      <c r="BC17" s="316">
        <v>2731.4388419616535</v>
      </c>
      <c r="BD17" s="316">
        <v>2589.8557723070771</v>
      </c>
      <c r="BE17" s="316">
        <v>2056.5666671946747</v>
      </c>
      <c r="BF17" s="316">
        <v>2247.2666460697419</v>
      </c>
      <c r="BG17" s="316">
        <v>2277.7099770872105</v>
      </c>
      <c r="BH17" s="316">
        <v>2383.2210762902719</v>
      </c>
      <c r="BI17" s="316">
        <v>2255.7090025426455</v>
      </c>
    </row>
    <row r="18" spans="4:61" ht="15" customHeight="1">
      <c r="D18" s="109"/>
      <c r="E18" s="109"/>
      <c r="F18" s="109"/>
      <c r="G18" s="109"/>
      <c r="H18" s="109"/>
      <c r="Q18" s="573"/>
      <c r="R18" s="575"/>
      <c r="S18" s="561"/>
      <c r="T18" s="433" t="s">
        <v>445</v>
      </c>
      <c r="U18" s="114" t="s">
        <v>86</v>
      </c>
      <c r="V18" s="691"/>
      <c r="W18" s="575"/>
      <c r="X18" s="532"/>
      <c r="Y18" s="249" t="s">
        <v>449</v>
      </c>
      <c r="Z18" s="114" t="s">
        <v>86</v>
      </c>
      <c r="AA18" s="357">
        <v>0.21922327766583347</v>
      </c>
      <c r="AB18" s="316">
        <v>0.22767408259327448</v>
      </c>
      <c r="AC18" s="316">
        <v>0.24301588128016358</v>
      </c>
      <c r="AD18" s="316">
        <v>0.26693795917647328</v>
      </c>
      <c r="AE18" s="316">
        <v>0.26646676895600069</v>
      </c>
      <c r="AF18" s="316">
        <v>2.7648913119462883</v>
      </c>
      <c r="AG18" s="316">
        <v>3.6534586298998923</v>
      </c>
      <c r="AH18" s="316">
        <v>3.094287082021602</v>
      </c>
      <c r="AI18" s="316">
        <v>2.5839064957525779</v>
      </c>
      <c r="AJ18" s="316">
        <v>5.1698009324148071</v>
      </c>
      <c r="AK18" s="316">
        <v>7.7504675273901764</v>
      </c>
      <c r="AL18" s="316">
        <v>7.608821328156111</v>
      </c>
      <c r="AM18" s="316">
        <v>7.4790200085809007</v>
      </c>
      <c r="AN18" s="316">
        <v>9.1074127807394731</v>
      </c>
      <c r="AO18" s="316">
        <v>9.2521386672613204</v>
      </c>
      <c r="AP18" s="316">
        <v>9.4346681519251216</v>
      </c>
      <c r="AQ18" s="316">
        <v>9.6055951912327071</v>
      </c>
      <c r="AR18" s="316">
        <v>9.7577327780251135</v>
      </c>
      <c r="AS18" s="316">
        <v>9.1082343643441828</v>
      </c>
      <c r="AT18" s="316">
        <v>14.79401631971314</v>
      </c>
      <c r="AU18" s="316">
        <v>9.4446646699710701</v>
      </c>
      <c r="AV18" s="316">
        <v>9.2913497630512651</v>
      </c>
      <c r="AW18" s="316">
        <v>12.82323450767703</v>
      </c>
      <c r="AX18" s="316">
        <v>17.145790069209411</v>
      </c>
      <c r="AY18" s="316">
        <v>17.1322997775777</v>
      </c>
      <c r="AZ18" s="316">
        <v>20.174236037133745</v>
      </c>
      <c r="BA18" s="316">
        <v>29.532963196554181</v>
      </c>
      <c r="BB18" s="316">
        <v>42.192260766815352</v>
      </c>
      <c r="BC18" s="316">
        <v>46.64714649316295</v>
      </c>
      <c r="BD18" s="316">
        <v>43.943289730228045</v>
      </c>
      <c r="BE18" s="316">
        <v>49.938186979463588</v>
      </c>
      <c r="BF18" s="316">
        <v>56.090623651009793</v>
      </c>
      <c r="BG18" s="316">
        <v>64.438840235418496</v>
      </c>
      <c r="BH18" s="316">
        <v>68.262502398032495</v>
      </c>
      <c r="BI18" s="316">
        <v>73.803738586373484</v>
      </c>
    </row>
    <row r="19" spans="4:61" ht="15" customHeight="1">
      <c r="D19" s="109"/>
      <c r="E19" s="109"/>
      <c r="F19" s="109"/>
      <c r="G19" s="109"/>
      <c r="H19" s="109"/>
      <c r="Q19" s="573"/>
      <c r="R19" s="575"/>
      <c r="S19" s="562"/>
      <c r="T19" s="189" t="s">
        <v>88</v>
      </c>
      <c r="U19" s="114" t="s">
        <v>86</v>
      </c>
      <c r="V19" s="691"/>
      <c r="W19" s="575"/>
      <c r="X19" s="615"/>
      <c r="Y19" s="160" t="s">
        <v>60</v>
      </c>
      <c r="Z19" s="114" t="s">
        <v>86</v>
      </c>
      <c r="AA19" s="316">
        <v>40.840679820694433</v>
      </c>
      <c r="AB19" s="316">
        <v>10.591980333689838</v>
      </c>
      <c r="AC19" s="316">
        <v>8.6326250814632335</v>
      </c>
      <c r="AD19" s="316">
        <v>12.873835762673044</v>
      </c>
      <c r="AE19" s="316">
        <v>58.165653552051268</v>
      </c>
      <c r="AF19" s="316">
        <v>86.19354352540438</v>
      </c>
      <c r="AG19" s="316">
        <v>47.052071102919243</v>
      </c>
      <c r="AH19" s="316">
        <v>88.660808660003099</v>
      </c>
      <c r="AI19" s="316">
        <v>114.58113107323176</v>
      </c>
      <c r="AJ19" s="316">
        <v>92.998345242267106</v>
      </c>
      <c r="AK19" s="316">
        <v>86.69116317087358</v>
      </c>
      <c r="AL19" s="316">
        <v>88.04077804899417</v>
      </c>
      <c r="AM19" s="316">
        <v>85.289025693534626</v>
      </c>
      <c r="AN19" s="316">
        <v>54.68390179021258</v>
      </c>
      <c r="AO19" s="316">
        <v>43.961419584808738</v>
      </c>
      <c r="AP19" s="316">
        <v>38.786474877624009</v>
      </c>
      <c r="AQ19" s="316">
        <v>38.547909154841776</v>
      </c>
      <c r="AR19" s="316">
        <v>16.495296906178865</v>
      </c>
      <c r="AS19" s="316">
        <v>57.490272353113738</v>
      </c>
      <c r="AT19" s="316">
        <v>34.668096367004466</v>
      </c>
      <c r="AU19" s="316">
        <v>33.524274812915664</v>
      </c>
      <c r="AV19" s="316">
        <v>23.13786403981463</v>
      </c>
      <c r="AW19" s="316">
        <v>37.020900075360402</v>
      </c>
      <c r="AX19" s="316">
        <v>16.973543430103831</v>
      </c>
      <c r="AY19" s="316">
        <v>14.205455883851069</v>
      </c>
      <c r="AZ19" s="316">
        <v>12.494509779154397</v>
      </c>
      <c r="BA19" s="316">
        <v>12.005208760649491</v>
      </c>
      <c r="BB19" s="316">
        <v>12.953799798536201</v>
      </c>
      <c r="BC19" s="316">
        <v>11.61697545761424</v>
      </c>
      <c r="BD19" s="316">
        <v>0.56189061795608342</v>
      </c>
      <c r="BE19" s="316">
        <v>1.9869884443696355</v>
      </c>
      <c r="BF19" s="316">
        <v>1.7358239431464215</v>
      </c>
      <c r="BG19" s="316">
        <v>1.6287218023615171</v>
      </c>
      <c r="BH19" s="316">
        <v>1.8836126208414519</v>
      </c>
      <c r="BI19" s="316">
        <v>1.8836126208414519</v>
      </c>
    </row>
    <row r="20" spans="4:61" ht="18">
      <c r="D20" s="109"/>
      <c r="E20" s="109"/>
      <c r="F20" s="109"/>
      <c r="G20" s="109"/>
      <c r="H20" s="109"/>
      <c r="Q20" s="573"/>
      <c r="R20" s="575"/>
      <c r="S20" s="561" t="s">
        <v>135</v>
      </c>
      <c r="T20" s="160" t="s">
        <v>136</v>
      </c>
      <c r="U20" s="114" t="s">
        <v>86</v>
      </c>
      <c r="V20" s="691"/>
      <c r="W20" s="575"/>
      <c r="X20" s="593" t="s">
        <v>433</v>
      </c>
      <c r="Y20" s="160" t="s">
        <v>189</v>
      </c>
      <c r="Z20" s="114" t="s">
        <v>86</v>
      </c>
      <c r="AA20" s="316">
        <v>698.01615202845835</v>
      </c>
      <c r="AB20" s="316">
        <v>698.01615202845835</v>
      </c>
      <c r="AC20" s="316">
        <v>698.01615202845835</v>
      </c>
      <c r="AD20" s="316">
        <v>698.01615202845835</v>
      </c>
      <c r="AE20" s="316">
        <v>751.54489783524753</v>
      </c>
      <c r="AF20" s="316">
        <v>1035.6014229058676</v>
      </c>
      <c r="AG20" s="316">
        <v>1106.906841149128</v>
      </c>
      <c r="AH20" s="316">
        <v>1443.9122603835101</v>
      </c>
      <c r="AI20" s="316">
        <v>1152.8294578919813</v>
      </c>
      <c r="AJ20" s="316">
        <v>1327.0898493166974</v>
      </c>
      <c r="AK20" s="316">
        <v>1525.4911227787222</v>
      </c>
      <c r="AL20" s="316">
        <v>1383.8990713382184</v>
      </c>
      <c r="AM20" s="316">
        <v>1395.128801272705</v>
      </c>
      <c r="AN20" s="316">
        <v>1342.2830133457085</v>
      </c>
      <c r="AO20" s="316">
        <v>1332.3744281093968</v>
      </c>
      <c r="AP20" s="316">
        <v>1402.3950971126674</v>
      </c>
      <c r="AQ20" s="316">
        <v>1351.5310262329331</v>
      </c>
      <c r="AR20" s="316">
        <v>1364.3885296290887</v>
      </c>
      <c r="AS20" s="316">
        <v>2546.964948453608</v>
      </c>
      <c r="AT20" s="316">
        <v>1845.1347079037798</v>
      </c>
      <c r="AU20" s="316">
        <v>1143.3044673539516</v>
      </c>
      <c r="AV20" s="316">
        <v>814.58969072164939</v>
      </c>
      <c r="AW20" s="316">
        <v>783.95601374570424</v>
      </c>
      <c r="AX20" s="316">
        <v>796.08247422680415</v>
      </c>
      <c r="AY20" s="316">
        <v>781.29484536082464</v>
      </c>
      <c r="AZ20" s="316">
        <v>691.20824742268019</v>
      </c>
      <c r="BA20" s="316">
        <v>815.95051546391733</v>
      </c>
      <c r="BB20" s="316">
        <v>651.8350515463917</v>
      </c>
      <c r="BC20" s="316">
        <v>771.5573883161511</v>
      </c>
      <c r="BD20" s="316">
        <v>929.86666666666656</v>
      </c>
      <c r="BE20" s="316">
        <v>911.51065292096223</v>
      </c>
      <c r="BF20" s="316">
        <v>882.50996563573881</v>
      </c>
      <c r="BG20" s="316">
        <v>826.68591065292082</v>
      </c>
      <c r="BH20" s="316">
        <v>824.29690721649479</v>
      </c>
      <c r="BI20" s="316">
        <v>754.62933333333319</v>
      </c>
    </row>
    <row r="21" spans="4:61" ht="15" customHeight="1">
      <c r="D21" s="109"/>
      <c r="E21" s="109"/>
      <c r="F21" s="109"/>
      <c r="G21" s="109"/>
      <c r="H21" s="109"/>
      <c r="Q21" s="573"/>
      <c r="R21" s="575"/>
      <c r="S21" s="561"/>
      <c r="T21" s="368" t="s">
        <v>137</v>
      </c>
      <c r="U21" s="114" t="s">
        <v>86</v>
      </c>
      <c r="V21" s="691"/>
      <c r="W21" s="575"/>
      <c r="X21" s="532"/>
      <c r="Y21" s="160" t="s">
        <v>434</v>
      </c>
      <c r="Z21" s="114" t="s">
        <v>86</v>
      </c>
      <c r="AA21" s="316">
        <v>18.880576529487573</v>
      </c>
      <c r="AB21" s="316">
        <v>18.880576529487573</v>
      </c>
      <c r="AC21" s="316">
        <v>18.880576529487573</v>
      </c>
      <c r="AD21" s="316">
        <v>18.880576529487573</v>
      </c>
      <c r="AE21" s="316">
        <v>20.328470792099655</v>
      </c>
      <c r="AF21" s="316">
        <v>28.011890358696579</v>
      </c>
      <c r="AG21" s="316">
        <v>29.940624245722884</v>
      </c>
      <c r="AH21" s="316">
        <v>39.056253719648545</v>
      </c>
      <c r="AI21" s="316">
        <v>31.182781002881168</v>
      </c>
      <c r="AJ21" s="316">
        <v>35.896334760615218</v>
      </c>
      <c r="AK21" s="316">
        <v>41.262873079623681</v>
      </c>
      <c r="AL21" s="316">
        <v>37.432962331253805</v>
      </c>
      <c r="AM21" s="316">
        <v>37.736714292891662</v>
      </c>
      <c r="AN21" s="316">
        <v>36.307293296948799</v>
      </c>
      <c r="AO21" s="316">
        <v>36.039276860209519</v>
      </c>
      <c r="AP21" s="316">
        <v>37.93325967983381</v>
      </c>
      <c r="AQ21" s="316">
        <v>36.557441971238802</v>
      </c>
      <c r="AR21" s="316">
        <v>36.905223431802142</v>
      </c>
      <c r="AS21" s="316">
        <v>35.534494168980871</v>
      </c>
      <c r="AT21" s="316">
        <v>38.871623725310556</v>
      </c>
      <c r="AU21" s="316">
        <v>42.208753281640242</v>
      </c>
      <c r="AV21" s="316">
        <v>44.319190945722255</v>
      </c>
      <c r="AW21" s="316">
        <v>25.325251968984144</v>
      </c>
      <c r="AX21" s="316">
        <v>54.871379266132315</v>
      </c>
      <c r="AY21" s="316">
        <v>124.51582218083873</v>
      </c>
      <c r="AZ21" s="316">
        <v>148.78585531778185</v>
      </c>
      <c r="BA21" s="316">
        <v>130.84713517308475</v>
      </c>
      <c r="BB21" s="316">
        <v>94.969694883690551</v>
      </c>
      <c r="BC21" s="316">
        <v>101.30100787593658</v>
      </c>
      <c r="BD21" s="316">
        <v>102.35622670797758</v>
      </c>
      <c r="BE21" s="316">
        <v>77.03097473899345</v>
      </c>
      <c r="BF21" s="316">
        <v>39.043096785517228</v>
      </c>
      <c r="BG21" s="316">
        <v>40.098315617558235</v>
      </c>
      <c r="BH21" s="316">
        <v>33.767002625312195</v>
      </c>
      <c r="BI21" s="316">
        <v>61.147609835345811</v>
      </c>
    </row>
    <row r="22" spans="4:61" ht="15" customHeight="1">
      <c r="D22" s="109"/>
      <c r="E22" s="109"/>
      <c r="F22" s="109"/>
      <c r="G22" s="109"/>
      <c r="H22" s="109"/>
      <c r="Q22" s="573"/>
      <c r="R22" s="575"/>
      <c r="S22" s="561"/>
      <c r="T22" s="345" t="s">
        <v>184</v>
      </c>
      <c r="U22" s="114" t="s">
        <v>86</v>
      </c>
      <c r="V22" s="691"/>
      <c r="W22" s="575"/>
      <c r="X22" s="532"/>
      <c r="Y22" s="111" t="s">
        <v>138</v>
      </c>
      <c r="Z22" s="114" t="s">
        <v>86</v>
      </c>
      <c r="AA22" s="316">
        <v>199.35818429777919</v>
      </c>
      <c r="AB22" s="316">
        <v>199.3543534371673</v>
      </c>
      <c r="AC22" s="316">
        <v>199.35495100873905</v>
      </c>
      <c r="AD22" s="316">
        <v>199.34879922282613</v>
      </c>
      <c r="AE22" s="316">
        <v>176.86370820660727</v>
      </c>
      <c r="AF22" s="316">
        <v>328.13997371532804</v>
      </c>
      <c r="AG22" s="316">
        <v>997.26754660197071</v>
      </c>
      <c r="AH22" s="316">
        <v>319.47094239576171</v>
      </c>
      <c r="AI22" s="316">
        <v>309.34389026987333</v>
      </c>
      <c r="AJ22" s="316">
        <v>476.87581837110582</v>
      </c>
      <c r="AK22" s="316">
        <v>427.96235631273345</v>
      </c>
      <c r="AL22" s="316">
        <v>403.44580662475499</v>
      </c>
      <c r="AM22" s="316">
        <v>387.7212984338334</v>
      </c>
      <c r="AN22" s="316">
        <v>431.77868226690526</v>
      </c>
      <c r="AO22" s="316">
        <v>438.35284971135542</v>
      </c>
      <c r="AP22" s="316">
        <v>434.59179152805081</v>
      </c>
      <c r="AQ22" s="316">
        <v>419.3700679508396</v>
      </c>
      <c r="AR22" s="316">
        <v>461.35027499108367</v>
      </c>
      <c r="AS22" s="316">
        <v>336.05444868268603</v>
      </c>
      <c r="AT22" s="316">
        <v>365.6637003355238</v>
      </c>
      <c r="AU22" s="316">
        <v>395.17369343052599</v>
      </c>
      <c r="AV22" s="316">
        <v>451.61448370434368</v>
      </c>
      <c r="AW22" s="316">
        <v>336.07242104213344</v>
      </c>
      <c r="AX22" s="316">
        <v>341.24795902275559</v>
      </c>
      <c r="AY22" s="316">
        <v>451.57590861048084</v>
      </c>
      <c r="AZ22" s="316">
        <v>425.88485558382496</v>
      </c>
      <c r="BA22" s="316">
        <v>410.42450656828072</v>
      </c>
      <c r="BB22" s="316">
        <v>394.95074631567172</v>
      </c>
      <c r="BC22" s="316">
        <v>479.59718263071517</v>
      </c>
      <c r="BD22" s="316">
        <v>530.55890579999993</v>
      </c>
      <c r="BE22" s="316">
        <v>465.95641143333324</v>
      </c>
      <c r="BF22" s="316">
        <v>447.69147756666666</v>
      </c>
      <c r="BG22" s="316">
        <v>501.72243146666659</v>
      </c>
      <c r="BH22" s="316">
        <v>568.58671869999989</v>
      </c>
      <c r="BI22" s="316">
        <v>591.64925049999999</v>
      </c>
    </row>
    <row r="23" spans="4:61" ht="15" customHeight="1">
      <c r="D23" s="109"/>
      <c r="E23" s="109"/>
      <c r="F23" s="109"/>
      <c r="G23" s="109"/>
      <c r="H23" s="109"/>
      <c r="Q23" s="573"/>
      <c r="R23" s="576"/>
      <c r="S23" s="562"/>
      <c r="T23" s="434" t="s">
        <v>450</v>
      </c>
      <c r="U23" s="114" t="s">
        <v>86</v>
      </c>
      <c r="V23" s="691"/>
      <c r="W23" s="576"/>
      <c r="X23" s="615"/>
      <c r="Y23" s="111" t="s">
        <v>451</v>
      </c>
      <c r="Z23" s="114" t="s">
        <v>86</v>
      </c>
      <c r="AA23" s="421">
        <v>5.3397925823812677E-2</v>
      </c>
      <c r="AB23" s="421">
        <v>5.7043771272794933E-2</v>
      </c>
      <c r="AC23" s="421">
        <v>5.6475060004987115E-2</v>
      </c>
      <c r="AD23" s="421">
        <v>6.2329739395901543E-2</v>
      </c>
      <c r="AE23" s="421">
        <v>7.0007341511307081E-2</v>
      </c>
      <c r="AF23" s="421">
        <v>5.3356034145603623E-2</v>
      </c>
      <c r="AG23" s="421">
        <v>7.1450700242328274E-2</v>
      </c>
      <c r="AH23" s="421">
        <v>7.9900124792615865E-2</v>
      </c>
      <c r="AI23" s="421">
        <v>7.9882352565496847E-2</v>
      </c>
      <c r="AJ23" s="421">
        <v>7.9799838653872954E-2</v>
      </c>
      <c r="AK23" s="421">
        <v>8.2106419844959588E-2</v>
      </c>
      <c r="AL23" s="421">
        <v>6.451572333153785E-2</v>
      </c>
      <c r="AM23" s="421">
        <v>0.17084061096050987</v>
      </c>
      <c r="AN23" s="421">
        <v>9.6892912807962861E-2</v>
      </c>
      <c r="AO23" s="421">
        <v>0.11857756878272435</v>
      </c>
      <c r="AP23" s="421">
        <v>0.14026222475748587</v>
      </c>
      <c r="AQ23" s="421">
        <v>0.18664139031408997</v>
      </c>
      <c r="AR23" s="421">
        <v>0.23302055587069415</v>
      </c>
      <c r="AS23" s="421">
        <v>0.17024524135202351</v>
      </c>
      <c r="AT23" s="421">
        <v>8.2131737710129521E-2</v>
      </c>
      <c r="AU23" s="421">
        <v>8.8483002699050073E-2</v>
      </c>
      <c r="AV23" s="421">
        <v>0.11310966982757328</v>
      </c>
      <c r="AW23" s="421">
        <v>0.1531408745954117</v>
      </c>
      <c r="AX23" s="421">
        <v>0.11297454205731566</v>
      </c>
      <c r="AY23" s="421">
        <v>0.14982174177499991</v>
      </c>
      <c r="AZ23" s="421">
        <v>0.17303033863920719</v>
      </c>
      <c r="BA23" s="421">
        <v>0.23046473940807252</v>
      </c>
      <c r="BB23" s="421">
        <v>0.30066266842084188</v>
      </c>
      <c r="BC23" s="421">
        <v>0.35163944278426684</v>
      </c>
      <c r="BD23" s="421">
        <v>0.70530233022806432</v>
      </c>
      <c r="BE23" s="420">
        <v>1.120081304868451</v>
      </c>
      <c r="BF23" s="420">
        <v>1.4039433985005427</v>
      </c>
      <c r="BG23" s="420">
        <v>1.2793140452787084</v>
      </c>
      <c r="BH23" s="420">
        <v>1.1546846920568739</v>
      </c>
      <c r="BI23" s="420">
        <v>1.1903433286640028</v>
      </c>
    </row>
    <row r="24" spans="4:61" ht="15" customHeight="1" thickBot="1">
      <c r="D24" s="109"/>
      <c r="E24" s="109"/>
      <c r="F24" s="109"/>
      <c r="G24" s="109"/>
      <c r="H24" s="109"/>
      <c r="Q24" s="573"/>
      <c r="R24" s="563" t="s">
        <v>213</v>
      </c>
      <c r="S24" s="564"/>
      <c r="T24" s="565"/>
      <c r="U24" s="141" t="s">
        <v>86</v>
      </c>
      <c r="V24" s="691"/>
      <c r="W24" s="563" t="s">
        <v>435</v>
      </c>
      <c r="X24" s="564"/>
      <c r="Y24" s="565"/>
      <c r="Z24" s="141" t="s">
        <v>86</v>
      </c>
      <c r="AA24" s="318">
        <v>6.2797606666666663</v>
      </c>
      <c r="AB24" s="318">
        <v>6.2797606666666663</v>
      </c>
      <c r="AC24" s="318">
        <v>6.2797606666666663</v>
      </c>
      <c r="AD24" s="318">
        <v>6.2797606666666663</v>
      </c>
      <c r="AE24" s="318">
        <v>6.2797606666666663</v>
      </c>
      <c r="AF24" s="318">
        <v>6.2797606666666663</v>
      </c>
      <c r="AG24" s="318">
        <v>6.2797606666666663</v>
      </c>
      <c r="AH24" s="318">
        <v>2.1740436666666665</v>
      </c>
      <c r="AI24" s="318">
        <v>4.6961529999999998</v>
      </c>
      <c r="AJ24" s="318">
        <v>2.7808806666666666</v>
      </c>
      <c r="AK24" s="318">
        <v>1.7257496666666665</v>
      </c>
      <c r="AL24" s="318">
        <v>0.75991299999999984</v>
      </c>
      <c r="AM24" s="318">
        <v>0.50843099999999997</v>
      </c>
      <c r="AN24" s="318">
        <v>0.8273393333333332</v>
      </c>
      <c r="AO24" s="318">
        <v>0.53941066666666659</v>
      </c>
      <c r="AP24" s="318">
        <v>0.35535499999999998</v>
      </c>
      <c r="AQ24" s="318">
        <v>0.26059366666666661</v>
      </c>
      <c r="AR24" s="318">
        <v>0.23508099999999996</v>
      </c>
      <c r="AS24" s="318">
        <v>0.3918016666666666</v>
      </c>
      <c r="AT24" s="318">
        <v>0.40091333333333323</v>
      </c>
      <c r="AU24" s="318">
        <v>0.1712993333333333</v>
      </c>
      <c r="AV24" s="318">
        <v>0.10022833333333331</v>
      </c>
      <c r="AW24" s="318">
        <v>0.14031966666666665</v>
      </c>
      <c r="AX24" s="318">
        <v>9.6583666666666651E-2</v>
      </c>
      <c r="AY24" s="318">
        <v>0.12027399999999999</v>
      </c>
      <c r="AZ24" s="318">
        <v>3.4624333333333326E-2</v>
      </c>
      <c r="BA24" s="318">
        <v>8.7471999999999994E-2</v>
      </c>
      <c r="BB24" s="318">
        <v>0.10022833333333331</v>
      </c>
      <c r="BC24" s="318">
        <v>0.18405566666666665</v>
      </c>
      <c r="BD24" s="318">
        <v>9.293899999999998E-2</v>
      </c>
      <c r="BE24" s="318">
        <v>5.4669999999999989E-2</v>
      </c>
      <c r="BF24" s="318">
        <v>3.0979666666666662E-2</v>
      </c>
      <c r="BG24" s="318">
        <v>2.915733333333333E-2</v>
      </c>
      <c r="BH24" s="318">
        <v>2.915733333333333E-2</v>
      </c>
      <c r="BI24" s="318">
        <v>2.915733333333333E-2</v>
      </c>
    </row>
    <row r="25" spans="4:61" ht="15" customHeight="1" thickTop="1" thickBot="1">
      <c r="D25" s="109"/>
      <c r="E25" s="109"/>
      <c r="F25" s="109"/>
      <c r="G25" s="109"/>
      <c r="H25" s="109"/>
      <c r="Q25" s="580"/>
      <c r="R25" s="584" t="s">
        <v>29</v>
      </c>
      <c r="S25" s="584"/>
      <c r="T25" s="584"/>
      <c r="U25" s="143" t="s">
        <v>86</v>
      </c>
      <c r="V25" s="696"/>
      <c r="W25" s="697" t="s">
        <v>4</v>
      </c>
      <c r="X25" s="698"/>
      <c r="Y25" s="699"/>
      <c r="Z25" s="143" t="s">
        <v>86</v>
      </c>
      <c r="AA25" s="317">
        <v>9949.0216892739336</v>
      </c>
      <c r="AB25" s="317">
        <v>9917.1108563407961</v>
      </c>
      <c r="AC25" s="317">
        <v>10534.107907353187</v>
      </c>
      <c r="AD25" s="317">
        <v>10503.285253662038</v>
      </c>
      <c r="AE25" s="317">
        <v>12144.078581243039</v>
      </c>
      <c r="AF25" s="317">
        <v>12575.587057075738</v>
      </c>
      <c r="AG25" s="317">
        <v>13159.584437582127</v>
      </c>
      <c r="AH25" s="317">
        <v>13490.3826839986</v>
      </c>
      <c r="AI25" s="317">
        <v>13414.157744554184</v>
      </c>
      <c r="AJ25" s="317">
        <v>13317.102024481248</v>
      </c>
      <c r="AK25" s="317">
        <v>13285.465807264329</v>
      </c>
      <c r="AL25" s="317">
        <v>12380.08754737743</v>
      </c>
      <c r="AM25" s="317">
        <v>11893.3497045319</v>
      </c>
      <c r="AN25" s="317">
        <v>11854.316786854553</v>
      </c>
      <c r="AO25" s="317">
        <v>11365.341578446001</v>
      </c>
      <c r="AP25" s="317">
        <v>10873.083975544199</v>
      </c>
      <c r="AQ25" s="317">
        <v>10224.858910475608</v>
      </c>
      <c r="AR25" s="317">
        <v>10294.951498240587</v>
      </c>
      <c r="AS25" s="317">
        <v>11504.226860575134</v>
      </c>
      <c r="AT25" s="317">
        <v>9661.3709248154682</v>
      </c>
      <c r="AU25" s="317">
        <v>9402.8919717711851</v>
      </c>
      <c r="AV25" s="317">
        <v>8888.2956847487403</v>
      </c>
      <c r="AW25" s="317">
        <v>9180.7874670425936</v>
      </c>
      <c r="AX25" s="317">
        <v>9292.6248678810898</v>
      </c>
      <c r="AY25" s="317">
        <v>8816.5577197603398</v>
      </c>
      <c r="AZ25" s="317">
        <v>8969.8393086358847</v>
      </c>
      <c r="BA25" s="317">
        <v>8157.3714731702357</v>
      </c>
      <c r="BB25" s="317">
        <v>7914.3503872075507</v>
      </c>
      <c r="BC25" s="317">
        <v>8681.2682220803581</v>
      </c>
      <c r="BD25" s="317">
        <v>8645.2633975626304</v>
      </c>
      <c r="BE25" s="317">
        <v>8049.3419958041295</v>
      </c>
      <c r="BF25" s="317">
        <v>8387.1426014795488</v>
      </c>
      <c r="BG25" s="317">
        <v>8501.8755721392754</v>
      </c>
      <c r="BH25" s="317">
        <v>8781.6369407549919</v>
      </c>
      <c r="BI25" s="317">
        <v>8467.8997501159083</v>
      </c>
    </row>
    <row r="26" spans="4:61" ht="15" customHeight="1">
      <c r="D26" s="109"/>
      <c r="E26" s="109"/>
      <c r="F26" s="109"/>
      <c r="G26" s="109"/>
      <c r="H26" s="109"/>
      <c r="Q26" s="579" t="s">
        <v>33</v>
      </c>
      <c r="R26" s="575" t="s">
        <v>28</v>
      </c>
      <c r="S26" s="577" t="s">
        <v>139</v>
      </c>
      <c r="T26" s="578"/>
      <c r="U26" s="266" t="s">
        <v>34</v>
      </c>
      <c r="V26" s="690" t="s">
        <v>33</v>
      </c>
      <c r="W26" s="693" t="s">
        <v>26</v>
      </c>
      <c r="X26" s="694" t="s">
        <v>157</v>
      </c>
      <c r="Y26" s="695"/>
      <c r="Z26" s="266" t="s">
        <v>34</v>
      </c>
      <c r="AA26" s="82">
        <v>0.46448297183602694</v>
      </c>
      <c r="AB26" s="82">
        <v>0.45783531061139893</v>
      </c>
      <c r="AC26" s="82">
        <v>0.45226826921829921</v>
      </c>
      <c r="AD26" s="82">
        <v>0.44862831120148577</v>
      </c>
      <c r="AE26" s="82">
        <v>0.45016951613915474</v>
      </c>
      <c r="AF26" s="82">
        <v>0.43116007155303404</v>
      </c>
      <c r="AG26" s="82">
        <v>0.42778728824152995</v>
      </c>
      <c r="AH26" s="82">
        <v>0.41730212361696695</v>
      </c>
      <c r="AI26" s="82">
        <v>0.40793210736122076</v>
      </c>
      <c r="AJ26" s="82">
        <v>0.39684105873282655</v>
      </c>
      <c r="AK26" s="82">
        <v>0.38107546232911682</v>
      </c>
      <c r="AL26" s="82">
        <v>0.35677039581178394</v>
      </c>
      <c r="AM26" s="82">
        <v>7.536975736442808E-2</v>
      </c>
      <c r="AN26" s="82">
        <v>7.1341482767029493E-2</v>
      </c>
      <c r="AO26" s="82">
        <v>6.847506249627168E-2</v>
      </c>
      <c r="AP26" s="82">
        <v>6.4015485242026895E-2</v>
      </c>
      <c r="AQ26" s="82">
        <v>6.4692345405724036E-2</v>
      </c>
      <c r="AR26" s="82">
        <v>6.3453553456433665E-2</v>
      </c>
      <c r="AS26" s="82">
        <v>5.9223238526757101E-2</v>
      </c>
      <c r="AT26" s="82">
        <v>6.0458919456121009E-2</v>
      </c>
      <c r="AU26" s="82">
        <v>5.7444715578757674E-2</v>
      </c>
      <c r="AV26" s="82">
        <v>6.0949593104203399E-2</v>
      </c>
      <c r="AW26" s="82">
        <v>5.7382406326049136E-2</v>
      </c>
      <c r="AX26" s="82">
        <v>5.8551729345666395E-2</v>
      </c>
      <c r="AY26" s="82">
        <v>5.3550811656647032E-2</v>
      </c>
      <c r="AZ26" s="82">
        <v>5.6922764703033986E-2</v>
      </c>
      <c r="BA26" s="82">
        <v>3.6577341589191181E-2</v>
      </c>
      <c r="BB26" s="82">
        <v>3.3321309162124703E-2</v>
      </c>
      <c r="BC26" s="82">
        <v>4.0718931150819655E-2</v>
      </c>
      <c r="BD26" s="82">
        <v>3.9558863318539417E-2</v>
      </c>
      <c r="BE26" s="82">
        <v>4.0409709577218435E-2</v>
      </c>
      <c r="BF26" s="82">
        <v>3.9299925492454181E-2</v>
      </c>
      <c r="BG26" s="82">
        <v>3.7886659067958656E-2</v>
      </c>
      <c r="BH26" s="82">
        <v>3.6595855131619184E-2</v>
      </c>
      <c r="BI26" s="82">
        <v>3.4778799701065045E-2</v>
      </c>
    </row>
    <row r="27" spans="4:61" ht="15" customHeight="1">
      <c r="D27" s="109"/>
      <c r="E27" s="109"/>
      <c r="F27" s="109"/>
      <c r="G27" s="109"/>
      <c r="H27" s="109"/>
      <c r="Q27" s="573"/>
      <c r="R27" s="575"/>
      <c r="S27" s="557" t="s">
        <v>134</v>
      </c>
      <c r="T27" s="160" t="s">
        <v>97</v>
      </c>
      <c r="U27" s="235" t="s">
        <v>34</v>
      </c>
      <c r="V27" s="691"/>
      <c r="W27" s="575"/>
      <c r="X27" s="687" t="s">
        <v>175</v>
      </c>
      <c r="Y27" s="160" t="s">
        <v>57</v>
      </c>
      <c r="Z27" s="235" t="s">
        <v>34</v>
      </c>
      <c r="AA27" s="357">
        <v>6.0242419910614044E-3</v>
      </c>
      <c r="AB27" s="357">
        <v>6.304899542421305E-3</v>
      </c>
      <c r="AC27" s="357">
        <v>7.374078849200663E-3</v>
      </c>
      <c r="AD27" s="357">
        <v>6.4715214196039497E-3</v>
      </c>
      <c r="AE27" s="357">
        <v>8.2500953419534784E-3</v>
      </c>
      <c r="AF27" s="357">
        <v>7.2622091828629352E-3</v>
      </c>
      <c r="AG27" s="357">
        <v>6.865473496136882E-3</v>
      </c>
      <c r="AH27" s="357">
        <v>7.0396785843153085E-3</v>
      </c>
      <c r="AI27" s="357">
        <v>7.0277480277762113E-3</v>
      </c>
      <c r="AJ27" s="357">
        <v>7.0569255688303096E-3</v>
      </c>
      <c r="AK27" s="357">
        <v>8.1124918641009309E-3</v>
      </c>
      <c r="AL27" s="357">
        <v>7.3100330419598241E-3</v>
      </c>
      <c r="AM27" s="357">
        <v>6.1250215415671987E-3</v>
      </c>
      <c r="AN27" s="357">
        <v>5.8936206966961864E-3</v>
      </c>
      <c r="AO27" s="357">
        <v>5.8488142332695798E-3</v>
      </c>
      <c r="AP27" s="357">
        <v>6.0847155412882634E-3</v>
      </c>
      <c r="AQ27" s="357">
        <v>5.8641064411117504E-3</v>
      </c>
      <c r="AR27" s="357">
        <v>5.9601453875912196E-3</v>
      </c>
      <c r="AS27" s="357">
        <v>5.4106051004965848E-3</v>
      </c>
      <c r="AT27" s="357">
        <v>4.6254345745311331E-3</v>
      </c>
      <c r="AU27" s="357">
        <v>5.9104437923238875E-3</v>
      </c>
      <c r="AV27" s="357">
        <v>5.6565361603541156E-3</v>
      </c>
      <c r="AW27" s="357">
        <v>6.3046608613553917E-3</v>
      </c>
      <c r="AX27" s="357">
        <v>5.2160327277164234E-3</v>
      </c>
      <c r="AY27" s="357">
        <v>5.7068179906528092E-3</v>
      </c>
      <c r="AZ27" s="357">
        <v>4.7676455827374972E-3</v>
      </c>
      <c r="BA27" s="357">
        <v>5.5222699452595432E-3</v>
      </c>
      <c r="BB27" s="357">
        <v>5.2806647838051441E-3</v>
      </c>
      <c r="BC27" s="357">
        <v>5.349846466428187E-3</v>
      </c>
      <c r="BD27" s="357">
        <v>4.8827509922712261E-3</v>
      </c>
      <c r="BE27" s="357">
        <v>4.6286825992033383E-3</v>
      </c>
      <c r="BF27" s="357">
        <v>4.7994321941832573E-3</v>
      </c>
      <c r="BG27" s="357">
        <v>4.8480771477574808E-3</v>
      </c>
      <c r="BH27" s="357">
        <v>5.2053113989239579E-3</v>
      </c>
      <c r="BI27" s="357">
        <v>4.9341642664234645E-3</v>
      </c>
    </row>
    <row r="28" spans="4:61" ht="15" customHeight="1">
      <c r="D28" s="109"/>
      <c r="E28" s="109"/>
      <c r="F28" s="109"/>
      <c r="G28" s="109"/>
      <c r="H28" s="109"/>
      <c r="Q28" s="573"/>
      <c r="R28" s="575"/>
      <c r="S28" s="558"/>
      <c r="T28" s="345" t="s">
        <v>447</v>
      </c>
      <c r="U28" s="235" t="s">
        <v>34</v>
      </c>
      <c r="V28" s="691"/>
      <c r="W28" s="575"/>
      <c r="X28" s="688"/>
      <c r="Y28" s="160" t="s">
        <v>448</v>
      </c>
      <c r="Z28" s="235" t="s">
        <v>34</v>
      </c>
      <c r="AA28" s="357">
        <v>2.5053937126313236E-2</v>
      </c>
      <c r="AB28" s="357">
        <v>2.3840450508603631E-2</v>
      </c>
      <c r="AC28" s="357">
        <v>2.831359469223927E-2</v>
      </c>
      <c r="AD28" s="357">
        <v>3.2316405697450416E-2</v>
      </c>
      <c r="AE28" s="357">
        <v>4.7048619876354704E-2</v>
      </c>
      <c r="AF28" s="357">
        <v>5.3361849478260642E-2</v>
      </c>
      <c r="AG28" s="357">
        <v>5.0656638641233251E-2</v>
      </c>
      <c r="AH28" s="357">
        <v>6.0025992070493583E-2</v>
      </c>
      <c r="AI28" s="357">
        <v>6.3934032277103953E-2</v>
      </c>
      <c r="AJ28" s="357">
        <v>5.7294508221265784E-2</v>
      </c>
      <c r="AK28" s="357">
        <v>5.1496496005384855E-2</v>
      </c>
      <c r="AL28" s="357">
        <v>4.8445507687286692E-2</v>
      </c>
      <c r="AM28" s="357">
        <v>1.2339281605271646E-2</v>
      </c>
      <c r="AN28" s="357">
        <v>1.3800394789121947E-2</v>
      </c>
      <c r="AO28" s="357">
        <v>1.3781049848273184E-2</v>
      </c>
      <c r="AP28" s="357">
        <v>1.3503552457527841E-2</v>
      </c>
      <c r="AQ28" s="357">
        <v>1.295241406717264E-2</v>
      </c>
      <c r="AR28" s="357">
        <v>1.3737406879838725E-2</v>
      </c>
      <c r="AS28" s="357">
        <v>1.4619747197141821E-2</v>
      </c>
      <c r="AT28" s="357">
        <v>1.082969131387795E-2</v>
      </c>
      <c r="AU28" s="357">
        <v>1.1811635567052708E-2</v>
      </c>
      <c r="AV28" s="357">
        <v>9.9412900237510916E-3</v>
      </c>
      <c r="AW28" s="357">
        <v>1.0771124715920189E-2</v>
      </c>
      <c r="AX28" s="357">
        <v>1.232509732216612E-2</v>
      </c>
      <c r="AY28" s="357">
        <v>1.0608759903734584E-2</v>
      </c>
      <c r="AZ28" s="357">
        <v>1.1798531548198696E-2</v>
      </c>
      <c r="BA28" s="357">
        <v>1.1599495043606396E-2</v>
      </c>
      <c r="BB28" s="357">
        <v>1.2128876600437304E-2</v>
      </c>
      <c r="BC28" s="357">
        <v>1.2361039085188378E-2</v>
      </c>
      <c r="BD28" s="357">
        <v>1.1716237714510589E-2</v>
      </c>
      <c r="BE28" s="357">
        <v>9.3413705078215017E-3</v>
      </c>
      <c r="BF28" s="357">
        <v>1.0224743988651081E-2</v>
      </c>
      <c r="BG28" s="357">
        <v>1.037276401901838E-2</v>
      </c>
      <c r="BH28" s="357">
        <v>1.0849792978176781E-2</v>
      </c>
      <c r="BI28" s="357">
        <v>1.0292461345573618E-2</v>
      </c>
    </row>
    <row r="29" spans="4:61" ht="15" customHeight="1">
      <c r="D29" s="109"/>
      <c r="E29" s="109"/>
      <c r="F29" s="109"/>
      <c r="G29" s="109"/>
      <c r="H29" s="109"/>
      <c r="Q29" s="573"/>
      <c r="R29" s="575"/>
      <c r="S29" s="558"/>
      <c r="T29" s="111" t="s">
        <v>140</v>
      </c>
      <c r="U29" s="235" t="s">
        <v>34</v>
      </c>
      <c r="V29" s="691"/>
      <c r="W29" s="575"/>
      <c r="X29" s="688"/>
      <c r="Y29" s="111" t="s">
        <v>141</v>
      </c>
      <c r="Z29" s="235" t="s">
        <v>34</v>
      </c>
      <c r="AA29" s="357">
        <v>1.6954857819196755E-3</v>
      </c>
      <c r="AB29" s="357">
        <v>1.4255065929606964E-3</v>
      </c>
      <c r="AC29" s="357">
        <v>1.6413155068556182E-3</v>
      </c>
      <c r="AD29" s="357">
        <v>1.9264718331848546E-3</v>
      </c>
      <c r="AE29" s="357">
        <v>2.3873225437788998E-3</v>
      </c>
      <c r="AF29" s="357">
        <v>2.7368131567724269E-3</v>
      </c>
      <c r="AG29" s="357">
        <v>2.7155197200779187E-3</v>
      </c>
      <c r="AH29" s="357">
        <v>2.3326309113107218E-3</v>
      </c>
      <c r="AI29" s="357">
        <v>3.9484907793626654E-3</v>
      </c>
      <c r="AJ29" s="357">
        <v>3.6653128134174493E-3</v>
      </c>
      <c r="AK29" s="357">
        <v>5.9348126657917692E-3</v>
      </c>
      <c r="AL29" s="357">
        <v>5.99453637286041E-3</v>
      </c>
      <c r="AM29" s="357">
        <v>7.1424007004007847E-2</v>
      </c>
      <c r="AN29" s="357">
        <v>4.1502692812376965E-2</v>
      </c>
      <c r="AO29" s="357">
        <v>3.8795150730903151E-2</v>
      </c>
      <c r="AP29" s="357">
        <v>3.6917661938984471E-2</v>
      </c>
      <c r="AQ29" s="357">
        <v>4.0996384268558859E-2</v>
      </c>
      <c r="AR29" s="357">
        <v>3.3650852442506943E-2</v>
      </c>
      <c r="AS29" s="357">
        <v>4.8821111312703551E-2</v>
      </c>
      <c r="AT29" s="357">
        <v>3.9615360939117439E-2</v>
      </c>
      <c r="AU29" s="357">
        <v>4.201566875666099E-2</v>
      </c>
      <c r="AV29" s="357">
        <v>4.0417793411455384E-2</v>
      </c>
      <c r="AW29" s="357">
        <v>3.3729415735152313E-2</v>
      </c>
      <c r="AX29" s="357">
        <v>3.3243030747736393E-2</v>
      </c>
      <c r="AY29" s="357">
        <v>3.3442083130472547E-2</v>
      </c>
      <c r="AZ29" s="357">
        <v>3.6148445403024858E-2</v>
      </c>
      <c r="BA29" s="357">
        <v>3.2841006712254033E-2</v>
      </c>
      <c r="BB29" s="357">
        <v>2.8868332652575966E-2</v>
      </c>
      <c r="BC29" s="357">
        <v>3.4423637470342258E-2</v>
      </c>
      <c r="BD29" s="357">
        <v>4.4306103358408851E-2</v>
      </c>
      <c r="BE29" s="357">
        <v>3.3802597663034395E-2</v>
      </c>
      <c r="BF29" s="357">
        <v>3.9820332289507578E-2</v>
      </c>
      <c r="BG29" s="357">
        <v>3.7550218734075498E-2</v>
      </c>
      <c r="BH29" s="357">
        <v>2.477538301206356E-2</v>
      </c>
      <c r="BI29" s="357">
        <v>2.3759998462388826E-2</v>
      </c>
    </row>
    <row r="30" spans="4:61" ht="15" customHeight="1">
      <c r="D30" s="109"/>
      <c r="E30" s="109"/>
      <c r="F30" s="109"/>
      <c r="G30" s="109"/>
      <c r="H30" s="109"/>
      <c r="Q30" s="573"/>
      <c r="R30" s="575"/>
      <c r="S30" s="558"/>
      <c r="T30" s="111" t="s">
        <v>100</v>
      </c>
      <c r="U30" s="235" t="s">
        <v>34</v>
      </c>
      <c r="V30" s="691"/>
      <c r="W30" s="575"/>
      <c r="X30" s="688"/>
      <c r="Y30" s="160" t="s">
        <v>142</v>
      </c>
      <c r="Z30" s="235" t="s">
        <v>34</v>
      </c>
      <c r="AA30" s="357">
        <v>7.3833755327314312E-3</v>
      </c>
      <c r="AB30" s="357">
        <v>1.9148694091842939E-3</v>
      </c>
      <c r="AC30" s="357">
        <v>1.5606476946405433E-3</v>
      </c>
      <c r="AD30" s="357">
        <v>2.3273942647340303E-3</v>
      </c>
      <c r="AE30" s="357">
        <v>1.0515468037433029E-2</v>
      </c>
      <c r="AF30" s="357">
        <v>1.5582485481116347E-2</v>
      </c>
      <c r="AG30" s="357">
        <v>8.5063008762552589E-3</v>
      </c>
      <c r="AH30" s="357">
        <v>1.602852959956726E-2</v>
      </c>
      <c r="AI30" s="357">
        <v>2.0714530791187204E-2</v>
      </c>
      <c r="AJ30" s="357">
        <v>1.681269043171844E-2</v>
      </c>
      <c r="AK30" s="357">
        <v>1.5672447566250445E-2</v>
      </c>
      <c r="AL30" s="357">
        <v>1.5916437468315611E-2</v>
      </c>
      <c r="AM30" s="357">
        <v>0.15690312561731787</v>
      </c>
      <c r="AN30" s="357">
        <v>0.10059998976498115</v>
      </c>
      <c r="AO30" s="357">
        <v>8.0874228346985877E-2</v>
      </c>
      <c r="AP30" s="357">
        <v>7.1354070356534904E-2</v>
      </c>
      <c r="AQ30" s="357">
        <v>7.0915189653357594E-2</v>
      </c>
      <c r="AR30" s="357">
        <v>3.0345799140267748E-2</v>
      </c>
      <c r="AS30" s="357">
        <v>0.10576276785253766</v>
      </c>
      <c r="AT30" s="357">
        <v>6.3777638857442448E-2</v>
      </c>
      <c r="AU30" s="357">
        <v>6.1673391851152698E-2</v>
      </c>
      <c r="AV30" s="357">
        <v>4.2565888851872076E-2</v>
      </c>
      <c r="AW30" s="357">
        <v>6.8106006461635282E-2</v>
      </c>
      <c r="AX30" s="357">
        <v>3.1225611915818463E-2</v>
      </c>
      <c r="AY30" s="357">
        <v>2.6133261704783584E-2</v>
      </c>
      <c r="AZ30" s="357">
        <v>2.2985696242442597E-2</v>
      </c>
      <c r="BA30" s="357">
        <v>2.2085546914356456E-2</v>
      </c>
      <c r="BB30" s="357">
        <v>2.383063542447509E-2</v>
      </c>
      <c r="BC30" s="357">
        <v>2.1371328194894824E-2</v>
      </c>
      <c r="BD30" s="357">
        <v>1.03368978007963E-3</v>
      </c>
      <c r="BE30" s="357">
        <v>3.6553905376682182E-3</v>
      </c>
      <c r="BF30" s="357">
        <v>3.1933323189749733E-3</v>
      </c>
      <c r="BG30" s="357">
        <v>2.9963003970740129E-3</v>
      </c>
      <c r="BH30" s="357">
        <v>3.4652137864045925E-3</v>
      </c>
      <c r="BI30" s="357">
        <v>3.4652137864045925E-3</v>
      </c>
    </row>
    <row r="31" spans="4:61" ht="15" customHeight="1">
      <c r="D31" s="109"/>
      <c r="E31" s="109"/>
      <c r="F31" s="109"/>
      <c r="G31" s="109"/>
      <c r="H31" s="109"/>
      <c r="Q31" s="573"/>
      <c r="R31" s="575"/>
      <c r="S31" s="558"/>
      <c r="T31" s="189" t="s">
        <v>102</v>
      </c>
      <c r="U31" s="235" t="s">
        <v>34</v>
      </c>
      <c r="V31" s="691"/>
      <c r="W31" s="575"/>
      <c r="X31" s="688"/>
      <c r="Y31" s="160" t="s">
        <v>143</v>
      </c>
      <c r="Z31" s="235" t="s">
        <v>34</v>
      </c>
      <c r="AA31" s="357">
        <v>5.8989693633283248E-2</v>
      </c>
      <c r="AB31" s="357">
        <v>5.3993803567219001E-2</v>
      </c>
      <c r="AC31" s="357">
        <v>6.5193051932305152E-2</v>
      </c>
      <c r="AD31" s="357">
        <v>6.2719793205393268E-2</v>
      </c>
      <c r="AE31" s="357">
        <v>8.6907301410226373E-2</v>
      </c>
      <c r="AF31" s="357">
        <v>0.10386753292582714</v>
      </c>
      <c r="AG31" s="357">
        <v>0.11893538386889659</v>
      </c>
      <c r="AH31" s="357">
        <v>0.1018945502753861</v>
      </c>
      <c r="AI31" s="357">
        <v>9.1011621721000219E-2</v>
      </c>
      <c r="AJ31" s="357">
        <v>8.2774981036344064E-2</v>
      </c>
      <c r="AK31" s="357">
        <v>6.7944877357630787E-2</v>
      </c>
      <c r="AL31" s="357">
        <v>6.369467375090225E-2</v>
      </c>
      <c r="AM31" s="357">
        <v>0.53789818939353728</v>
      </c>
      <c r="AN31" s="357">
        <v>0.49314964400589095</v>
      </c>
      <c r="AO31" s="357">
        <v>0.45091049478089718</v>
      </c>
      <c r="AP31" s="357">
        <v>0.41228406895931768</v>
      </c>
      <c r="AQ31" s="357">
        <v>0.36588170906348227</v>
      </c>
      <c r="AR31" s="357">
        <v>0.35806587432230541</v>
      </c>
      <c r="AS31" s="357">
        <v>0.28110630402911324</v>
      </c>
      <c r="AT31" s="357">
        <v>0.2741263338495768</v>
      </c>
      <c r="AU31" s="357">
        <v>0.23254248091821617</v>
      </c>
      <c r="AV31" s="357">
        <v>0.21472126154166582</v>
      </c>
      <c r="AW31" s="357">
        <v>0.23046760352776866</v>
      </c>
      <c r="AX31" s="357">
        <v>0.28513914038918436</v>
      </c>
      <c r="AY31" s="357">
        <v>0.22856552737183797</v>
      </c>
      <c r="AZ31" s="357">
        <v>0.22582438413627812</v>
      </c>
      <c r="BA31" s="357">
        <v>0.21518211764262896</v>
      </c>
      <c r="BB31" s="357">
        <v>0.25946631500958656</v>
      </c>
      <c r="BC31" s="357">
        <v>0.25873831319450336</v>
      </c>
      <c r="BD31" s="357">
        <v>0.24002276693449007</v>
      </c>
      <c r="BE31" s="357">
        <v>0.21424650095777609</v>
      </c>
      <c r="BF31" s="357">
        <v>0.19120077259862653</v>
      </c>
      <c r="BG31" s="357">
        <v>0.20394818036083781</v>
      </c>
      <c r="BH31" s="357">
        <v>0.21356659704630407</v>
      </c>
      <c r="BI31" s="357">
        <v>0.20207667764927831</v>
      </c>
    </row>
    <row r="32" spans="4:61" ht="15" customHeight="1">
      <c r="D32" s="109"/>
      <c r="E32" s="109"/>
      <c r="F32" s="109"/>
      <c r="G32" s="109"/>
      <c r="H32" s="109"/>
      <c r="Q32" s="573"/>
      <c r="R32" s="575"/>
      <c r="S32" s="558"/>
      <c r="T32" s="189" t="s">
        <v>101</v>
      </c>
      <c r="U32" s="235" t="s">
        <v>34</v>
      </c>
      <c r="V32" s="691"/>
      <c r="W32" s="575"/>
      <c r="X32" s="688"/>
      <c r="Y32" s="160" t="s">
        <v>193</v>
      </c>
      <c r="Z32" s="235" t="s">
        <v>34</v>
      </c>
      <c r="AA32" s="357">
        <v>6.8259817194168753E-4</v>
      </c>
      <c r="AB32" s="357">
        <v>6.7985699048894754E-4</v>
      </c>
      <c r="AC32" s="357">
        <v>6.1275778922609747E-4</v>
      </c>
      <c r="AD32" s="357">
        <v>7.2242693744432049E-4</v>
      </c>
      <c r="AE32" s="357">
        <v>8.3227758406970837E-4</v>
      </c>
      <c r="AF32" s="357">
        <v>1.0728307574547913E-3</v>
      </c>
      <c r="AG32" s="357">
        <v>1.0730682764824035E-3</v>
      </c>
      <c r="AH32" s="357">
        <v>8.9381184452093072E-4</v>
      </c>
      <c r="AI32" s="357">
        <v>1.1343730415848542E-3</v>
      </c>
      <c r="AJ32" s="357">
        <v>1.2435882759809203E-3</v>
      </c>
      <c r="AK32" s="357">
        <v>1.0909582106234869E-3</v>
      </c>
      <c r="AL32" s="357">
        <v>1.1117140182395672E-3</v>
      </c>
      <c r="AM32" s="357">
        <v>1.0203429572001118E-2</v>
      </c>
      <c r="AN32" s="357">
        <v>8.8775813502410626E-3</v>
      </c>
      <c r="AO32" s="357">
        <v>7.9807167217857914E-3</v>
      </c>
      <c r="AP32" s="357">
        <v>9.5057452896786382E-3</v>
      </c>
      <c r="AQ32" s="357">
        <v>7.9347840519791331E-3</v>
      </c>
      <c r="AR32" s="357">
        <v>7.8774295867029154E-3</v>
      </c>
      <c r="AS32" s="357">
        <v>7.3231666969055323E-3</v>
      </c>
      <c r="AT32" s="357">
        <v>5.6906043337958765E-3</v>
      </c>
      <c r="AU32" s="357">
        <v>5.3072423692624411E-3</v>
      </c>
      <c r="AV32" s="357">
        <v>5.7112099385752185E-3</v>
      </c>
      <c r="AW32" s="357">
        <v>5.2908887427689918E-3</v>
      </c>
      <c r="AX32" s="357">
        <v>7.7053382527865824E-3</v>
      </c>
      <c r="AY32" s="357">
        <v>8.5244525626694719E-3</v>
      </c>
      <c r="AZ32" s="357">
        <v>5.8095715826289957E-3</v>
      </c>
      <c r="BA32" s="357">
        <v>7.6771184522152289E-3</v>
      </c>
      <c r="BB32" s="357">
        <v>6.2945988490579171E-3</v>
      </c>
      <c r="BC32" s="357">
        <v>4.546518156460299E-3</v>
      </c>
      <c r="BD32" s="357">
        <v>4.9952959668794292E-3</v>
      </c>
      <c r="BE32" s="357">
        <v>5.965164293476659E-3</v>
      </c>
      <c r="BF32" s="357">
        <v>5.6311581015465271E-3</v>
      </c>
      <c r="BG32" s="357">
        <v>6.2226076759325103E-3</v>
      </c>
      <c r="BH32" s="357">
        <v>6.0923072980484157E-3</v>
      </c>
      <c r="BI32" s="357">
        <v>6.0923072980484157E-3</v>
      </c>
    </row>
    <row r="33" spans="4:61" ht="15" customHeight="1">
      <c r="D33" s="109"/>
      <c r="E33" s="109"/>
      <c r="F33" s="109"/>
      <c r="G33" s="109"/>
      <c r="H33" s="109"/>
      <c r="Q33" s="573"/>
      <c r="R33" s="575"/>
      <c r="S33" s="558"/>
      <c r="T33" s="160" t="s">
        <v>144</v>
      </c>
      <c r="U33" s="235" t="s">
        <v>34</v>
      </c>
      <c r="V33" s="691"/>
      <c r="W33" s="575"/>
      <c r="X33" s="689"/>
      <c r="Y33" s="160" t="s">
        <v>145</v>
      </c>
      <c r="Z33" s="235" t="s">
        <v>34</v>
      </c>
      <c r="AA33" s="357">
        <v>7.3768199907057921E-2</v>
      </c>
      <c r="AB33" s="357">
        <v>7.4034504722749889E-2</v>
      </c>
      <c r="AC33" s="357">
        <v>7.8739736099324414E-2</v>
      </c>
      <c r="AD33" s="357">
        <v>7.6775562958243448E-2</v>
      </c>
      <c r="AE33" s="357">
        <v>8.1227959581413545E-2</v>
      </c>
      <c r="AF33" s="357">
        <v>8.3278207130075207E-2</v>
      </c>
      <c r="AG33" s="357">
        <v>8.3713508513663146E-2</v>
      </c>
      <c r="AH33" s="357">
        <v>8.4783749377875708E-2</v>
      </c>
      <c r="AI33" s="357">
        <v>8.6800455187085429E-2</v>
      </c>
      <c r="AJ33" s="357">
        <v>8.9496725149810191E-2</v>
      </c>
      <c r="AK33" s="357">
        <v>9.0648507600176551E-2</v>
      </c>
      <c r="AL33" s="357">
        <v>8.8545004717764761E-2</v>
      </c>
      <c r="AM33" s="357">
        <v>9.7547656027724711E-3</v>
      </c>
      <c r="AN33" s="357">
        <v>1.0394726395124589E-2</v>
      </c>
      <c r="AO33" s="357">
        <v>1.1026877746862351E-2</v>
      </c>
      <c r="AP33" s="357">
        <v>1.1153142956713978E-2</v>
      </c>
      <c r="AQ33" s="357">
        <v>1.1118511064932035E-2</v>
      </c>
      <c r="AR33" s="357">
        <v>1.0946795751931318E-2</v>
      </c>
      <c r="AS33" s="357">
        <v>1.0528138947939653E-2</v>
      </c>
      <c r="AT33" s="357">
        <v>1.0430561400780702E-2</v>
      </c>
      <c r="AU33" s="357">
        <v>1.0729590115727619E-2</v>
      </c>
      <c r="AV33" s="357">
        <v>1.0301067719810948E-2</v>
      </c>
      <c r="AW33" s="357">
        <v>1.0011944953377875E-2</v>
      </c>
      <c r="AX33" s="357">
        <v>1.0305316173527408E-2</v>
      </c>
      <c r="AY33" s="357">
        <v>1.0173527596959652E-2</v>
      </c>
      <c r="AZ33" s="357">
        <v>1.0045113931771849E-2</v>
      </c>
      <c r="BA33" s="357">
        <v>9.9340017411965985E-3</v>
      </c>
      <c r="BB33" s="357">
        <v>1.0468581263192117E-2</v>
      </c>
      <c r="BC33" s="357">
        <v>1.0369090650498914E-2</v>
      </c>
      <c r="BD33" s="357">
        <v>1.04669298838608E-2</v>
      </c>
      <c r="BE33" s="357">
        <v>9.8307596066157504E-3</v>
      </c>
      <c r="BF33" s="357">
        <v>9.6384197439207744E-3</v>
      </c>
      <c r="BG33" s="357">
        <v>9.785922576238365E-3</v>
      </c>
      <c r="BH33" s="357">
        <v>9.5777202854745256E-3</v>
      </c>
      <c r="BI33" s="357">
        <v>9.2303135620910356E-3</v>
      </c>
    </row>
    <row r="34" spans="4:61" ht="15" customHeight="1">
      <c r="D34" s="109"/>
      <c r="E34" s="109"/>
      <c r="F34" s="109"/>
      <c r="G34" s="109"/>
      <c r="H34" s="109"/>
      <c r="Q34" s="573"/>
      <c r="R34" s="575"/>
      <c r="S34" s="560" t="s">
        <v>146</v>
      </c>
      <c r="T34" s="249" t="s">
        <v>147</v>
      </c>
      <c r="U34" s="235" t="s">
        <v>34</v>
      </c>
      <c r="V34" s="691"/>
      <c r="W34" s="575"/>
      <c r="X34" s="593" t="s">
        <v>433</v>
      </c>
      <c r="Y34" s="160" t="s">
        <v>189</v>
      </c>
      <c r="Z34" s="235" t="s">
        <v>34</v>
      </c>
      <c r="AA34" s="357">
        <v>1.1442997110341E-3</v>
      </c>
      <c r="AB34" s="357">
        <v>1.1442997110341E-3</v>
      </c>
      <c r="AC34" s="357">
        <v>1.1442997110341E-3</v>
      </c>
      <c r="AD34" s="357">
        <v>1.1442997110341E-3</v>
      </c>
      <c r="AE34" s="357">
        <v>1.2320525920823733E-3</v>
      </c>
      <c r="AF34" s="357">
        <v>1.6977234775068255E-3</v>
      </c>
      <c r="AG34" s="357">
        <v>1.8146187230592549E-3</v>
      </c>
      <c r="AH34" s="357">
        <v>2.3670919039823035E-3</v>
      </c>
      <c r="AI34" s="357">
        <v>1.8899024208878323E-3</v>
      </c>
      <c r="AJ34" s="357">
        <v>2.1755779242017752E-3</v>
      </c>
      <c r="AK34" s="357">
        <v>2.5008290222338679E-3</v>
      </c>
      <c r="AL34" s="357">
        <v>2.268708686512055E-3</v>
      </c>
      <c r="AM34" s="357">
        <v>1.9024483653718709E-3</v>
      </c>
      <c r="AN34" s="357">
        <v>1.8303859272896031E-3</v>
      </c>
      <c r="AO34" s="357">
        <v>1.8168742201491778E-3</v>
      </c>
      <c r="AP34" s="357">
        <v>1.9123569506081829E-3</v>
      </c>
      <c r="AQ34" s="357">
        <v>1.8429968539539997E-3</v>
      </c>
      <c r="AR34" s="357">
        <v>1.8605298131305758E-3</v>
      </c>
      <c r="AS34" s="357">
        <v>3.4731340206185569E-3</v>
      </c>
      <c r="AT34" s="357">
        <v>2.5160927835051546E-3</v>
      </c>
      <c r="AU34" s="357">
        <v>1.5590515463917525E-3</v>
      </c>
      <c r="AV34" s="357">
        <v>1.1108041237113404E-3</v>
      </c>
      <c r="AW34" s="357">
        <v>1.0690309278350515E-3</v>
      </c>
      <c r="AX34" s="357">
        <v>1.0855670103092786E-3</v>
      </c>
      <c r="AY34" s="357">
        <v>1.0654020618556701E-3</v>
      </c>
      <c r="AZ34" s="357">
        <v>9.4255670103092785E-4</v>
      </c>
      <c r="BA34" s="357">
        <v>1.112659793814433E-3</v>
      </c>
      <c r="BB34" s="357">
        <v>8.8886597938144332E-4</v>
      </c>
      <c r="BC34" s="357">
        <v>1.0521237113402062E-3</v>
      </c>
      <c r="BD34" s="357">
        <v>1.268E-3</v>
      </c>
      <c r="BE34" s="357">
        <v>1.2429690721649485E-3</v>
      </c>
      <c r="BF34" s="357">
        <v>1.2034226804123712E-3</v>
      </c>
      <c r="BG34" s="357">
        <v>1.1272989690721651E-3</v>
      </c>
      <c r="BH34" s="357">
        <v>1.1240412371134019E-3</v>
      </c>
      <c r="BI34" s="357">
        <v>1.0290399999999999E-3</v>
      </c>
    </row>
    <row r="35" spans="4:61" ht="15" customHeight="1">
      <c r="D35" s="109"/>
      <c r="E35" s="109"/>
      <c r="F35" s="109"/>
      <c r="G35" s="109"/>
      <c r="H35" s="109"/>
      <c r="Q35" s="573"/>
      <c r="R35" s="575"/>
      <c r="S35" s="561"/>
      <c r="T35" s="249" t="s">
        <v>148</v>
      </c>
      <c r="U35" s="235" t="s">
        <v>34</v>
      </c>
      <c r="V35" s="691"/>
      <c r="W35" s="575"/>
      <c r="X35" s="532"/>
      <c r="Y35" s="160" t="s">
        <v>434</v>
      </c>
      <c r="Z35" s="235" t="s">
        <v>34</v>
      </c>
      <c r="AA35" s="357">
        <v>8.8702675095944417E-5</v>
      </c>
      <c r="AB35" s="357">
        <v>8.8702675095944417E-5</v>
      </c>
      <c r="AC35" s="357">
        <v>8.8702675095944417E-5</v>
      </c>
      <c r="AD35" s="357">
        <v>8.8702675095944417E-5</v>
      </c>
      <c r="AE35" s="357">
        <v>9.5505014746387679E-5</v>
      </c>
      <c r="AF35" s="357">
        <v>1.3160242249118001E-4</v>
      </c>
      <c r="AG35" s="357">
        <v>1.4066379066816524E-4</v>
      </c>
      <c r="AH35" s="357">
        <v>1.8348985152800211E-4</v>
      </c>
      <c r="AI35" s="357">
        <v>1.4649955670403603E-4</v>
      </c>
      <c r="AJ35" s="357">
        <v>1.6864426329530764E-4</v>
      </c>
      <c r="AK35" s="357">
        <v>1.93856751068522E-4</v>
      </c>
      <c r="AL35" s="357">
        <v>1.7586348014119938E-4</v>
      </c>
      <c r="AM35" s="357">
        <v>1.4747208062116065E-4</v>
      </c>
      <c r="AN35" s="357">
        <v>1.4188601696126817E-4</v>
      </c>
      <c r="AO35" s="357">
        <v>1.4083863002503836E-4</v>
      </c>
      <c r="AP35" s="357">
        <v>1.4824016437439585E-4</v>
      </c>
      <c r="AQ35" s="357">
        <v>1.4286357810174935E-4</v>
      </c>
      <c r="AR35" s="357">
        <v>1.4422268041237112E-4</v>
      </c>
      <c r="AS35" s="357">
        <v>1.388659793814433E-4</v>
      </c>
      <c r="AT35" s="357">
        <v>1.5190721649484536E-4</v>
      </c>
      <c r="AU35" s="357">
        <v>1.6494845360824742E-4</v>
      </c>
      <c r="AV35" s="357">
        <v>1.7319587628865981E-4</v>
      </c>
      <c r="AW35" s="357">
        <v>9.8969072164948463E-5</v>
      </c>
      <c r="AX35" s="357">
        <v>2.1443298969072165E-4</v>
      </c>
      <c r="AY35" s="357">
        <v>4.8659793814432992E-4</v>
      </c>
      <c r="AZ35" s="357">
        <v>5.8144329896907222E-4</v>
      </c>
      <c r="BA35" s="357">
        <v>5.1134020618556699E-4</v>
      </c>
      <c r="BB35" s="357">
        <v>3.7113402061855668E-4</v>
      </c>
      <c r="BC35" s="357">
        <v>3.9587628865979385E-4</v>
      </c>
      <c r="BD35" s="357">
        <v>4.0000000000000002E-4</v>
      </c>
      <c r="BE35" s="357">
        <v>3.0103092783505156E-4</v>
      </c>
      <c r="BF35" s="357">
        <v>1.5257731958762886E-4</v>
      </c>
      <c r="BG35" s="357">
        <v>1.5670103092783506E-4</v>
      </c>
      <c r="BH35" s="357">
        <v>1.3195876288659794E-4</v>
      </c>
      <c r="BI35" s="357">
        <v>2.3896E-4</v>
      </c>
    </row>
    <row r="36" spans="4:61" ht="15" customHeight="1">
      <c r="D36" s="109"/>
      <c r="E36" s="109"/>
      <c r="F36" s="109"/>
      <c r="G36" s="109"/>
      <c r="H36" s="109"/>
      <c r="Q36" s="573"/>
      <c r="R36" s="575"/>
      <c r="S36" s="561"/>
      <c r="T36" s="345" t="s">
        <v>452</v>
      </c>
      <c r="U36" s="235" t="s">
        <v>34</v>
      </c>
      <c r="V36" s="691"/>
      <c r="W36" s="575"/>
      <c r="X36" s="532"/>
      <c r="Y36" s="111" t="s">
        <v>453</v>
      </c>
      <c r="Z36" s="235" t="s">
        <v>34</v>
      </c>
      <c r="AA36" s="357">
        <v>0</v>
      </c>
      <c r="AB36" s="357">
        <v>0</v>
      </c>
      <c r="AC36" s="357">
        <v>0</v>
      </c>
      <c r="AD36" s="357">
        <v>0</v>
      </c>
      <c r="AE36" s="357">
        <v>0</v>
      </c>
      <c r="AF36" s="357">
        <v>0</v>
      </c>
      <c r="AG36" s="357">
        <v>0</v>
      </c>
      <c r="AH36" s="357">
        <v>0</v>
      </c>
      <c r="AI36" s="357">
        <v>0</v>
      </c>
      <c r="AJ36" s="357">
        <v>0</v>
      </c>
      <c r="AK36" s="357">
        <v>0</v>
      </c>
      <c r="AL36" s="357">
        <v>0</v>
      </c>
      <c r="AM36" s="357">
        <v>0</v>
      </c>
      <c r="AN36" s="357">
        <v>0</v>
      </c>
      <c r="AO36" s="357">
        <v>0</v>
      </c>
      <c r="AP36" s="357">
        <v>0</v>
      </c>
      <c r="AQ36" s="357">
        <v>0</v>
      </c>
      <c r="AR36" s="357">
        <v>0</v>
      </c>
      <c r="AS36" s="357">
        <v>0</v>
      </c>
      <c r="AT36" s="357">
        <v>0</v>
      </c>
      <c r="AU36" s="357">
        <v>0</v>
      </c>
      <c r="AV36" s="357">
        <v>0</v>
      </c>
      <c r="AW36" s="357">
        <v>0</v>
      </c>
      <c r="AX36" s="357">
        <v>0</v>
      </c>
      <c r="AY36" s="357">
        <v>0</v>
      </c>
      <c r="AZ36" s="357">
        <v>0</v>
      </c>
      <c r="BA36" s="357">
        <v>0</v>
      </c>
      <c r="BB36" s="357">
        <v>0</v>
      </c>
      <c r="BC36" s="357">
        <v>0</v>
      </c>
      <c r="BD36" s="357">
        <v>0</v>
      </c>
      <c r="BE36" s="357">
        <v>0</v>
      </c>
      <c r="BF36" s="357">
        <v>0</v>
      </c>
      <c r="BG36" s="357">
        <v>0</v>
      </c>
      <c r="BH36" s="357">
        <v>0</v>
      </c>
      <c r="BI36" s="357">
        <v>0</v>
      </c>
    </row>
    <row r="37" spans="4:61" ht="15" customHeight="1">
      <c r="D37" s="109"/>
      <c r="E37" s="109"/>
      <c r="F37" s="109"/>
      <c r="G37" s="109"/>
      <c r="H37" s="109"/>
      <c r="Q37" s="573"/>
      <c r="R37" s="576"/>
      <c r="S37" s="562"/>
      <c r="T37" s="345" t="s">
        <v>185</v>
      </c>
      <c r="U37" s="235" t="s">
        <v>34</v>
      </c>
      <c r="V37" s="691"/>
      <c r="W37" s="576"/>
      <c r="X37" s="615"/>
      <c r="Y37" s="111" t="s">
        <v>68</v>
      </c>
      <c r="Z37" s="235" t="s">
        <v>34</v>
      </c>
      <c r="AA37" s="357">
        <v>2.3095586886887906E-3</v>
      </c>
      <c r="AB37" s="357">
        <v>2.3095586886887906E-3</v>
      </c>
      <c r="AC37" s="357">
        <v>2.3095586886887906E-3</v>
      </c>
      <c r="AD37" s="357">
        <v>2.3095586886887906E-3</v>
      </c>
      <c r="AE37" s="357">
        <v>2.0492362960833764E-3</v>
      </c>
      <c r="AF37" s="357">
        <v>3.8010716391902407E-3</v>
      </c>
      <c r="AG37" s="357">
        <v>1.1550933977245879E-2</v>
      </c>
      <c r="AH37" s="357">
        <v>3.7009924511394263E-3</v>
      </c>
      <c r="AI37" s="357">
        <v>3.5837036443917805E-3</v>
      </c>
      <c r="AJ37" s="357">
        <v>5.5240090059423081E-3</v>
      </c>
      <c r="AK37" s="357">
        <v>4.9575354967702255E-3</v>
      </c>
      <c r="AL37" s="357">
        <v>4.673377835824867E-3</v>
      </c>
      <c r="AM37" s="357">
        <v>4.5716171490107885E-2</v>
      </c>
      <c r="AN37" s="357">
        <v>5.0899410888079311E-2</v>
      </c>
      <c r="AO37" s="357">
        <v>5.1676896797775013E-2</v>
      </c>
      <c r="AP37" s="357">
        <v>5.123632144894745E-2</v>
      </c>
      <c r="AQ37" s="357">
        <v>4.9448103856647316E-2</v>
      </c>
      <c r="AR37" s="357">
        <v>5.4401437741534969E-2</v>
      </c>
      <c r="AS37" s="357">
        <v>2.04295E-2</v>
      </c>
      <c r="AT37" s="357">
        <v>2.2113250000000001E-2</v>
      </c>
      <c r="AU37" s="357">
        <v>2.3796999999999999E-2</v>
      </c>
      <c r="AV37" s="357">
        <v>2.7164500000000001E-2</v>
      </c>
      <c r="AW37" s="357">
        <v>2.0205000000000001E-2</v>
      </c>
      <c r="AX37" s="357">
        <v>2.0653999999999999E-2</v>
      </c>
      <c r="AY37" s="357">
        <v>2.7164500000000001E-2</v>
      </c>
      <c r="AZ37" s="357">
        <v>2.5593000000000001E-2</v>
      </c>
      <c r="BA37" s="357">
        <v>2.4695000000000002E-2</v>
      </c>
      <c r="BB37" s="357">
        <v>2.3796999999999999E-2</v>
      </c>
      <c r="BC37" s="357">
        <v>2.89605E-2</v>
      </c>
      <c r="BD37" s="357">
        <v>3.1878999999999998E-2</v>
      </c>
      <c r="BE37" s="357">
        <v>2.8062500000000001E-2</v>
      </c>
      <c r="BF37" s="357">
        <v>2.7164500000000001E-2</v>
      </c>
      <c r="BG37" s="357">
        <v>3.0307500000000001E-2</v>
      </c>
      <c r="BH37" s="357">
        <v>3.4573E-2</v>
      </c>
      <c r="BI37" s="357">
        <v>3.5695499999999998E-2</v>
      </c>
    </row>
    <row r="38" spans="4:61" ht="15" customHeight="1" thickBot="1">
      <c r="D38" s="109"/>
      <c r="E38" s="109"/>
      <c r="F38" s="109"/>
      <c r="G38" s="109"/>
      <c r="H38" s="109"/>
      <c r="Q38" s="573"/>
      <c r="R38" s="563" t="s">
        <v>214</v>
      </c>
      <c r="S38" s="564"/>
      <c r="T38" s="565"/>
      <c r="U38" s="264" t="s">
        <v>34</v>
      </c>
      <c r="V38" s="691"/>
      <c r="W38" s="563" t="s">
        <v>436</v>
      </c>
      <c r="X38" s="564"/>
      <c r="Y38" s="565"/>
      <c r="Z38" s="264" t="s">
        <v>34</v>
      </c>
      <c r="AA38" s="318">
        <v>0.46943649999999987</v>
      </c>
      <c r="AB38" s="318">
        <v>0.46943649999999987</v>
      </c>
      <c r="AC38" s="318">
        <v>0.46943649999999987</v>
      </c>
      <c r="AD38" s="318">
        <v>0.46943649999999987</v>
      </c>
      <c r="AE38" s="318">
        <v>0.46943649999999987</v>
      </c>
      <c r="AF38" s="318">
        <v>0.46943649999999987</v>
      </c>
      <c r="AG38" s="318">
        <v>0.46943649999999987</v>
      </c>
      <c r="AH38" s="318">
        <v>0.29792749999999996</v>
      </c>
      <c r="AI38" s="318">
        <v>0.2598895</v>
      </c>
      <c r="AJ38" s="318">
        <v>0.27643849999999998</v>
      </c>
      <c r="AK38" s="318">
        <v>0.18776550000000003</v>
      </c>
      <c r="AL38" s="318">
        <v>6.498050000000001E-2</v>
      </c>
      <c r="AM38" s="318">
        <v>3.705E-2</v>
      </c>
      <c r="AN38" s="318">
        <v>3.2759999999999991E-2</v>
      </c>
      <c r="AO38" s="318">
        <v>2.2093499999999995E-2</v>
      </c>
      <c r="AP38" s="318">
        <v>2.2548499999999999E-2</v>
      </c>
      <c r="AQ38" s="318">
        <v>1.6496999999999998E-2</v>
      </c>
      <c r="AR38" s="318">
        <v>1.9350500000000003E-2</v>
      </c>
      <c r="AS38" s="318">
        <v>1.1290499999999998E-2</v>
      </c>
      <c r="AT38" s="318">
        <v>1.0867999999999999E-2</v>
      </c>
      <c r="AU38" s="318">
        <v>8.3459999999999993E-3</v>
      </c>
      <c r="AV38" s="318">
        <v>7.4749999999999999E-3</v>
      </c>
      <c r="AW38" s="318">
        <v>5.9670000000000001E-3</v>
      </c>
      <c r="AX38" s="318">
        <v>8.6514999999999977E-3</v>
      </c>
      <c r="AY38" s="318">
        <v>4.0299999999999997E-3</v>
      </c>
      <c r="AZ38" s="318">
        <v>6.2139999999999999E-3</v>
      </c>
      <c r="BA38" s="318">
        <v>3.4580000000000001E-3</v>
      </c>
      <c r="BB38" s="318">
        <v>4.4004999999999999E-3</v>
      </c>
      <c r="BC38" s="318">
        <v>5.0049999999999999E-3</v>
      </c>
      <c r="BD38" s="318">
        <v>4.8749999999999991E-3</v>
      </c>
      <c r="BE38" s="318">
        <v>2.6650000000000003E-3</v>
      </c>
      <c r="BF38" s="318">
        <v>4.0819999999999997E-3</v>
      </c>
      <c r="BG38" s="318">
        <v>1.0205000000000001E-3</v>
      </c>
      <c r="BH38" s="318">
        <v>1.0205000000000001E-3</v>
      </c>
      <c r="BI38" s="318">
        <v>1.0205000000000001E-3</v>
      </c>
    </row>
    <row r="39" spans="4:61" ht="15" customHeight="1" thickTop="1">
      <c r="D39" s="109"/>
      <c r="E39" s="109"/>
      <c r="F39" s="109"/>
      <c r="G39" s="109"/>
      <c r="H39" s="109"/>
      <c r="Q39" s="573"/>
      <c r="R39" s="566" t="s">
        <v>29</v>
      </c>
      <c r="S39" s="567"/>
      <c r="T39" s="568"/>
      <c r="U39" s="266" t="s">
        <v>34</v>
      </c>
      <c r="V39" s="691"/>
      <c r="W39" s="681" t="s">
        <v>4</v>
      </c>
      <c r="X39" s="682"/>
      <c r="Y39" s="683"/>
      <c r="Z39" s="266" t="s">
        <v>34</v>
      </c>
      <c r="AA39" s="319">
        <v>1.1134041731465509</v>
      </c>
      <c r="AB39" s="319">
        <v>1.0953528711112421</v>
      </c>
      <c r="AC39" s="319">
        <v>1.1110271209483065</v>
      </c>
      <c r="AD39" s="319">
        <v>1.1072115566837555</v>
      </c>
      <c r="AE39" s="319">
        <v>1.1622321895153012</v>
      </c>
      <c r="AF39" s="319">
        <v>1.17724765314999</v>
      </c>
      <c r="AG39" s="319">
        <v>1.1949221267761501</v>
      </c>
      <c r="AH39" s="319">
        <v>0.99823729846260689</v>
      </c>
      <c r="AI39" s="319">
        <v>0.95165105402550487</v>
      </c>
      <c r="AJ39" s="319">
        <v>0.94510036169013634</v>
      </c>
      <c r="AK39" s="319">
        <v>0.82242654493731815</v>
      </c>
      <c r="AL39" s="319">
        <v>0.66463105295874347</v>
      </c>
      <c r="AM39" s="319">
        <v>0.96604271111856455</v>
      </c>
      <c r="AN39" s="319">
        <v>0.83253793642840945</v>
      </c>
      <c r="AO39" s="319">
        <v>0.7547871874977734</v>
      </c>
      <c r="AP39" s="319">
        <v>0.70201889249026816</v>
      </c>
      <c r="AQ39" s="319">
        <v>0.64959414705038232</v>
      </c>
      <c r="AR39" s="319">
        <v>0.60123328524090691</v>
      </c>
      <c r="AS39" s="319">
        <v>0.56917507966359515</v>
      </c>
      <c r="AT39" s="319">
        <v>0.50634379472524327</v>
      </c>
      <c r="AU39" s="319">
        <v>0.46253416894915422</v>
      </c>
      <c r="AV39" s="319">
        <v>0.42759614075168806</v>
      </c>
      <c r="AW39" s="319">
        <v>0.45045205132402782</v>
      </c>
      <c r="AX39" s="319">
        <v>0.47538079687460211</v>
      </c>
      <c r="AY39" s="319">
        <v>0.41085974191775765</v>
      </c>
      <c r="AZ39" s="319">
        <v>0.40896115313011661</v>
      </c>
      <c r="BA39" s="319">
        <v>0.37247589804070841</v>
      </c>
      <c r="BB39" s="319">
        <v>0.41034881374525478</v>
      </c>
      <c r="BC39" s="319">
        <v>0.42478820436913584</v>
      </c>
      <c r="BD39" s="319">
        <v>0.39706063794904001</v>
      </c>
      <c r="BE39" s="319">
        <v>0.35560767574281432</v>
      </c>
      <c r="BF39" s="319">
        <v>0.33781061672786489</v>
      </c>
      <c r="BG39" s="319">
        <v>0.34779072997889265</v>
      </c>
      <c r="BH39" s="319">
        <v>0.34875368093701509</v>
      </c>
      <c r="BI39" s="319">
        <v>0.33446193607127328</v>
      </c>
    </row>
    <row r="40" spans="4:61" ht="15" customHeight="1" thickBot="1">
      <c r="D40" s="109"/>
      <c r="E40" s="109"/>
      <c r="F40" s="109"/>
      <c r="G40" s="109"/>
      <c r="H40" s="109"/>
      <c r="Q40" s="580"/>
      <c r="R40" s="569"/>
      <c r="S40" s="570"/>
      <c r="T40" s="571"/>
      <c r="U40" s="140" t="s">
        <v>20</v>
      </c>
      <c r="V40" s="696"/>
      <c r="W40" s="569"/>
      <c r="X40" s="570"/>
      <c r="Y40" s="571"/>
      <c r="Z40" s="140" t="s">
        <v>129</v>
      </c>
      <c r="AA40" s="320">
        <f t="shared" ref="AA40:BI40" si="0">AA39*$Y$60</f>
        <v>31.175316848103428</v>
      </c>
      <c r="AB40" s="320">
        <f t="shared" si="0"/>
        <v>30.669880391114781</v>
      </c>
      <c r="AC40" s="320">
        <f t="shared" si="0"/>
        <v>31.108759386552581</v>
      </c>
      <c r="AD40" s="320">
        <f t="shared" si="0"/>
        <v>31.001923587145154</v>
      </c>
      <c r="AE40" s="320">
        <f t="shared" si="0"/>
        <v>32.542501306428434</v>
      </c>
      <c r="AF40" s="320">
        <f t="shared" si="0"/>
        <v>32.962934288199719</v>
      </c>
      <c r="AG40" s="320">
        <f t="shared" si="0"/>
        <v>33.4578195497322</v>
      </c>
      <c r="AH40" s="320">
        <f t="shared" si="0"/>
        <v>27.950644356952992</v>
      </c>
      <c r="AI40" s="320">
        <f t="shared" si="0"/>
        <v>26.646229512714136</v>
      </c>
      <c r="AJ40" s="320">
        <f t="shared" si="0"/>
        <v>26.462810127323817</v>
      </c>
      <c r="AK40" s="320">
        <f t="shared" si="0"/>
        <v>23.027943258244907</v>
      </c>
      <c r="AL40" s="320">
        <f t="shared" si="0"/>
        <v>18.609669482844819</v>
      </c>
      <c r="AM40" s="320">
        <f t="shared" si="0"/>
        <v>27.049195911319806</v>
      </c>
      <c r="AN40" s="320">
        <f t="shared" si="0"/>
        <v>23.311062219995463</v>
      </c>
      <c r="AO40" s="320">
        <f t="shared" si="0"/>
        <v>21.134041249937656</v>
      </c>
      <c r="AP40" s="320">
        <f t="shared" si="0"/>
        <v>19.656528989727509</v>
      </c>
      <c r="AQ40" s="320">
        <f t="shared" si="0"/>
        <v>18.188636117410706</v>
      </c>
      <c r="AR40" s="320">
        <f t="shared" si="0"/>
        <v>16.834531986745393</v>
      </c>
      <c r="AS40" s="320">
        <f t="shared" si="0"/>
        <v>15.936902230580664</v>
      </c>
      <c r="AT40" s="320">
        <f t="shared" si="0"/>
        <v>14.177626252306812</v>
      </c>
      <c r="AU40" s="320">
        <f t="shared" si="0"/>
        <v>12.950956730576319</v>
      </c>
      <c r="AV40" s="320">
        <f t="shared" si="0"/>
        <v>11.972691941047266</v>
      </c>
      <c r="AW40" s="320">
        <f t="shared" si="0"/>
        <v>12.612657437072778</v>
      </c>
      <c r="AX40" s="320">
        <f t="shared" si="0"/>
        <v>13.310662312488859</v>
      </c>
      <c r="AY40" s="320">
        <f t="shared" si="0"/>
        <v>11.504072773697214</v>
      </c>
      <c r="AZ40" s="320">
        <f t="shared" si="0"/>
        <v>11.450912287643265</v>
      </c>
      <c r="BA40" s="320">
        <f t="shared" si="0"/>
        <v>10.429325145139835</v>
      </c>
      <c r="BB40" s="320">
        <f t="shared" si="0"/>
        <v>11.489766784867134</v>
      </c>
      <c r="BC40" s="320">
        <f t="shared" si="0"/>
        <v>11.894069722335804</v>
      </c>
      <c r="BD40" s="320">
        <f t="shared" si="0"/>
        <v>11.11769786257312</v>
      </c>
      <c r="BE40" s="320">
        <f t="shared" si="0"/>
        <v>9.9570149207988017</v>
      </c>
      <c r="BF40" s="320">
        <f t="shared" si="0"/>
        <v>9.4586972683802166</v>
      </c>
      <c r="BG40" s="320">
        <f t="shared" si="0"/>
        <v>9.7381404394089941</v>
      </c>
      <c r="BH40" s="320">
        <f t="shared" si="0"/>
        <v>9.7651030662364224</v>
      </c>
      <c r="BI40" s="320">
        <f t="shared" si="0"/>
        <v>9.3649342099956527</v>
      </c>
    </row>
    <row r="41" spans="4:61" ht="15" customHeight="1">
      <c r="D41" s="109"/>
      <c r="E41" s="109"/>
      <c r="F41" s="109"/>
      <c r="G41" s="109"/>
      <c r="H41" s="109"/>
      <c r="Q41" s="572" t="s">
        <v>35</v>
      </c>
      <c r="R41" s="575" t="s">
        <v>28</v>
      </c>
      <c r="S41" s="577" t="s">
        <v>139</v>
      </c>
      <c r="T41" s="578"/>
      <c r="U41" s="266" t="s">
        <v>24</v>
      </c>
      <c r="V41" s="690" t="s">
        <v>35</v>
      </c>
      <c r="W41" s="693" t="s">
        <v>26</v>
      </c>
      <c r="X41" s="694" t="s">
        <v>157</v>
      </c>
      <c r="Y41" s="695"/>
      <c r="Z41" s="266" t="s">
        <v>24</v>
      </c>
      <c r="AA41" s="139">
        <v>1.0252318269672762</v>
      </c>
      <c r="AB41" s="139">
        <v>1.0295323503524234</v>
      </c>
      <c r="AC41" s="139">
        <v>1.0365497396555805</v>
      </c>
      <c r="AD41" s="139">
        <v>1.0484238040305383</v>
      </c>
      <c r="AE41" s="139">
        <v>1.0732077315424828</v>
      </c>
      <c r="AF41" s="139">
        <v>1.0490934275750803</v>
      </c>
      <c r="AG41" s="139">
        <v>1.0628978231296564</v>
      </c>
      <c r="AH41" s="139">
        <v>1.0593334887557291</v>
      </c>
      <c r="AI41" s="139">
        <v>1.031933154914686</v>
      </c>
      <c r="AJ41" s="139">
        <v>1.022625592886852</v>
      </c>
      <c r="AK41" s="139">
        <v>0.97863030044437127</v>
      </c>
      <c r="AL41" s="139">
        <v>0.92250478933575519</v>
      </c>
      <c r="AM41" s="139">
        <v>0.61581360423599363</v>
      </c>
      <c r="AN41" s="139">
        <v>0.57018298068968154</v>
      </c>
      <c r="AO41" s="139">
        <v>0.55205416947701702</v>
      </c>
      <c r="AP41" s="139">
        <v>0.52474126970884905</v>
      </c>
      <c r="AQ41" s="139">
        <v>0.5248602493119674</v>
      </c>
      <c r="AR41" s="139">
        <v>0.51102520855626399</v>
      </c>
      <c r="AS41" s="139">
        <v>0.47313860275355274</v>
      </c>
      <c r="AT41" s="139">
        <v>0.48479374379200407</v>
      </c>
      <c r="AU41" s="139">
        <v>0.45960616109354585</v>
      </c>
      <c r="AV41" s="139">
        <v>0.48788421346378413</v>
      </c>
      <c r="AW41" s="139">
        <v>0.46130582574724865</v>
      </c>
      <c r="AX41" s="139">
        <v>0.47053392302165942</v>
      </c>
      <c r="AY41" s="139">
        <v>0.43270886955102267</v>
      </c>
      <c r="AZ41" s="139">
        <v>0.46591676396864856</v>
      </c>
      <c r="BA41" s="139">
        <v>0.30312176907848914</v>
      </c>
      <c r="BB41" s="139">
        <v>0.27795747778205632</v>
      </c>
      <c r="BC41" s="139">
        <v>0.34398374648202135</v>
      </c>
      <c r="BD41" s="139">
        <v>0.33556738906477834</v>
      </c>
      <c r="BE41" s="139">
        <v>0.34104363935164389</v>
      </c>
      <c r="BF41" s="139">
        <v>0.33865640266710567</v>
      </c>
      <c r="BG41" s="139">
        <v>0.33320010652547433</v>
      </c>
      <c r="BH41" s="139">
        <v>0.32903706657377702</v>
      </c>
      <c r="BI41" s="139">
        <v>0.31659169951748251</v>
      </c>
    </row>
    <row r="42" spans="4:61" ht="15" customHeight="1">
      <c r="D42" s="109"/>
      <c r="E42" s="109"/>
      <c r="F42" s="109"/>
      <c r="G42" s="109"/>
      <c r="H42" s="109"/>
      <c r="Q42" s="573"/>
      <c r="R42" s="575"/>
      <c r="S42" s="557" t="s">
        <v>134</v>
      </c>
      <c r="T42" s="160" t="s">
        <v>97</v>
      </c>
      <c r="U42" s="235" t="s">
        <v>24</v>
      </c>
      <c r="V42" s="691"/>
      <c r="W42" s="575"/>
      <c r="X42" s="687" t="s">
        <v>175</v>
      </c>
      <c r="Y42" s="160" t="s">
        <v>57</v>
      </c>
      <c r="Z42" s="235" t="s">
        <v>24</v>
      </c>
      <c r="AA42" s="321">
        <v>1.4821903945079151E-2</v>
      </c>
      <c r="AB42" s="321">
        <v>1.5512427213216435E-2</v>
      </c>
      <c r="AC42" s="321">
        <v>1.8143010946184614E-2</v>
      </c>
      <c r="AD42" s="321">
        <v>1.5922379778603803E-2</v>
      </c>
      <c r="AE42" s="321">
        <v>2.0298341414175938E-2</v>
      </c>
      <c r="AF42" s="321">
        <v>1.7867769438408843E-2</v>
      </c>
      <c r="AG42" s="321">
        <v>1.6891650243834034E-2</v>
      </c>
      <c r="AH42" s="321">
        <v>1.7320260364004483E-2</v>
      </c>
      <c r="AI42" s="321">
        <v>1.7290906702034026E-2</v>
      </c>
      <c r="AJ42" s="321">
        <v>1.7362694440889663E-2</v>
      </c>
      <c r="AK42" s="321">
        <v>1.9959785039072562E-2</v>
      </c>
      <c r="AL42" s="321">
        <v>1.7985434141597863E-2</v>
      </c>
      <c r="AM42" s="321">
        <v>9.5244084971369963E-2</v>
      </c>
      <c r="AN42" s="321">
        <v>9.1645801833625709E-2</v>
      </c>
      <c r="AO42" s="321">
        <v>9.0949061327341971E-2</v>
      </c>
      <c r="AP42" s="321">
        <v>9.46173266670325E-2</v>
      </c>
      <c r="AQ42" s="321">
        <v>9.1186855159287719E-2</v>
      </c>
      <c r="AR42" s="321">
        <v>9.2680260777043472E-2</v>
      </c>
      <c r="AS42" s="321">
        <v>8.4134909312721884E-2</v>
      </c>
      <c r="AT42" s="321">
        <v>7.1925507633959121E-2</v>
      </c>
      <c r="AU42" s="321">
        <v>9.190740097063646E-2</v>
      </c>
      <c r="AV42" s="321">
        <v>8.7959137293506504E-2</v>
      </c>
      <c r="AW42" s="321">
        <v>9.8037476394076339E-2</v>
      </c>
      <c r="AX42" s="321">
        <v>8.11093089159904E-2</v>
      </c>
      <c r="AY42" s="321">
        <v>8.8741019754651193E-2</v>
      </c>
      <c r="AZ42" s="321">
        <v>7.4136888811568089E-2</v>
      </c>
      <c r="BA42" s="321">
        <v>8.5871297648785913E-2</v>
      </c>
      <c r="BB42" s="321">
        <v>8.2114337388169992E-2</v>
      </c>
      <c r="BC42" s="321">
        <v>8.3190112552958315E-2</v>
      </c>
      <c r="BD42" s="321">
        <v>7.5926777929817557E-2</v>
      </c>
      <c r="BE42" s="321">
        <v>7.1976014417611908E-2</v>
      </c>
      <c r="BF42" s="321">
        <v>7.4631170619549658E-2</v>
      </c>
      <c r="BG42" s="321">
        <v>7.5387599647628825E-2</v>
      </c>
      <c r="BH42" s="321">
        <v>8.094259225326754E-2</v>
      </c>
      <c r="BI42" s="321">
        <v>7.6726254342884867E-2</v>
      </c>
    </row>
    <row r="43" spans="4:61" ht="15" customHeight="1">
      <c r="D43" s="109"/>
      <c r="E43" s="109"/>
      <c r="F43" s="109"/>
      <c r="G43" s="109"/>
      <c r="H43" s="109"/>
      <c r="Q43" s="573"/>
      <c r="R43" s="575"/>
      <c r="S43" s="558"/>
      <c r="T43" s="345" t="s">
        <v>447</v>
      </c>
      <c r="U43" s="235" t="s">
        <v>24</v>
      </c>
      <c r="V43" s="691"/>
      <c r="W43" s="575"/>
      <c r="X43" s="688"/>
      <c r="Y43" s="160" t="s">
        <v>448</v>
      </c>
      <c r="Z43" s="235" t="s">
        <v>24</v>
      </c>
      <c r="AA43" s="321">
        <v>0.14922940760400044</v>
      </c>
      <c r="AB43" s="321">
        <v>0.14200148617260211</v>
      </c>
      <c r="AC43" s="321">
        <v>0.16864498947852166</v>
      </c>
      <c r="AD43" s="321">
        <v>0.1924870352235423</v>
      </c>
      <c r="AE43" s="321">
        <v>0.28023689998648049</v>
      </c>
      <c r="AF43" s="321">
        <v>0.31784055121345639</v>
      </c>
      <c r="AG43" s="321">
        <v>0.30172743459556828</v>
      </c>
      <c r="AH43" s="321">
        <v>0.3575343544753411</v>
      </c>
      <c r="AI43" s="321">
        <v>0.38081191448456519</v>
      </c>
      <c r="AJ43" s="321">
        <v>0.34126474724175182</v>
      </c>
      <c r="AK43" s="321">
        <v>0.30672989853136901</v>
      </c>
      <c r="AL43" s="321">
        <v>0.28855721864393002</v>
      </c>
      <c r="AM43" s="321">
        <v>2.2827670969752543E-2</v>
      </c>
      <c r="AN43" s="321">
        <v>2.5530730359875606E-2</v>
      </c>
      <c r="AO43" s="321">
        <v>2.5494942219305393E-2</v>
      </c>
      <c r="AP43" s="321">
        <v>2.4981572046426506E-2</v>
      </c>
      <c r="AQ43" s="321">
        <v>2.3961966024269383E-2</v>
      </c>
      <c r="AR43" s="321">
        <v>2.5414202727701646E-2</v>
      </c>
      <c r="AS43" s="321">
        <v>2.7046532314712372E-2</v>
      </c>
      <c r="AT43" s="321">
        <v>2.0034928930674208E-2</v>
      </c>
      <c r="AU43" s="321">
        <v>2.1851525799047505E-2</v>
      </c>
      <c r="AV43" s="321">
        <v>1.8391386543939518E-2</v>
      </c>
      <c r="AW43" s="321">
        <v>1.9926580724452352E-2</v>
      </c>
      <c r="AX43" s="321">
        <v>2.2801430046007324E-2</v>
      </c>
      <c r="AY43" s="321">
        <v>1.9626205821908983E-2</v>
      </c>
      <c r="AZ43" s="321">
        <v>2.1827283364167588E-2</v>
      </c>
      <c r="BA43" s="321">
        <v>2.1459065830671833E-2</v>
      </c>
      <c r="BB43" s="321">
        <v>2.2438421710809012E-2</v>
      </c>
      <c r="BC43" s="321">
        <v>2.2867922307598501E-2</v>
      </c>
      <c r="BD43" s="321">
        <v>2.1675039771844592E-2</v>
      </c>
      <c r="BE43" s="321">
        <v>1.7281535439469777E-2</v>
      </c>
      <c r="BF43" s="321">
        <v>1.89157763790045E-2</v>
      </c>
      <c r="BG43" s="321">
        <v>1.9189613435184008E-2</v>
      </c>
      <c r="BH43" s="321">
        <v>2.0072117009627046E-2</v>
      </c>
      <c r="BI43" s="321">
        <v>1.9041053489311194E-2</v>
      </c>
    </row>
    <row r="44" spans="4:61" ht="15" customHeight="1">
      <c r="D44" s="109"/>
      <c r="E44" s="109"/>
      <c r="F44" s="109"/>
      <c r="G44" s="109"/>
      <c r="H44" s="109"/>
      <c r="Q44" s="573"/>
      <c r="R44" s="575"/>
      <c r="S44" s="558"/>
      <c r="T44" s="111" t="s">
        <v>140</v>
      </c>
      <c r="U44" s="235" t="s">
        <v>24</v>
      </c>
      <c r="V44" s="691"/>
      <c r="W44" s="575"/>
      <c r="X44" s="688"/>
      <c r="Y44" s="111" t="s">
        <v>141</v>
      </c>
      <c r="Z44" s="235" t="s">
        <v>24</v>
      </c>
      <c r="AA44" s="321">
        <v>1.6074561758350433E-3</v>
      </c>
      <c r="AB44" s="321">
        <v>1.3514943038648265E-3</v>
      </c>
      <c r="AC44" s="321">
        <v>1.5560984209502975E-3</v>
      </c>
      <c r="AD44" s="321">
        <v>1.8264494334591598E-3</v>
      </c>
      <c r="AE44" s="321">
        <v>2.2633727794300206E-3</v>
      </c>
      <c r="AF44" s="321">
        <v>2.5947178430357704E-3</v>
      </c>
      <c r="AG44" s="321">
        <v>2.574529961377108E-3</v>
      </c>
      <c r="AH44" s="321">
        <v>2.2115207360127445E-3</v>
      </c>
      <c r="AI44" s="321">
        <v>3.7434851746901486E-3</v>
      </c>
      <c r="AJ44" s="321">
        <v>3.4750098061125021E-3</v>
      </c>
      <c r="AK44" s="321">
        <v>5.6266772471837674E-3</v>
      </c>
      <c r="AL44" s="321">
        <v>5.6833000999348838E-3</v>
      </c>
      <c r="AM44" s="321">
        <v>2.4465506185337205E-2</v>
      </c>
      <c r="AN44" s="321">
        <v>1.4216289876489038E-2</v>
      </c>
      <c r="AO44" s="321">
        <v>1.3288851185774844E-2</v>
      </c>
      <c r="AP44" s="321">
        <v>1.26457380984762E-2</v>
      </c>
      <c r="AQ44" s="321">
        <v>1.4042859466602123E-2</v>
      </c>
      <c r="AR44" s="321">
        <v>1.1526728520395475E-2</v>
      </c>
      <c r="AS44" s="321">
        <v>1.6723133451879299E-2</v>
      </c>
      <c r="AT44" s="321">
        <v>1.3569805150192123E-2</v>
      </c>
      <c r="AU44" s="321">
        <v>1.4392004130900806E-2</v>
      </c>
      <c r="AV44" s="321">
        <v>1.384466954717559E-2</v>
      </c>
      <c r="AW44" s="321">
        <v>1.1553639510170216E-2</v>
      </c>
      <c r="AX44" s="321">
        <v>1.1387033694881643E-2</v>
      </c>
      <c r="AY44" s="321">
        <v>1.145521689413514E-2</v>
      </c>
      <c r="AZ44" s="321">
        <v>1.2382251454310076E-2</v>
      </c>
      <c r="BA44" s="321">
        <v>1.1249324793640691E-2</v>
      </c>
      <c r="BB44" s="321">
        <v>9.8885290912387146E-3</v>
      </c>
      <c r="BC44" s="321">
        <v>1.1791437512112783E-2</v>
      </c>
      <c r="BD44" s="321">
        <v>1.517656725283582E-2</v>
      </c>
      <c r="BE44" s="321">
        <v>1.1578707172772141E-2</v>
      </c>
      <c r="BF44" s="321">
        <v>1.3640015826561842E-2</v>
      </c>
      <c r="BG44" s="321">
        <v>1.2862413455012945E-2</v>
      </c>
      <c r="BH44" s="321">
        <v>8.4865343145999438E-3</v>
      </c>
      <c r="BI44" s="321">
        <v>8.1387255312147019E-3</v>
      </c>
    </row>
    <row r="45" spans="4:61" ht="15" customHeight="1">
      <c r="D45" s="109"/>
      <c r="E45" s="109"/>
      <c r="F45" s="109"/>
      <c r="G45" s="109"/>
      <c r="H45" s="109"/>
      <c r="Q45" s="573"/>
      <c r="R45" s="575"/>
      <c r="S45" s="558"/>
      <c r="T45" s="111" t="s">
        <v>100</v>
      </c>
      <c r="U45" s="235" t="s">
        <v>24</v>
      </c>
      <c r="V45" s="691"/>
      <c r="W45" s="575"/>
      <c r="X45" s="688"/>
      <c r="Y45" s="160" t="s">
        <v>142</v>
      </c>
      <c r="Z45" s="235" t="s">
        <v>24</v>
      </c>
      <c r="AA45" s="321">
        <v>7.0000307434962411E-3</v>
      </c>
      <c r="AB45" s="321">
        <v>1.8154494072051847E-3</v>
      </c>
      <c r="AC45" s="321">
        <v>1.4796188807978535E-3</v>
      </c>
      <c r="AD45" s="321">
        <v>2.2065559760777848E-3</v>
      </c>
      <c r="AE45" s="321">
        <v>9.9695050343798861E-3</v>
      </c>
      <c r="AF45" s="321">
        <v>1.4773442979344921E-2</v>
      </c>
      <c r="AG45" s="321">
        <v>8.0646538135908385E-3</v>
      </c>
      <c r="AH45" s="321">
        <v>1.5196328491299503E-2</v>
      </c>
      <c r="AI45" s="321">
        <v>1.963903254447729E-2</v>
      </c>
      <c r="AJ45" s="321">
        <v>1.5939775700312474E-2</v>
      </c>
      <c r="AK45" s="321">
        <v>1.4858734233852568E-2</v>
      </c>
      <c r="AL45" s="321">
        <v>1.5090056182463646E-2</v>
      </c>
      <c r="AM45" s="321">
        <v>5.3745435901878594E-2</v>
      </c>
      <c r="AN45" s="321">
        <v>3.4459417429519162E-2</v>
      </c>
      <c r="AO45" s="321">
        <v>2.7702575322419661E-2</v>
      </c>
      <c r="AP45" s="321">
        <v>2.4441550157761852E-2</v>
      </c>
      <c r="AQ45" s="321">
        <v>2.4291216411328274E-2</v>
      </c>
      <c r="AR45" s="321">
        <v>1.0394618948269889E-2</v>
      </c>
      <c r="AS45" s="321">
        <v>3.6227870146370356E-2</v>
      </c>
      <c r="AT45" s="321">
        <v>2.184632707410835E-2</v>
      </c>
      <c r="AU45" s="321">
        <v>2.1125540460372572E-2</v>
      </c>
      <c r="AV45" s="321">
        <v>1.4580475958614532E-2</v>
      </c>
      <c r="AW45" s="321">
        <v>2.3328961678840774E-2</v>
      </c>
      <c r="AX45" s="321">
        <v>1.0695989115039821E-2</v>
      </c>
      <c r="AY45" s="321">
        <v>8.9516606908590542E-3</v>
      </c>
      <c r="AZ45" s="321">
        <v>7.8734968420660825E-3</v>
      </c>
      <c r="BA45" s="321">
        <v>7.5651606134254428E-3</v>
      </c>
      <c r="BB45" s="321">
        <v>8.1629214438402424E-3</v>
      </c>
      <c r="BC45" s="321">
        <v>7.3205128649773367E-3</v>
      </c>
      <c r="BD45" s="321">
        <v>3.5407903825444788E-4</v>
      </c>
      <c r="BE45" s="321">
        <v>1.2521137298293361E-3</v>
      </c>
      <c r="BF45" s="321">
        <v>1.0938407809762826E-3</v>
      </c>
      <c r="BG45" s="321">
        <v>1.0263496683073122E-3</v>
      </c>
      <c r="BH45" s="321">
        <v>1.1869707802873635E-3</v>
      </c>
      <c r="BI45" s="321">
        <v>1.1869707802873635E-3</v>
      </c>
    </row>
    <row r="46" spans="4:61" ht="15" customHeight="1">
      <c r="D46" s="109"/>
      <c r="E46" s="109"/>
      <c r="F46" s="109"/>
      <c r="G46" s="109"/>
      <c r="H46" s="109"/>
      <c r="Q46" s="573"/>
      <c r="R46" s="575"/>
      <c r="S46" s="558"/>
      <c r="T46" s="189" t="s">
        <v>102</v>
      </c>
      <c r="U46" s="235" t="s">
        <v>24</v>
      </c>
      <c r="V46" s="691"/>
      <c r="W46" s="575"/>
      <c r="X46" s="688"/>
      <c r="Y46" s="160" t="s">
        <v>143</v>
      </c>
      <c r="Z46" s="235" t="s">
        <v>24</v>
      </c>
      <c r="AA46" s="321">
        <v>5.5926949286520533E-2</v>
      </c>
      <c r="AB46" s="321">
        <v>5.1190445786387734E-2</v>
      </c>
      <c r="AC46" s="321">
        <v>6.1808229280145829E-2</v>
      </c>
      <c r="AD46" s="321">
        <v>5.9463382123414683E-2</v>
      </c>
      <c r="AE46" s="321">
        <v>8.2395075126406633E-2</v>
      </c>
      <c r="AF46" s="321">
        <v>9.8474731578893568E-2</v>
      </c>
      <c r="AG46" s="321">
        <v>0.11276025984063771</v>
      </c>
      <c r="AH46" s="321">
        <v>9.6604186169379144E-2</v>
      </c>
      <c r="AI46" s="321">
        <v>8.628629916468121E-2</v>
      </c>
      <c r="AJ46" s="321">
        <v>7.8477304788040686E-2</v>
      </c>
      <c r="AK46" s="321">
        <v>6.441717995489063E-2</v>
      </c>
      <c r="AL46" s="321">
        <v>6.0387646880035381E-2</v>
      </c>
      <c r="AM46" s="321">
        <v>0.18425109471876622</v>
      </c>
      <c r="AN46" s="321">
        <v>0.16892297382651678</v>
      </c>
      <c r="AO46" s="321">
        <v>0.15445441892494871</v>
      </c>
      <c r="AP46" s="321">
        <v>0.14122336259675514</v>
      </c>
      <c r="AQ46" s="321">
        <v>0.12532874577720174</v>
      </c>
      <c r="AR46" s="321">
        <v>0.122651517752273</v>
      </c>
      <c r="AS46" s="321">
        <v>9.6289865389037013E-2</v>
      </c>
      <c r="AT46" s="321">
        <v>9.3898953554710271E-2</v>
      </c>
      <c r="AU46" s="321">
        <v>7.9654863174213025E-2</v>
      </c>
      <c r="AV46" s="321">
        <v>7.3550400946788871E-2</v>
      </c>
      <c r="AW46" s="321">
        <v>7.8944136798598699E-2</v>
      </c>
      <c r="AX46" s="321">
        <v>9.7671269024179441E-2</v>
      </c>
      <c r="AY46" s="321">
        <v>7.8292601580821103E-2</v>
      </c>
      <c r="AZ46" s="321">
        <v>7.7353653185210633E-2</v>
      </c>
      <c r="BA46" s="321">
        <v>7.370826212346622E-2</v>
      </c>
      <c r="BB46" s="321">
        <v>8.8877325720432984E-2</v>
      </c>
      <c r="BC46" s="321">
        <v>8.8627956724531443E-2</v>
      </c>
      <c r="BD46" s="321">
        <v>8.2217152682682787E-2</v>
      </c>
      <c r="BE46" s="321">
        <v>7.3387776942774971E-2</v>
      </c>
      <c r="BF46" s="321">
        <v>6.5493716760954931E-2</v>
      </c>
      <c r="BG46" s="321">
        <v>6.9860200756117721E-2</v>
      </c>
      <c r="BH46" s="321">
        <v>7.315488335350015E-2</v>
      </c>
      <c r="BI46" s="321">
        <v>6.9219138134652566E-2</v>
      </c>
    </row>
    <row r="47" spans="4:61" ht="15" customHeight="1">
      <c r="D47" s="109"/>
      <c r="E47" s="109"/>
      <c r="F47" s="109"/>
      <c r="G47" s="109"/>
      <c r="H47" s="109"/>
      <c r="Q47" s="573"/>
      <c r="R47" s="575"/>
      <c r="S47" s="558"/>
      <c r="T47" s="189" t="s">
        <v>101</v>
      </c>
      <c r="U47" s="235" t="s">
        <v>24</v>
      </c>
      <c r="V47" s="691"/>
      <c r="W47" s="575"/>
      <c r="X47" s="688"/>
      <c r="Y47" s="160" t="s">
        <v>193</v>
      </c>
      <c r="Z47" s="235" t="s">
        <v>24</v>
      </c>
      <c r="AA47" s="321">
        <v>6.4715768118034204E-4</v>
      </c>
      <c r="AB47" s="321">
        <v>6.4455882184322492E-4</v>
      </c>
      <c r="AC47" s="321">
        <v>5.8094341048811106E-4</v>
      </c>
      <c r="AD47" s="321">
        <v>6.849185375471849E-4</v>
      </c>
      <c r="AE47" s="321">
        <v>7.890657396178054E-4</v>
      </c>
      <c r="AF47" s="321">
        <v>1.017129394470022E-3</v>
      </c>
      <c r="AG47" s="321">
        <v>1.0173545815119218E-3</v>
      </c>
      <c r="AH47" s="321">
        <v>8.4740514183665925E-4</v>
      </c>
      <c r="AI47" s="321">
        <v>1.0754764037783852E-3</v>
      </c>
      <c r="AJ47" s="321">
        <v>1.1790211842167418E-3</v>
      </c>
      <c r="AK47" s="321">
        <v>1.0343156704381927E-3</v>
      </c>
      <c r="AL47" s="321">
        <v>1.0539938367151965E-3</v>
      </c>
      <c r="AM47" s="321">
        <v>3.4950723121910296E-3</v>
      </c>
      <c r="AN47" s="321">
        <v>3.040917620639366E-3</v>
      </c>
      <c r="AO47" s="321">
        <v>2.7337065296451101E-3</v>
      </c>
      <c r="AP47" s="321">
        <v>3.2560882529010572E-3</v>
      </c>
      <c r="AQ47" s="321">
        <v>2.7179727999875067E-3</v>
      </c>
      <c r="AR47" s="321">
        <v>2.6983266602113778E-3</v>
      </c>
      <c r="AS47" s="321">
        <v>2.5084700177818949E-3</v>
      </c>
      <c r="AT47" s="321">
        <v>1.9492537784806365E-3</v>
      </c>
      <c r="AU47" s="321">
        <v>1.8179373639032595E-3</v>
      </c>
      <c r="AV47" s="321">
        <v>1.9563120012313332E-3</v>
      </c>
      <c r="AW47" s="321">
        <v>1.8123356094384654E-3</v>
      </c>
      <c r="AX47" s="321">
        <v>2.6393786709990562E-3</v>
      </c>
      <c r="AY47" s="321">
        <v>2.9199572475246439E-3</v>
      </c>
      <c r="AZ47" s="321">
        <v>1.9900046980141192E-3</v>
      </c>
      <c r="BA47" s="321">
        <v>2.6297122894224992E-3</v>
      </c>
      <c r="BB47" s="321">
        <v>2.1561454409467877E-3</v>
      </c>
      <c r="BC47" s="321">
        <v>1.5573596714111226E-3</v>
      </c>
      <c r="BD47" s="321">
        <v>1.7110835628197246E-3</v>
      </c>
      <c r="BE47" s="321">
        <v>2.0433012657833189E-3</v>
      </c>
      <c r="BF47" s="321">
        <v>1.928891126988543E-3</v>
      </c>
      <c r="BG47" s="321">
        <v>2.1314856582592876E-3</v>
      </c>
      <c r="BH47" s="321">
        <v>2.0868527003114622E-3</v>
      </c>
      <c r="BI47" s="321">
        <v>2.0868527003114622E-3</v>
      </c>
    </row>
    <row r="48" spans="4:61" ht="15" customHeight="1">
      <c r="D48" s="109"/>
      <c r="E48" s="109"/>
      <c r="F48" s="109"/>
      <c r="G48" s="109"/>
      <c r="H48" s="109"/>
      <c r="Q48" s="573"/>
      <c r="R48" s="575"/>
      <c r="S48" s="558"/>
      <c r="T48" s="160" t="s">
        <v>149</v>
      </c>
      <c r="U48" s="235" t="s">
        <v>24</v>
      </c>
      <c r="V48" s="691"/>
      <c r="W48" s="575"/>
      <c r="X48" s="688"/>
      <c r="Y48" s="160" t="s">
        <v>59</v>
      </c>
      <c r="Z48" s="235" t="s">
        <v>24</v>
      </c>
      <c r="AA48" s="321">
        <v>2.633564492530001</v>
      </c>
      <c r="AB48" s="321">
        <v>2.6854704485950003</v>
      </c>
      <c r="AC48" s="321">
        <v>2.9148887905450005</v>
      </c>
      <c r="AD48" s="321">
        <v>3.0320454457030004</v>
      </c>
      <c r="AE48" s="321">
        <v>3.0829741898249994</v>
      </c>
      <c r="AF48" s="321">
        <v>3.4364932248360001</v>
      </c>
      <c r="AG48" s="321">
        <v>3.7662854189799999</v>
      </c>
      <c r="AH48" s="321">
        <v>3.5133512687830009</v>
      </c>
      <c r="AI48" s="321">
        <v>4.0496479491340001</v>
      </c>
      <c r="AJ48" s="321">
        <v>3.9975088240839991</v>
      </c>
      <c r="AK48" s="321">
        <v>4.0928557261630001</v>
      </c>
      <c r="AL48" s="321">
        <v>4.2919366887759995</v>
      </c>
      <c r="AM48" s="321">
        <v>4.123652680767</v>
      </c>
      <c r="AN48" s="321">
        <v>5.2365708670310003</v>
      </c>
      <c r="AO48" s="321">
        <v>5.9300414327284319</v>
      </c>
      <c r="AP48" s="321">
        <v>6.0610067100013119</v>
      </c>
      <c r="AQ48" s="321">
        <v>5.7980098156271547</v>
      </c>
      <c r="AR48" s="321">
        <v>5.5978132693780633</v>
      </c>
      <c r="AS48" s="321">
        <v>4.9104635326468653</v>
      </c>
      <c r="AT48" s="321">
        <v>4.6100637277539027</v>
      </c>
      <c r="AU48" s="321">
        <v>4.553623863545857</v>
      </c>
      <c r="AV48" s="321">
        <v>4.5040942969268576</v>
      </c>
      <c r="AW48" s="321">
        <v>4.6960383219074258</v>
      </c>
      <c r="AX48" s="321">
        <v>4.8629889244393958</v>
      </c>
      <c r="AY48" s="321">
        <v>4.1127371604539684</v>
      </c>
      <c r="AZ48" s="321">
        <v>4.1771123276341813</v>
      </c>
      <c r="BA48" s="321">
        <v>3.7214748279355261</v>
      </c>
      <c r="BB48" s="321">
        <v>4.0903169437344715</v>
      </c>
      <c r="BC48" s="321">
        <v>4.1961302044294895</v>
      </c>
      <c r="BD48" s="321">
        <v>4.3398635008724789</v>
      </c>
      <c r="BE48" s="321">
        <v>4.0520708818327575</v>
      </c>
      <c r="BF48" s="321">
        <v>3.8882923196709087</v>
      </c>
      <c r="BG48" s="321">
        <v>3.8103965802393671</v>
      </c>
      <c r="BH48" s="321">
        <v>3.9247067628755739</v>
      </c>
      <c r="BI48" s="321">
        <v>3.8449472999943053</v>
      </c>
    </row>
    <row r="49" spans="4:61" ht="15" customHeight="1">
      <c r="D49" s="109"/>
      <c r="E49" s="109"/>
      <c r="F49" s="109"/>
      <c r="G49" s="109"/>
      <c r="H49" s="109"/>
      <c r="Q49" s="573"/>
      <c r="R49" s="575"/>
      <c r="S49" s="559"/>
      <c r="T49" s="160" t="s">
        <v>103</v>
      </c>
      <c r="U49" s="235" t="s">
        <v>24</v>
      </c>
      <c r="V49" s="691"/>
      <c r="W49" s="575"/>
      <c r="X49" s="689"/>
      <c r="Y49" s="160" t="s">
        <v>150</v>
      </c>
      <c r="Z49" s="235" t="s">
        <v>24</v>
      </c>
      <c r="AA49" s="321">
        <v>0.89219708660423558</v>
      </c>
      <c r="AB49" s="321">
        <v>0.89718119818745634</v>
      </c>
      <c r="AC49" s="321">
        <v>0.90124143323106509</v>
      </c>
      <c r="AD49" s="321">
        <v>0.90616262514322554</v>
      </c>
      <c r="AE49" s="321">
        <v>0.91103728111630966</v>
      </c>
      <c r="AF49" s="321">
        <v>0.91568579001102579</v>
      </c>
      <c r="AG49" s="321">
        <v>0.9203330700987683</v>
      </c>
      <c r="AH49" s="321">
        <v>0.9246862941735261</v>
      </c>
      <c r="AI49" s="321">
        <v>0.9253266067669611</v>
      </c>
      <c r="AJ49" s="321">
        <v>0.91333256596314827</v>
      </c>
      <c r="AK49" s="321">
        <v>0.93623076968644536</v>
      </c>
      <c r="AL49" s="321">
        <v>0.7666990036398178</v>
      </c>
      <c r="AM49" s="321">
        <v>0.16992711867613161</v>
      </c>
      <c r="AN49" s="321">
        <v>0.19349039261854792</v>
      </c>
      <c r="AO49" s="321">
        <v>0.2320488357297909</v>
      </c>
      <c r="AP49" s="321">
        <v>0.22369097213564174</v>
      </c>
      <c r="AQ49" s="321">
        <v>0.21919291954651879</v>
      </c>
      <c r="AR49" s="321">
        <v>0.22351733734300494</v>
      </c>
      <c r="AS49" s="321">
        <v>0.20282170680305442</v>
      </c>
      <c r="AT49" s="321">
        <v>0.2038398737871743</v>
      </c>
      <c r="AU49" s="321">
        <v>0.19447640310910783</v>
      </c>
      <c r="AV49" s="321">
        <v>0.19380677699453508</v>
      </c>
      <c r="AW49" s="321">
        <v>0.16358810847994779</v>
      </c>
      <c r="AX49" s="321">
        <v>0.17721002258407356</v>
      </c>
      <c r="AY49" s="321">
        <v>0.17484574054230295</v>
      </c>
      <c r="AZ49" s="321">
        <v>0.16327710074182392</v>
      </c>
      <c r="BA49" s="321">
        <v>0.16399609961602915</v>
      </c>
      <c r="BB49" s="321">
        <v>0.1771418882091336</v>
      </c>
      <c r="BC49" s="321">
        <v>0.16956807387829517</v>
      </c>
      <c r="BD49" s="321">
        <v>0.172321425704622</v>
      </c>
      <c r="BE49" s="321">
        <v>0.15140869356164158</v>
      </c>
      <c r="BF49" s="321">
        <v>0.14709478222750969</v>
      </c>
      <c r="BG49" s="321">
        <v>0.14978862750331617</v>
      </c>
      <c r="BH49" s="321">
        <v>0.14386203143563145</v>
      </c>
      <c r="BI49" s="321">
        <v>0.13839562131473593</v>
      </c>
    </row>
    <row r="50" spans="4:61" ht="15" customHeight="1">
      <c r="D50" s="109"/>
      <c r="E50" s="109"/>
      <c r="F50" s="109"/>
      <c r="G50" s="109"/>
      <c r="H50" s="109"/>
      <c r="Q50" s="573"/>
      <c r="R50" s="575"/>
      <c r="S50" s="560" t="s">
        <v>146</v>
      </c>
      <c r="T50" s="249" t="s">
        <v>147</v>
      </c>
      <c r="U50" s="235" t="s">
        <v>24</v>
      </c>
      <c r="V50" s="691"/>
      <c r="W50" s="575"/>
      <c r="X50" s="593" t="s">
        <v>433</v>
      </c>
      <c r="Y50" s="160" t="s">
        <v>189</v>
      </c>
      <c r="Z50" s="235" t="s">
        <v>24</v>
      </c>
      <c r="AA50" s="321">
        <v>2.8154082167507642E-3</v>
      </c>
      <c r="AB50" s="321">
        <v>2.8154082167507642E-3</v>
      </c>
      <c r="AC50" s="321">
        <v>2.8154082167507642E-3</v>
      </c>
      <c r="AD50" s="321">
        <v>2.8154082167507642E-3</v>
      </c>
      <c r="AE50" s="321">
        <v>3.0313133506632717E-3</v>
      </c>
      <c r="AF50" s="321">
        <v>4.1770390940883148E-3</v>
      </c>
      <c r="AG50" s="321">
        <v>4.4646454192965894E-3</v>
      </c>
      <c r="AH50" s="321">
        <v>5.8239374982044304E-3</v>
      </c>
      <c r="AI50" s="321">
        <v>4.6498716667649348E-3</v>
      </c>
      <c r="AJ50" s="321">
        <v>5.3527409864011759E-3</v>
      </c>
      <c r="AK50" s="321">
        <v>6.1529811726712871E-3</v>
      </c>
      <c r="AL50" s="321">
        <v>5.5818777334546857E-3</v>
      </c>
      <c r="AM50" s="321">
        <v>2.9583072081532599E-2</v>
      </c>
      <c r="AN50" s="321">
        <v>2.8462501169353328E-2</v>
      </c>
      <c r="AO50" s="321">
        <v>2.8252394123319716E-2</v>
      </c>
      <c r="AP50" s="321">
        <v>2.9737150581957247E-2</v>
      </c>
      <c r="AQ50" s="321">
        <v>2.8658601078984696E-2</v>
      </c>
      <c r="AR50" s="321">
        <v>2.8931238594180453E-2</v>
      </c>
      <c r="AS50" s="321">
        <v>5.4007234020618564E-2</v>
      </c>
      <c r="AT50" s="321">
        <v>3.9125242783505154E-2</v>
      </c>
      <c r="AU50" s="321">
        <v>2.4243251546391752E-2</v>
      </c>
      <c r="AV50" s="321">
        <v>1.7273004123711345E-2</v>
      </c>
      <c r="AW50" s="321">
        <v>1.662343092783505E-2</v>
      </c>
      <c r="AX50" s="321">
        <v>1.6880567010309284E-2</v>
      </c>
      <c r="AY50" s="321">
        <v>1.6567002061855671E-2</v>
      </c>
      <c r="AZ50" s="321">
        <v>1.4656756701030929E-2</v>
      </c>
      <c r="BA50" s="321">
        <v>1.7301859793814437E-2</v>
      </c>
      <c r="BB50" s="321">
        <v>1.3821865979381443E-2</v>
      </c>
      <c r="BC50" s="321">
        <v>1.6360523711340207E-2</v>
      </c>
      <c r="BD50" s="321">
        <v>1.97174E-2</v>
      </c>
      <c r="BE50" s="321">
        <v>1.9328169072164954E-2</v>
      </c>
      <c r="BF50" s="321">
        <v>1.8713222680412374E-2</v>
      </c>
      <c r="BG50" s="321">
        <v>1.7529498969072167E-2</v>
      </c>
      <c r="BH50" s="321">
        <v>1.74788412371134E-2</v>
      </c>
      <c r="BI50" s="321">
        <v>1.6001571999999999E-2</v>
      </c>
    </row>
    <row r="51" spans="4:61" ht="15" customHeight="1">
      <c r="D51" s="109"/>
      <c r="E51" s="109"/>
      <c r="F51" s="109"/>
      <c r="G51" s="109"/>
      <c r="H51" s="109"/>
      <c r="Q51" s="573"/>
      <c r="R51" s="575"/>
      <c r="S51" s="561"/>
      <c r="T51" s="249" t="s">
        <v>148</v>
      </c>
      <c r="U51" s="235" t="s">
        <v>24</v>
      </c>
      <c r="V51" s="691"/>
      <c r="W51" s="575"/>
      <c r="X51" s="532"/>
      <c r="Y51" s="160" t="s">
        <v>434</v>
      </c>
      <c r="Z51" s="235" t="s">
        <v>24</v>
      </c>
      <c r="AA51" s="321">
        <v>2.1824198494921514E-4</v>
      </c>
      <c r="AB51" s="321">
        <v>2.1824198494921514E-4</v>
      </c>
      <c r="AC51" s="321">
        <v>2.1824198494921514E-4</v>
      </c>
      <c r="AD51" s="321">
        <v>2.1824198494921514E-4</v>
      </c>
      <c r="AE51" s="321">
        <v>2.3497830215730081E-4</v>
      </c>
      <c r="AF51" s="321">
        <v>3.2379151899910994E-4</v>
      </c>
      <c r="AG51" s="321">
        <v>3.4608589710170812E-4</v>
      </c>
      <c r="AH51" s="321">
        <v>4.5145413452518153E-4</v>
      </c>
      <c r="AI51" s="321">
        <v>3.6044407921955368E-4</v>
      </c>
      <c r="AJ51" s="321">
        <v>4.1492839682744564E-4</v>
      </c>
      <c r="AK51" s="321">
        <v>4.769606114273151E-4</v>
      </c>
      <c r="AL51" s="321">
        <v>4.3269038892657975E-4</v>
      </c>
      <c r="AM51" s="321">
        <v>2.293190853659048E-3</v>
      </c>
      <c r="AN51" s="321">
        <v>2.2063275637477205E-3</v>
      </c>
      <c r="AO51" s="321">
        <v>2.1900406968893464E-3</v>
      </c>
      <c r="AP51" s="321">
        <v>2.3051345560218556E-3</v>
      </c>
      <c r="AQ51" s="321">
        <v>2.2215286394822024E-3</v>
      </c>
      <c r="AR51" s="321">
        <v>2.2426626804123713E-3</v>
      </c>
      <c r="AS51" s="321">
        <v>2.1593659793814435E-3</v>
      </c>
      <c r="AT51" s="321">
        <v>2.3621572164948456E-3</v>
      </c>
      <c r="AU51" s="321">
        <v>2.5649484536082474E-3</v>
      </c>
      <c r="AV51" s="321">
        <v>2.6931958762886603E-3</v>
      </c>
      <c r="AW51" s="321">
        <v>1.5389690721649486E-3</v>
      </c>
      <c r="AX51" s="321">
        <v>3.3344329896907218E-3</v>
      </c>
      <c r="AY51" s="321">
        <v>7.5665979381443309E-3</v>
      </c>
      <c r="AZ51" s="321">
        <v>9.0414432989690732E-3</v>
      </c>
      <c r="BA51" s="321">
        <v>7.9513402061855663E-3</v>
      </c>
      <c r="BB51" s="321">
        <v>5.771134020618557E-3</v>
      </c>
      <c r="BC51" s="321">
        <v>6.1558762886597942E-3</v>
      </c>
      <c r="BD51" s="321">
        <v>6.2199999999999998E-3</v>
      </c>
      <c r="BE51" s="321">
        <v>4.6810309278350519E-3</v>
      </c>
      <c r="BF51" s="321">
        <v>2.3725773195876288E-3</v>
      </c>
      <c r="BG51" s="321">
        <v>2.4367010309278357E-3</v>
      </c>
      <c r="BH51" s="321">
        <v>2.0519587628865981E-3</v>
      </c>
      <c r="BI51" s="321">
        <v>3.715828E-3</v>
      </c>
    </row>
    <row r="52" spans="4:61" ht="15" customHeight="1">
      <c r="D52" s="109"/>
      <c r="E52" s="109"/>
      <c r="F52" s="109"/>
      <c r="G52" s="109"/>
      <c r="H52" s="109"/>
      <c r="Q52" s="573"/>
      <c r="R52" s="575"/>
      <c r="S52" s="561"/>
      <c r="T52" s="345" t="s">
        <v>452</v>
      </c>
      <c r="U52" s="235" t="s">
        <v>24</v>
      </c>
      <c r="V52" s="691"/>
      <c r="W52" s="575"/>
      <c r="X52" s="532"/>
      <c r="Y52" s="111" t="s">
        <v>453</v>
      </c>
      <c r="Z52" s="235" t="s">
        <v>24</v>
      </c>
      <c r="AA52" s="321">
        <v>0</v>
      </c>
      <c r="AB52" s="321">
        <v>0</v>
      </c>
      <c r="AC52" s="321">
        <v>0</v>
      </c>
      <c r="AD52" s="321">
        <v>0</v>
      </c>
      <c r="AE52" s="321">
        <v>0</v>
      </c>
      <c r="AF52" s="321">
        <v>0</v>
      </c>
      <c r="AG52" s="321">
        <v>0</v>
      </c>
      <c r="AH52" s="321">
        <v>0</v>
      </c>
      <c r="AI52" s="321">
        <v>0</v>
      </c>
      <c r="AJ52" s="321">
        <v>0</v>
      </c>
      <c r="AK52" s="321">
        <v>0</v>
      </c>
      <c r="AL52" s="321">
        <v>0</v>
      </c>
      <c r="AM52" s="321">
        <v>0</v>
      </c>
      <c r="AN52" s="321">
        <v>0</v>
      </c>
      <c r="AO52" s="321">
        <v>0</v>
      </c>
      <c r="AP52" s="321">
        <v>0</v>
      </c>
      <c r="AQ52" s="321">
        <v>0</v>
      </c>
      <c r="AR52" s="321">
        <v>0</v>
      </c>
      <c r="AS52" s="321">
        <v>0</v>
      </c>
      <c r="AT52" s="321">
        <v>0</v>
      </c>
      <c r="AU52" s="321">
        <v>0</v>
      </c>
      <c r="AV52" s="321">
        <v>0</v>
      </c>
      <c r="AW52" s="321">
        <v>0</v>
      </c>
      <c r="AX52" s="321">
        <v>0</v>
      </c>
      <c r="AY52" s="321">
        <v>0</v>
      </c>
      <c r="AZ52" s="321">
        <v>0</v>
      </c>
      <c r="BA52" s="321">
        <v>0</v>
      </c>
      <c r="BB52" s="321">
        <v>0</v>
      </c>
      <c r="BC52" s="321">
        <v>0</v>
      </c>
      <c r="BD52" s="321">
        <v>0</v>
      </c>
      <c r="BE52" s="321">
        <v>0</v>
      </c>
      <c r="BF52" s="321">
        <v>0</v>
      </c>
      <c r="BG52" s="321">
        <v>0</v>
      </c>
      <c r="BH52" s="321">
        <v>0</v>
      </c>
      <c r="BI52" s="321">
        <v>0</v>
      </c>
    </row>
    <row r="53" spans="4:61" ht="15" customHeight="1">
      <c r="D53" s="109"/>
      <c r="E53" s="109"/>
      <c r="F53" s="109"/>
      <c r="G53" s="109"/>
      <c r="H53" s="109"/>
      <c r="Q53" s="573"/>
      <c r="R53" s="576"/>
      <c r="S53" s="562"/>
      <c r="T53" s="345" t="s">
        <v>186</v>
      </c>
      <c r="U53" s="235" t="s">
        <v>24</v>
      </c>
      <c r="V53" s="691"/>
      <c r="W53" s="576"/>
      <c r="X53" s="615"/>
      <c r="Y53" s="111" t="s">
        <v>68</v>
      </c>
      <c r="Z53" s="235" t="s">
        <v>24</v>
      </c>
      <c r="AA53" s="321">
        <v>2.1896464229755265E-3</v>
      </c>
      <c r="AB53" s="321">
        <v>2.1896464229755265E-3</v>
      </c>
      <c r="AC53" s="321">
        <v>2.1896464229755265E-3</v>
      </c>
      <c r="AD53" s="321">
        <v>2.1896464229755265E-3</v>
      </c>
      <c r="AE53" s="321">
        <v>1.9428399665816901E-3</v>
      </c>
      <c r="AF53" s="321">
        <v>3.6037200349092937E-3</v>
      </c>
      <c r="AG53" s="321">
        <v>1.0951209592193666E-2</v>
      </c>
      <c r="AH53" s="321">
        <v>3.5088369573746097E-3</v>
      </c>
      <c r="AI53" s="321">
        <v>3.3976377843863473E-3</v>
      </c>
      <c r="AJ53" s="321">
        <v>5.2372025095466339E-3</v>
      </c>
      <c r="AK53" s="321">
        <v>4.700140299721065E-3</v>
      </c>
      <c r="AL53" s="321">
        <v>4.4307361018986052E-3</v>
      </c>
      <c r="AM53" s="321">
        <v>1.5659570546054775E-2</v>
      </c>
      <c r="AN53" s="321">
        <v>1.7435032059212912E-2</v>
      </c>
      <c r="AO53" s="321">
        <v>1.7701351286186634E-2</v>
      </c>
      <c r="AP53" s="321">
        <v>1.7550437057568192E-2</v>
      </c>
      <c r="AQ53" s="321">
        <v>1.6937902835528637E-2</v>
      </c>
      <c r="AR53" s="321">
        <v>1.8634612749773006E-2</v>
      </c>
      <c r="AS53" s="321">
        <v>6.9979000000000013E-3</v>
      </c>
      <c r="AT53" s="321">
        <v>7.5746500000000013E-3</v>
      </c>
      <c r="AU53" s="321">
        <v>8.1514000000000014E-3</v>
      </c>
      <c r="AV53" s="321">
        <v>9.3049000000000014E-3</v>
      </c>
      <c r="AW53" s="321">
        <v>6.9210000000000009E-3</v>
      </c>
      <c r="AX53" s="321">
        <v>7.0748000000000017E-3</v>
      </c>
      <c r="AY53" s="321">
        <v>9.3049000000000014E-3</v>
      </c>
      <c r="AZ53" s="321">
        <v>8.7666000000000011E-3</v>
      </c>
      <c r="BA53" s="321">
        <v>8.4590000000000012E-3</v>
      </c>
      <c r="BB53" s="321">
        <v>8.1514000000000014E-3</v>
      </c>
      <c r="BC53" s="321">
        <v>9.9201000000000011E-3</v>
      </c>
      <c r="BD53" s="321">
        <v>1.09198E-2</v>
      </c>
      <c r="BE53" s="321">
        <v>9.6125000000000013E-3</v>
      </c>
      <c r="BF53" s="321">
        <v>9.3049000000000014E-3</v>
      </c>
      <c r="BG53" s="321">
        <v>1.03815E-2</v>
      </c>
      <c r="BH53" s="321">
        <v>1.18426E-2</v>
      </c>
      <c r="BI53" s="321">
        <v>1.2227100000000001E-2</v>
      </c>
    </row>
    <row r="54" spans="4:61" ht="15" customHeight="1" thickBot="1">
      <c r="D54" s="109"/>
      <c r="E54" s="109"/>
      <c r="F54" s="109"/>
      <c r="G54" s="109"/>
      <c r="H54" s="109"/>
      <c r="Q54" s="573"/>
      <c r="R54" s="563" t="s">
        <v>214</v>
      </c>
      <c r="S54" s="564"/>
      <c r="T54" s="565"/>
      <c r="U54" s="265" t="s">
        <v>24</v>
      </c>
      <c r="V54" s="691"/>
      <c r="W54" s="563" t="s">
        <v>436</v>
      </c>
      <c r="X54" s="564"/>
      <c r="Y54" s="565"/>
      <c r="Z54" s="265" t="s">
        <v>24</v>
      </c>
      <c r="AA54" s="322">
        <v>9.3650999999999977E-3</v>
      </c>
      <c r="AB54" s="322">
        <v>9.3650999999999977E-3</v>
      </c>
      <c r="AC54" s="322">
        <v>9.3650999999999977E-3</v>
      </c>
      <c r="AD54" s="322">
        <v>9.3650999999999977E-3</v>
      </c>
      <c r="AE54" s="322">
        <v>9.3650999999999977E-3</v>
      </c>
      <c r="AF54" s="322">
        <v>9.3650999999999977E-3</v>
      </c>
      <c r="AG54" s="322">
        <v>9.3650999999999977E-3</v>
      </c>
      <c r="AH54" s="322">
        <v>6.3330149999999991E-3</v>
      </c>
      <c r="AI54" s="322">
        <v>5.426504999999999E-3</v>
      </c>
      <c r="AJ54" s="322">
        <v>5.9069399999999994E-3</v>
      </c>
      <c r="AK54" s="322">
        <v>3.8180700000000002E-3</v>
      </c>
      <c r="AL54" s="322">
        <v>1.35264E-3</v>
      </c>
      <c r="AM54" s="322">
        <v>7.7859749999999997E-4</v>
      </c>
      <c r="AN54" s="322">
        <v>6.776175E-4</v>
      </c>
      <c r="AO54" s="322">
        <v>4.5098999999999991E-4</v>
      </c>
      <c r="AP54" s="322">
        <v>4.6848749999999992E-4</v>
      </c>
      <c r="AQ54" s="322">
        <v>3.3826499999999992E-4</v>
      </c>
      <c r="AR54" s="322">
        <v>3.9212250000000002E-4</v>
      </c>
      <c r="AS54" s="322">
        <v>2.3306250000000003E-4</v>
      </c>
      <c r="AT54" s="322">
        <v>2.2967999999999998E-4</v>
      </c>
      <c r="AU54" s="322">
        <v>1.71435E-4</v>
      </c>
      <c r="AV54" s="322">
        <v>1.5233999999999999E-4</v>
      </c>
      <c r="AW54" s="322">
        <v>1.2341999999999998E-4</v>
      </c>
      <c r="AX54" s="322">
        <v>1.7300249999999996E-4</v>
      </c>
      <c r="AY54" s="322">
        <v>8.155499999999996E-5</v>
      </c>
      <c r="AZ54" s="322">
        <v>1.2354749999999998E-4</v>
      </c>
      <c r="BA54" s="322">
        <v>7.1272499999999999E-5</v>
      </c>
      <c r="BB54" s="322">
        <v>9.0869999999999975E-5</v>
      </c>
      <c r="BC54" s="322">
        <v>1.0598249999999998E-4</v>
      </c>
      <c r="BD54" s="322">
        <v>1.0221E-4</v>
      </c>
      <c r="BE54" s="322">
        <v>5.4067500000000004E-5</v>
      </c>
      <c r="BF54" s="322">
        <v>8.229750000000001E-5</v>
      </c>
      <c r="BG54" s="322">
        <v>2.09325E-5</v>
      </c>
      <c r="BH54" s="322">
        <v>2.09325E-5</v>
      </c>
      <c r="BI54" s="322">
        <v>2.09325E-5</v>
      </c>
    </row>
    <row r="55" spans="4:61" ht="15" customHeight="1" thickTop="1">
      <c r="D55" s="109"/>
      <c r="E55" s="109"/>
      <c r="F55" s="109"/>
      <c r="G55" s="109"/>
      <c r="H55" s="109"/>
      <c r="Q55" s="573"/>
      <c r="R55" s="566" t="s">
        <v>29</v>
      </c>
      <c r="S55" s="567"/>
      <c r="T55" s="568"/>
      <c r="U55" s="266" t="s">
        <v>24</v>
      </c>
      <c r="V55" s="691"/>
      <c r="W55" s="681" t="s">
        <v>4</v>
      </c>
      <c r="X55" s="682"/>
      <c r="Y55" s="683"/>
      <c r="Z55" s="266" t="s">
        <v>24</v>
      </c>
      <c r="AA55" s="323">
        <v>4.8087799574075065</v>
      </c>
      <c r="AB55" s="323">
        <v>4.8532535047098815</v>
      </c>
      <c r="AC55" s="323">
        <v>5.133446499718616</v>
      </c>
      <c r="AD55" s="323">
        <v>5.2877762418192908</v>
      </c>
      <c r="AE55" s="323">
        <v>5.4901368474275003</v>
      </c>
      <c r="AF55" s="323">
        <v>5.8942944424191843</v>
      </c>
      <c r="AG55" s="323">
        <v>6.2875244723006825</v>
      </c>
      <c r="AH55" s="323">
        <v>6.0255812069907151</v>
      </c>
      <c r="AI55" s="323">
        <v>6.5512589278349189</v>
      </c>
      <c r="AJ55" s="323">
        <v>6.4414794706440706</v>
      </c>
      <c r="AK55" s="323">
        <v>6.4654683563544006</v>
      </c>
      <c r="AL55" s="323">
        <v>6.4099546719217617</v>
      </c>
      <c r="AM55" s="323">
        <v>5.3439734264605541</v>
      </c>
      <c r="AN55" s="323">
        <v>6.3893321734552506</v>
      </c>
      <c r="AO55" s="323">
        <v>7.0798911329985357</v>
      </c>
      <c r="AP55" s="323">
        <v>7.1631726070515942</v>
      </c>
      <c r="AQ55" s="323">
        <v>6.8741682143572307</v>
      </c>
      <c r="AR55" s="323">
        <v>6.6505837725583588</v>
      </c>
      <c r="AS55" s="323">
        <v>5.9146909853359757</v>
      </c>
      <c r="AT55" s="323">
        <v>5.5733228514552069</v>
      </c>
      <c r="AU55" s="323">
        <v>5.4758659346475849</v>
      </c>
      <c r="AV55" s="323">
        <v>5.4280959096764327</v>
      </c>
      <c r="AW55" s="323">
        <v>5.5816810068501992</v>
      </c>
      <c r="AX55" s="323">
        <v>5.7664684820122272</v>
      </c>
      <c r="AY55" s="323">
        <v>4.9664032875371946</v>
      </c>
      <c r="AZ55" s="323">
        <v>5.0369149181999902</v>
      </c>
      <c r="BA55" s="323">
        <v>4.4272269924294569</v>
      </c>
      <c r="BB55" s="323">
        <v>4.7891684605210996</v>
      </c>
      <c r="BC55" s="323">
        <v>4.9603474089233952</v>
      </c>
      <c r="BD55" s="323">
        <v>5.0848360258801337</v>
      </c>
      <c r="BE55" s="323">
        <v>4.7584120312142844</v>
      </c>
      <c r="BF55" s="323">
        <v>4.5828099135595597</v>
      </c>
      <c r="BG55" s="323">
        <v>4.5071124093886681</v>
      </c>
      <c r="BH55" s="323">
        <v>4.6182157437965756</v>
      </c>
      <c r="BI55" s="323">
        <v>4.5117178483051861</v>
      </c>
    </row>
    <row r="56" spans="4:61" ht="15" customHeight="1" thickBot="1">
      <c r="D56" s="109"/>
      <c r="E56" s="109"/>
      <c r="F56" s="109"/>
      <c r="G56" s="109"/>
      <c r="H56" s="109"/>
      <c r="Q56" s="574"/>
      <c r="R56" s="581"/>
      <c r="S56" s="582"/>
      <c r="T56" s="583"/>
      <c r="U56" s="141" t="s">
        <v>20</v>
      </c>
      <c r="V56" s="692"/>
      <c r="W56" s="581"/>
      <c r="X56" s="582"/>
      <c r="Y56" s="583"/>
      <c r="Z56" s="141" t="s">
        <v>129</v>
      </c>
      <c r="AA56" s="144">
        <f t="shared" ref="AA56:BI56" si="1">AA55*$Y$61</f>
        <v>1274.3266887129892</v>
      </c>
      <c r="AB56" s="144">
        <f t="shared" si="1"/>
        <v>1286.1121787481186</v>
      </c>
      <c r="AC56" s="144">
        <f t="shared" si="1"/>
        <v>1360.3633224254331</v>
      </c>
      <c r="AD56" s="144">
        <f t="shared" si="1"/>
        <v>1401.2607040821122</v>
      </c>
      <c r="AE56" s="144">
        <f t="shared" si="1"/>
        <v>1454.8862645682875</v>
      </c>
      <c r="AF56" s="144">
        <f t="shared" si="1"/>
        <v>1561.988027241084</v>
      </c>
      <c r="AG56" s="144">
        <f t="shared" si="1"/>
        <v>1666.1939851596808</v>
      </c>
      <c r="AH56" s="144">
        <f t="shared" si="1"/>
        <v>1596.7790198525395</v>
      </c>
      <c r="AI56" s="144">
        <f t="shared" si="1"/>
        <v>1736.0836158762536</v>
      </c>
      <c r="AJ56" s="144">
        <f t="shared" si="1"/>
        <v>1706.9920597206788</v>
      </c>
      <c r="AK56" s="144">
        <f t="shared" si="1"/>
        <v>1713.3491144339162</v>
      </c>
      <c r="AL56" s="144">
        <f t="shared" si="1"/>
        <v>1698.6379880592669</v>
      </c>
      <c r="AM56" s="144">
        <f t="shared" si="1"/>
        <v>1416.1529580120468</v>
      </c>
      <c r="AN56" s="144">
        <f t="shared" si="1"/>
        <v>1693.1730259656415</v>
      </c>
      <c r="AO56" s="144">
        <f t="shared" si="1"/>
        <v>1876.1711502446119</v>
      </c>
      <c r="AP56" s="144">
        <f t="shared" si="1"/>
        <v>1898.2407408686724</v>
      </c>
      <c r="AQ56" s="144">
        <f t="shared" si="1"/>
        <v>1821.654576804666</v>
      </c>
      <c r="AR56" s="144">
        <f t="shared" si="1"/>
        <v>1762.4046997279652</v>
      </c>
      <c r="AS56" s="144">
        <f t="shared" si="1"/>
        <v>1567.3931111140337</v>
      </c>
      <c r="AT56" s="144">
        <f t="shared" si="1"/>
        <v>1476.9305556356298</v>
      </c>
      <c r="AU56" s="144">
        <f t="shared" si="1"/>
        <v>1451.1044726816099</v>
      </c>
      <c r="AV56" s="144">
        <f t="shared" si="1"/>
        <v>1438.4454160642547</v>
      </c>
      <c r="AW56" s="144">
        <f t="shared" si="1"/>
        <v>1479.1454668153028</v>
      </c>
      <c r="AX56" s="144">
        <f t="shared" si="1"/>
        <v>1528.1141477332401</v>
      </c>
      <c r="AY56" s="144">
        <f t="shared" si="1"/>
        <v>1316.0968711973567</v>
      </c>
      <c r="AZ56" s="144">
        <f t="shared" si="1"/>
        <v>1334.7824533229973</v>
      </c>
      <c r="BA56" s="144">
        <f t="shared" si="1"/>
        <v>1173.215152993806</v>
      </c>
      <c r="BB56" s="144">
        <f t="shared" si="1"/>
        <v>1269.1296420380913</v>
      </c>
      <c r="BC56" s="144">
        <f t="shared" si="1"/>
        <v>1314.4920633646998</v>
      </c>
      <c r="BD56" s="144">
        <f t="shared" si="1"/>
        <v>1347.4815468582353</v>
      </c>
      <c r="BE56" s="144">
        <f t="shared" si="1"/>
        <v>1260.9791882717855</v>
      </c>
      <c r="BF56" s="144">
        <f t="shared" si="1"/>
        <v>1214.4446270932833</v>
      </c>
      <c r="BG56" s="144">
        <f t="shared" si="1"/>
        <v>1194.384788487997</v>
      </c>
      <c r="BH56" s="144">
        <f t="shared" si="1"/>
        <v>1223.8271721060926</v>
      </c>
      <c r="BI56" s="144">
        <f t="shared" si="1"/>
        <v>1195.6052298008742</v>
      </c>
    </row>
    <row r="57" spans="4:61" ht="15" customHeight="1" thickTop="1">
      <c r="D57" s="109"/>
      <c r="E57" s="109"/>
      <c r="F57" s="109"/>
      <c r="G57" s="109"/>
      <c r="H57" s="109"/>
      <c r="Q57" s="556" t="s">
        <v>29</v>
      </c>
      <c r="R57" s="556"/>
      <c r="S57" s="556"/>
      <c r="T57" s="556"/>
      <c r="U57" s="115" t="s">
        <v>20</v>
      </c>
      <c r="V57" s="684" t="s">
        <v>4</v>
      </c>
      <c r="W57" s="685"/>
      <c r="X57" s="685"/>
      <c r="Y57" s="686"/>
      <c r="Z57" s="115" t="s">
        <v>129</v>
      </c>
      <c r="AA57" s="324">
        <f t="shared" ref="AA57:BI57" si="2">SUM(AA25,AA40,AA56)</f>
        <v>11254.523694835025</v>
      </c>
      <c r="AB57" s="324">
        <f t="shared" si="2"/>
        <v>11233.89291548003</v>
      </c>
      <c r="AC57" s="324">
        <f t="shared" si="2"/>
        <v>11925.579989165173</v>
      </c>
      <c r="AD57" s="324">
        <f t="shared" si="2"/>
        <v>11935.547881331295</v>
      </c>
      <c r="AE57" s="324">
        <f t="shared" si="2"/>
        <v>13631.507347117755</v>
      </c>
      <c r="AF57" s="324">
        <f>SUM(AF25,AF40,AF56)</f>
        <v>14170.538018605022</v>
      </c>
      <c r="AG57" s="324">
        <f t="shared" si="2"/>
        <v>14859.236242291539</v>
      </c>
      <c r="AH57" s="324">
        <f t="shared" si="2"/>
        <v>15115.112348208093</v>
      </c>
      <c r="AI57" s="324">
        <f t="shared" si="2"/>
        <v>15176.887589943153</v>
      </c>
      <c r="AJ57" s="324">
        <f t="shared" si="2"/>
        <v>15050.556894329251</v>
      </c>
      <c r="AK57" s="324">
        <f t="shared" si="2"/>
        <v>15021.84286495649</v>
      </c>
      <c r="AL57" s="324">
        <f t="shared" si="2"/>
        <v>14097.335204919542</v>
      </c>
      <c r="AM57" s="324">
        <f t="shared" si="2"/>
        <v>13336.551858455266</v>
      </c>
      <c r="AN57" s="324">
        <f t="shared" si="2"/>
        <v>13570.80087504019</v>
      </c>
      <c r="AO57" s="324">
        <f t="shared" si="2"/>
        <v>13262.646769940551</v>
      </c>
      <c r="AP57" s="324">
        <f t="shared" si="2"/>
        <v>12790.9812454026</v>
      </c>
      <c r="AQ57" s="324">
        <f t="shared" si="2"/>
        <v>12064.702123397685</v>
      </c>
      <c r="AR57" s="324">
        <f t="shared" si="2"/>
        <v>12074.190729955299</v>
      </c>
      <c r="AS57" s="324">
        <f t="shared" si="2"/>
        <v>13087.556873919748</v>
      </c>
      <c r="AT57" s="324">
        <f t="shared" si="2"/>
        <v>11152.479106703406</v>
      </c>
      <c r="AU57" s="324">
        <f t="shared" si="2"/>
        <v>10866.94740118337</v>
      </c>
      <c r="AV57" s="324">
        <f t="shared" si="2"/>
        <v>10338.713792754043</v>
      </c>
      <c r="AW57" s="324">
        <f t="shared" si="2"/>
        <v>10672.545591294969</v>
      </c>
      <c r="AX57" s="324">
        <f t="shared" si="2"/>
        <v>10834.04967792682</v>
      </c>
      <c r="AY57" s="324">
        <f t="shared" si="2"/>
        <v>10144.158663731394</v>
      </c>
      <c r="AZ57" s="324">
        <f t="shared" si="2"/>
        <v>10316.072674246525</v>
      </c>
      <c r="BA57" s="324">
        <f t="shared" si="2"/>
        <v>9341.0159513091821</v>
      </c>
      <c r="BB57" s="324">
        <f t="shared" si="2"/>
        <v>9194.9697960305093</v>
      </c>
      <c r="BC57" s="324">
        <f t="shared" si="2"/>
        <v>10007.654355167393</v>
      </c>
      <c r="BD57" s="324">
        <f t="shared" si="2"/>
        <v>10003.862642283439</v>
      </c>
      <c r="BE57" s="324">
        <f t="shared" si="2"/>
        <v>9320.2781989967134</v>
      </c>
      <c r="BF57" s="324">
        <f t="shared" si="2"/>
        <v>9611.0459258412138</v>
      </c>
      <c r="BG57" s="324">
        <f t="shared" si="2"/>
        <v>9705.9985010666824</v>
      </c>
      <c r="BH57" s="324">
        <f t="shared" si="2"/>
        <v>10015.22921592732</v>
      </c>
      <c r="BI57" s="324">
        <f t="shared" si="2"/>
        <v>9672.8699141267789</v>
      </c>
    </row>
    <row r="58" spans="4:61">
      <c r="Q58" s="109" t="s">
        <v>219</v>
      </c>
      <c r="Z58" s="325" t="s">
        <v>176</v>
      </c>
      <c r="AA58" s="350">
        <v>0</v>
      </c>
      <c r="AB58" s="350">
        <v>0</v>
      </c>
      <c r="AC58" s="350">
        <v>0</v>
      </c>
      <c r="AD58" s="350">
        <v>0</v>
      </c>
      <c r="AE58" s="350">
        <v>0</v>
      </c>
      <c r="AF58" s="350">
        <v>0</v>
      </c>
      <c r="AG58" s="350">
        <v>0</v>
      </c>
      <c r="AH58" s="350">
        <v>0</v>
      </c>
      <c r="AI58" s="350">
        <v>0</v>
      </c>
      <c r="AJ58" s="350">
        <v>0</v>
      </c>
      <c r="AK58" s="350">
        <v>0</v>
      </c>
      <c r="AL58" s="350">
        <v>0</v>
      </c>
      <c r="AM58" s="350">
        <v>0</v>
      </c>
      <c r="AN58" s="350">
        <v>0</v>
      </c>
      <c r="AO58" s="350">
        <v>0</v>
      </c>
      <c r="AP58" s="350">
        <v>0</v>
      </c>
      <c r="AQ58" s="350">
        <v>0</v>
      </c>
      <c r="AR58" s="350">
        <v>0</v>
      </c>
      <c r="AS58" s="350">
        <v>0</v>
      </c>
      <c r="AT58" s="350">
        <v>0</v>
      </c>
      <c r="AU58" s="350">
        <v>0</v>
      </c>
      <c r="AV58" s="350">
        <v>0</v>
      </c>
      <c r="AW58" s="350">
        <v>0</v>
      </c>
      <c r="AX58" s="350">
        <v>0</v>
      </c>
      <c r="AY58" s="350">
        <v>0</v>
      </c>
      <c r="AZ58" s="350">
        <v>0</v>
      </c>
      <c r="BA58" s="350">
        <v>0</v>
      </c>
      <c r="BB58" s="350">
        <v>0</v>
      </c>
      <c r="BC58" s="350">
        <v>0</v>
      </c>
      <c r="BD58" s="350">
        <v>0</v>
      </c>
      <c r="BE58" s="350">
        <v>0</v>
      </c>
      <c r="BF58" s="350">
        <v>0</v>
      </c>
      <c r="BG58" s="350">
        <v>0</v>
      </c>
      <c r="BH58" s="350">
        <v>0</v>
      </c>
      <c r="BI58" s="350">
        <v>0</v>
      </c>
    </row>
    <row r="59" spans="4:61">
      <c r="D59" s="109"/>
      <c r="E59" s="109"/>
      <c r="F59" s="109"/>
      <c r="G59" s="109"/>
      <c r="Q59" s="109" t="s">
        <v>222</v>
      </c>
      <c r="U59" s="109"/>
      <c r="X59" s="419"/>
      <c r="Y59" s="419" t="s">
        <v>25</v>
      </c>
      <c r="Z59" s="109"/>
    </row>
    <row r="60" spans="4:61">
      <c r="Q60" s="109" t="s">
        <v>223</v>
      </c>
      <c r="X60" s="419" t="s">
        <v>190</v>
      </c>
      <c r="Y60" s="351">
        <v>28</v>
      </c>
      <c r="Z60" s="109"/>
    </row>
    <row r="61" spans="4:61">
      <c r="D61" s="109"/>
      <c r="E61" s="109"/>
      <c r="F61" s="109"/>
      <c r="G61" s="109"/>
      <c r="Q61" s="109" t="s">
        <v>429</v>
      </c>
      <c r="X61" s="419" t="s">
        <v>191</v>
      </c>
      <c r="Y61" s="351">
        <v>265</v>
      </c>
      <c r="Z61" s="109"/>
    </row>
    <row r="62" spans="4:61">
      <c r="D62" s="109"/>
      <c r="E62" s="109"/>
      <c r="F62" s="109"/>
      <c r="G62" s="109"/>
      <c r="Q62" s="259" t="s">
        <v>432</v>
      </c>
      <c r="Z62" s="109"/>
    </row>
    <row r="63" spans="4:61">
      <c r="D63" s="109"/>
      <c r="E63" s="109"/>
      <c r="F63" s="109"/>
      <c r="G63" s="109"/>
      <c r="Z63" s="109"/>
      <c r="AK63" s="349"/>
    </row>
    <row r="64" spans="4:61">
      <c r="D64" s="109"/>
      <c r="E64" s="109"/>
      <c r="F64" s="109"/>
      <c r="G64" s="109"/>
      <c r="Z64" s="250"/>
      <c r="AA64" s="179"/>
      <c r="AB64" s="179"/>
      <c r="AC64" s="179"/>
      <c r="AD64" s="179"/>
      <c r="AE64" s="179"/>
      <c r="AF64" s="179"/>
      <c r="AG64" s="179"/>
      <c r="AH64" s="179"/>
      <c r="AI64" s="179"/>
      <c r="AJ64" s="179"/>
      <c r="AK64" s="179"/>
      <c r="AL64" s="179"/>
      <c r="AM64" s="179"/>
      <c r="AN64" s="179"/>
      <c r="AO64" s="179"/>
      <c r="AP64" s="179"/>
      <c r="AQ64" s="179"/>
      <c r="AR64" s="179"/>
      <c r="AS64" s="181"/>
      <c r="AT64" s="181"/>
      <c r="AU64" s="181"/>
      <c r="AV64" s="181"/>
      <c r="AW64" s="181"/>
      <c r="AX64" s="181"/>
    </row>
    <row r="65" spans="4:50">
      <c r="D65" s="109"/>
      <c r="E65" s="109"/>
      <c r="F65" s="109"/>
      <c r="G65" s="109"/>
      <c r="Z65" s="250"/>
      <c r="AA65" s="179"/>
      <c r="AB65" s="179"/>
      <c r="AC65" s="179"/>
      <c r="AD65" s="179"/>
      <c r="AE65" s="179"/>
      <c r="AF65" s="179"/>
      <c r="AG65" s="179"/>
      <c r="AH65" s="179"/>
      <c r="AI65" s="179"/>
      <c r="AJ65" s="179"/>
      <c r="AK65" s="179"/>
      <c r="AL65" s="179"/>
      <c r="AM65" s="179"/>
      <c r="AN65" s="179"/>
      <c r="AO65" s="179"/>
      <c r="AP65" s="179"/>
      <c r="AQ65" s="179"/>
      <c r="AR65" s="179"/>
      <c r="AS65" s="181"/>
      <c r="AT65" s="181"/>
      <c r="AU65" s="181"/>
      <c r="AV65" s="181"/>
      <c r="AW65" s="181"/>
      <c r="AX65" s="181"/>
    </row>
    <row r="66" spans="4:50">
      <c r="D66" s="109"/>
      <c r="E66" s="109"/>
      <c r="F66" s="109"/>
      <c r="G66" s="109"/>
      <c r="H66" s="109"/>
      <c r="M66" s="109"/>
      <c r="Z66" s="250"/>
      <c r="AA66" s="179"/>
      <c r="AB66" s="179"/>
      <c r="AC66" s="179"/>
      <c r="AD66" s="179"/>
      <c r="AE66" s="179"/>
      <c r="AF66" s="179"/>
      <c r="AG66" s="179"/>
      <c r="AH66" s="179"/>
      <c r="AI66" s="179"/>
      <c r="AJ66" s="179"/>
      <c r="AK66" s="179"/>
      <c r="AL66" s="179"/>
      <c r="AM66" s="179"/>
      <c r="AN66" s="179"/>
      <c r="AO66" s="179"/>
      <c r="AP66" s="179"/>
      <c r="AQ66" s="179"/>
      <c r="AR66" s="179"/>
      <c r="AS66" s="181"/>
      <c r="AT66" s="181"/>
      <c r="AU66" s="181"/>
      <c r="AV66" s="181"/>
      <c r="AW66" s="181"/>
      <c r="AX66" s="181"/>
    </row>
    <row r="67" spans="4:50">
      <c r="D67" s="109"/>
      <c r="E67" s="109"/>
      <c r="F67" s="109"/>
      <c r="G67" s="109"/>
      <c r="H67" s="109"/>
      <c r="M67" s="109"/>
      <c r="Z67" s="250"/>
      <c r="AA67" s="178"/>
      <c r="AB67" s="178"/>
      <c r="AC67" s="178"/>
      <c r="AD67" s="178"/>
      <c r="AE67" s="178"/>
      <c r="AF67" s="178"/>
      <c r="AG67" s="178"/>
      <c r="AH67" s="178"/>
      <c r="AI67" s="178"/>
      <c r="AJ67" s="178"/>
      <c r="AK67" s="178"/>
      <c r="AL67" s="178"/>
      <c r="AM67" s="178"/>
      <c r="AN67" s="178"/>
      <c r="AO67" s="178"/>
      <c r="AP67" s="178"/>
      <c r="AQ67" s="178"/>
      <c r="AR67" s="178"/>
      <c r="AS67" s="178"/>
      <c r="AT67" s="178"/>
      <c r="AU67" s="178"/>
      <c r="AV67" s="178"/>
      <c r="AW67" s="178"/>
      <c r="AX67" s="178"/>
    </row>
    <row r="68" spans="4:50">
      <c r="D68" s="109"/>
      <c r="E68" s="109"/>
      <c r="F68" s="109"/>
      <c r="G68" s="109"/>
      <c r="H68" s="109"/>
      <c r="M68" s="109"/>
      <c r="Z68" s="250"/>
      <c r="AA68" s="178"/>
      <c r="AB68" s="178"/>
      <c r="AC68" s="178"/>
      <c r="AD68" s="178"/>
      <c r="AE68" s="178"/>
      <c r="AF68" s="178"/>
      <c r="AG68" s="178"/>
      <c r="AH68" s="178"/>
      <c r="AI68" s="178"/>
      <c r="AJ68" s="178"/>
      <c r="AK68" s="178"/>
      <c r="AL68" s="178"/>
      <c r="AM68" s="178"/>
      <c r="AN68" s="178"/>
      <c r="AO68" s="178"/>
      <c r="AP68" s="178"/>
      <c r="AQ68" s="178"/>
      <c r="AR68" s="178"/>
      <c r="AS68" s="178"/>
      <c r="AT68" s="178"/>
      <c r="AU68" s="178"/>
      <c r="AV68" s="178"/>
      <c r="AW68" s="178"/>
      <c r="AX68" s="178"/>
    </row>
    <row r="69" spans="4:50">
      <c r="D69" s="109"/>
      <c r="E69" s="109"/>
      <c r="F69" s="109"/>
      <c r="G69" s="109"/>
      <c r="H69" s="109"/>
      <c r="M69" s="109"/>
      <c r="Z69" s="250"/>
      <c r="AA69" s="179"/>
      <c r="AB69" s="179"/>
      <c r="AC69" s="179"/>
      <c r="AD69" s="179"/>
      <c r="AE69" s="179"/>
      <c r="AF69" s="179"/>
      <c r="AG69" s="179"/>
      <c r="AH69" s="179"/>
      <c r="AI69" s="179"/>
      <c r="AJ69" s="179"/>
      <c r="AK69" s="179"/>
      <c r="AL69" s="179"/>
      <c r="AM69" s="179"/>
      <c r="AN69" s="179"/>
      <c r="AO69" s="179"/>
      <c r="AP69" s="179"/>
      <c r="AQ69" s="179"/>
      <c r="AR69" s="179"/>
      <c r="AS69" s="179"/>
      <c r="AT69" s="179"/>
      <c r="AU69" s="179"/>
      <c r="AV69" s="179"/>
      <c r="AW69" s="179"/>
      <c r="AX69" s="179"/>
    </row>
    <row r="70" spans="4:50">
      <c r="D70" s="109"/>
      <c r="E70" s="109"/>
      <c r="F70" s="109"/>
      <c r="G70" s="109"/>
      <c r="H70" s="109"/>
      <c r="M70" s="109"/>
      <c r="Z70" s="250"/>
      <c r="AA70" s="180"/>
      <c r="AB70" s="180"/>
      <c r="AC70" s="180"/>
      <c r="AD70" s="180"/>
      <c r="AE70" s="180"/>
      <c r="AF70" s="180"/>
      <c r="AG70" s="180"/>
      <c r="AH70" s="180"/>
      <c r="AI70" s="180"/>
      <c r="AJ70" s="180"/>
      <c r="AK70" s="180"/>
      <c r="AL70" s="180"/>
      <c r="AM70" s="180"/>
      <c r="AN70" s="180"/>
      <c r="AO70" s="180"/>
      <c r="AP70" s="180"/>
      <c r="AQ70" s="180"/>
      <c r="AR70" s="180"/>
      <c r="AS70" s="180"/>
      <c r="AT70" s="180"/>
      <c r="AU70" s="180"/>
      <c r="AV70" s="180"/>
      <c r="AW70" s="180"/>
      <c r="AX70" s="180"/>
    </row>
    <row r="71" spans="4:50">
      <c r="D71" s="109"/>
      <c r="E71" s="109"/>
      <c r="F71" s="109"/>
      <c r="G71" s="109"/>
      <c r="H71" s="109"/>
      <c r="M71" s="109"/>
      <c r="Z71" s="250"/>
      <c r="AA71" s="179"/>
      <c r="AB71" s="179"/>
      <c r="AC71" s="179"/>
      <c r="AD71" s="179"/>
      <c r="AE71" s="179"/>
      <c r="AF71" s="179"/>
      <c r="AG71" s="179"/>
      <c r="AH71" s="179"/>
      <c r="AI71" s="179"/>
      <c r="AJ71" s="179"/>
      <c r="AK71" s="179"/>
      <c r="AL71" s="179"/>
      <c r="AM71" s="179"/>
      <c r="AN71" s="179"/>
      <c r="AO71" s="179"/>
      <c r="AP71" s="179"/>
      <c r="AQ71" s="179"/>
      <c r="AR71" s="179"/>
      <c r="AS71" s="181"/>
      <c r="AT71" s="181"/>
      <c r="AU71" s="181"/>
      <c r="AV71" s="181"/>
      <c r="AW71" s="181"/>
      <c r="AX71" s="181"/>
    </row>
    <row r="72" spans="4:50">
      <c r="D72" s="109"/>
      <c r="E72" s="109"/>
      <c r="F72" s="109"/>
      <c r="G72" s="109"/>
      <c r="H72" s="109"/>
      <c r="M72" s="109"/>
      <c r="Z72" s="250"/>
      <c r="AA72" s="179"/>
      <c r="AB72" s="179"/>
      <c r="AC72" s="179"/>
      <c r="AD72" s="179"/>
      <c r="AE72" s="179"/>
      <c r="AF72" s="179"/>
      <c r="AG72" s="179"/>
      <c r="AH72" s="179"/>
      <c r="AI72" s="179"/>
      <c r="AJ72" s="179"/>
      <c r="AK72" s="179"/>
      <c r="AL72" s="179"/>
      <c r="AM72" s="179"/>
      <c r="AN72" s="179"/>
      <c r="AO72" s="179"/>
      <c r="AP72" s="179"/>
      <c r="AQ72" s="179"/>
      <c r="AR72" s="179"/>
      <c r="AS72" s="179"/>
      <c r="AT72" s="179"/>
      <c r="AU72" s="179"/>
      <c r="AV72" s="179"/>
      <c r="AW72" s="179"/>
      <c r="AX72" s="179"/>
    </row>
    <row r="73" spans="4:50">
      <c r="D73" s="109"/>
      <c r="E73" s="109"/>
      <c r="F73" s="109"/>
      <c r="G73" s="109"/>
      <c r="H73" s="109"/>
      <c r="M73" s="109"/>
      <c r="P73" s="179"/>
      <c r="Q73" s="179"/>
      <c r="R73" s="179"/>
      <c r="S73" s="179"/>
      <c r="T73" s="179"/>
      <c r="U73" s="179"/>
      <c r="V73" s="179"/>
      <c r="W73" s="179"/>
      <c r="X73" s="179"/>
      <c r="Y73" s="179"/>
      <c r="Z73" s="179"/>
      <c r="AA73" s="179"/>
      <c r="AB73" s="179"/>
      <c r="AC73" s="179"/>
      <c r="AD73" s="179"/>
      <c r="AE73" s="179"/>
      <c r="AF73" s="179"/>
      <c r="AG73" s="179"/>
      <c r="AH73" s="179"/>
      <c r="AI73" s="179"/>
      <c r="AJ73" s="179"/>
      <c r="AK73" s="179"/>
      <c r="AL73" s="179"/>
      <c r="AM73" s="179"/>
    </row>
    <row r="74" spans="4:50">
      <c r="D74" s="109"/>
      <c r="E74" s="109"/>
      <c r="F74" s="109"/>
      <c r="G74" s="109"/>
      <c r="H74" s="109"/>
      <c r="M74" s="109"/>
      <c r="U74" s="109"/>
      <c r="Z74" s="109"/>
    </row>
    <row r="75" spans="4:50" ht="15" customHeight="1">
      <c r="D75" s="109"/>
      <c r="E75" s="109"/>
      <c r="F75" s="109"/>
      <c r="G75" s="109"/>
      <c r="H75" s="109"/>
      <c r="M75" s="109"/>
      <c r="U75" s="109"/>
      <c r="Z75" s="109"/>
    </row>
    <row r="76" spans="4:50" ht="16.5" customHeight="1">
      <c r="D76" s="109"/>
      <c r="E76" s="109"/>
      <c r="F76" s="109"/>
      <c r="G76" s="109"/>
      <c r="H76" s="109"/>
      <c r="M76" s="109"/>
      <c r="U76" s="109"/>
      <c r="Z76" s="109"/>
    </row>
    <row r="77" spans="4:50">
      <c r="D77" s="109"/>
      <c r="E77" s="109"/>
      <c r="F77" s="109"/>
      <c r="G77" s="109"/>
      <c r="H77" s="109"/>
      <c r="M77" s="109"/>
      <c r="U77" s="109"/>
      <c r="Z77" s="109"/>
    </row>
    <row r="78" spans="4:50">
      <c r="D78" s="109"/>
      <c r="E78" s="109"/>
      <c r="F78" s="109"/>
      <c r="G78" s="109"/>
      <c r="H78" s="109"/>
      <c r="M78" s="109"/>
      <c r="U78" s="109"/>
      <c r="Z78" s="109"/>
    </row>
    <row r="79" spans="4:50">
      <c r="D79" s="109"/>
      <c r="E79" s="109"/>
      <c r="F79" s="109"/>
      <c r="G79" s="109"/>
      <c r="H79" s="109"/>
      <c r="M79" s="109"/>
      <c r="U79" s="109"/>
      <c r="Z79" s="109"/>
    </row>
    <row r="80" spans="4:50" ht="16.5" customHeight="1">
      <c r="D80" s="109"/>
      <c r="E80" s="109"/>
      <c r="F80" s="109"/>
      <c r="G80" s="109"/>
      <c r="H80" s="109"/>
      <c r="M80" s="109"/>
      <c r="U80" s="109"/>
      <c r="Z80" s="109"/>
    </row>
    <row r="81" s="109" customFormat="1"/>
    <row r="82" s="109" customFormat="1"/>
    <row r="83" s="109" customFormat="1" ht="16.5" customHeight="1"/>
    <row r="84" s="109" customFormat="1"/>
    <row r="85" s="109" customFormat="1"/>
    <row r="86" s="109" customFormat="1"/>
    <row r="87" s="109" customFormat="1" ht="18" customHeight="1"/>
    <row r="88" s="109" customFormat="1" ht="16.5" customHeight="1"/>
    <row r="89" s="109" customFormat="1" ht="16.5" customHeight="1"/>
    <row r="90" s="109" customFormat="1"/>
    <row r="91" s="109" customFormat="1"/>
    <row r="92" s="109" customFormat="1"/>
    <row r="93" s="109" customFormat="1"/>
    <row r="94" s="109" customFormat="1"/>
    <row r="95" s="109" customFormat="1"/>
    <row r="96" s="109" customFormat="1" ht="16.5" customHeight="1"/>
    <row r="97" s="109" customFormat="1"/>
    <row r="98" s="109" customFormat="1"/>
    <row r="99" s="109" customFormat="1"/>
    <row r="100" s="109" customFormat="1" ht="17.25" customHeight="1"/>
    <row r="101" s="109" customFormat="1"/>
    <row r="102" s="109" customFormat="1" ht="16.5" customHeight="1"/>
    <row r="103" s="109" customFormat="1" ht="16.5" customHeight="1"/>
    <row r="104" s="109" customFormat="1"/>
    <row r="105" s="109" customFormat="1"/>
    <row r="106" s="109" customFormat="1"/>
    <row r="107" s="109" customFormat="1"/>
    <row r="108" s="109" customFormat="1"/>
    <row r="109" s="109" customFormat="1"/>
    <row r="110" s="109" customFormat="1"/>
    <row r="111" s="109" customFormat="1" ht="16.5" customHeight="1"/>
    <row r="112" s="109" customFormat="1"/>
    <row r="113" s="109" customFormat="1"/>
    <row r="114" s="109" customFormat="1"/>
    <row r="115" s="109" customFormat="1" ht="17.25" customHeight="1"/>
    <row r="116" s="109" customFormat="1"/>
    <row r="117" s="109" customFormat="1"/>
    <row r="118" s="109" customFormat="1"/>
  </sheetData>
  <mergeCells count="46">
    <mergeCell ref="R9:T9"/>
    <mergeCell ref="W9:Y9"/>
    <mergeCell ref="Q10:Q25"/>
    <mergeCell ref="R10:R23"/>
    <mergeCell ref="S10:S15"/>
    <mergeCell ref="V10:V25"/>
    <mergeCell ref="W10:W23"/>
    <mergeCell ref="X10:X15"/>
    <mergeCell ref="S16:S19"/>
    <mergeCell ref="X16:X19"/>
    <mergeCell ref="S27:S33"/>
    <mergeCell ref="X27:X33"/>
    <mergeCell ref="S34:S37"/>
    <mergeCell ref="X34:X37"/>
    <mergeCell ref="S20:S23"/>
    <mergeCell ref="X20:X23"/>
    <mergeCell ref="R24:T24"/>
    <mergeCell ref="W24:Y24"/>
    <mergeCell ref="R25:T25"/>
    <mergeCell ref="W25:Y25"/>
    <mergeCell ref="R38:T38"/>
    <mergeCell ref="W38:Y38"/>
    <mergeCell ref="R39:T40"/>
    <mergeCell ref="W39:Y40"/>
    <mergeCell ref="Q41:Q56"/>
    <mergeCell ref="R41:R53"/>
    <mergeCell ref="S41:T41"/>
    <mergeCell ref="V41:V56"/>
    <mergeCell ref="W41:W53"/>
    <mergeCell ref="X41:Y41"/>
    <mergeCell ref="Q26:Q40"/>
    <mergeCell ref="R26:R37"/>
    <mergeCell ref="S26:T26"/>
    <mergeCell ref="V26:V40"/>
    <mergeCell ref="W26:W37"/>
    <mergeCell ref="X26:Y26"/>
    <mergeCell ref="R55:T56"/>
    <mergeCell ref="W55:Y56"/>
    <mergeCell ref="Q57:T57"/>
    <mergeCell ref="V57:Y57"/>
    <mergeCell ref="S42:S49"/>
    <mergeCell ref="X42:X49"/>
    <mergeCell ref="S50:S53"/>
    <mergeCell ref="X50:X53"/>
    <mergeCell ref="R54:T54"/>
    <mergeCell ref="W54:Y54"/>
  </mergeCells>
  <phoneticPr fontId="4"/>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9439E-C812-4DDC-994D-F71AC8EFD628}">
  <sheetPr codeName="Sheet13"/>
  <dimension ref="B1:AQ28"/>
  <sheetViews>
    <sheetView zoomScaleNormal="100" workbookViewId="0"/>
  </sheetViews>
  <sheetFormatPr defaultColWidth="5.625" defaultRowHeight="15"/>
  <cols>
    <col min="1" max="2" width="2.625" style="87" customWidth="1"/>
    <col min="3" max="4" width="4.25" style="87" customWidth="1"/>
    <col min="5" max="5" width="5" style="87" customWidth="1"/>
    <col min="6" max="6" width="8.875" style="87" customWidth="1"/>
    <col min="7" max="7" width="27.25" style="87" customWidth="1"/>
    <col min="8" max="8" width="11.375" style="87" customWidth="1"/>
    <col min="9" max="9" width="6.25" style="87" customWidth="1"/>
    <col min="10" max="13" width="5.625" style="87" customWidth="1"/>
    <col min="14" max="14" width="6" style="87" customWidth="1"/>
    <col min="15" max="18" width="5.625" style="87" customWidth="1"/>
    <col min="19" max="19" width="6.125" style="87" customWidth="1"/>
    <col min="20" max="23" width="5.625" style="87" customWidth="1"/>
    <col min="24" max="24" width="6" style="87" customWidth="1"/>
    <col min="25" max="28" width="5.625" style="87" customWidth="1"/>
    <col min="29" max="29" width="6" style="87" customWidth="1"/>
    <col min="30" max="30" width="5.625" style="87" customWidth="1"/>
    <col min="31" max="180" width="6.125" style="87" customWidth="1"/>
    <col min="181" max="16384" width="5.625" style="87"/>
  </cols>
  <sheetData>
    <row r="1" spans="2:43" ht="18.75">
      <c r="B1" s="196" t="s">
        <v>349</v>
      </c>
      <c r="C1" s="197"/>
    </row>
    <row r="2" spans="2:43" ht="18.75">
      <c r="B2" s="197"/>
      <c r="C2" s="196" t="s">
        <v>160</v>
      </c>
    </row>
    <row r="5" spans="2:43" ht="15.75">
      <c r="C5" s="198" t="s">
        <v>79</v>
      </c>
    </row>
    <row r="8" spans="2:43">
      <c r="C8" s="120" t="s">
        <v>164</v>
      </c>
      <c r="D8" s="172">
        <v>82</v>
      </c>
      <c r="E8" s="261" t="s">
        <v>209</v>
      </c>
    </row>
    <row r="9" spans="2:43" s="97" customFormat="1" ht="15" customHeight="1">
      <c r="E9" s="285" t="s">
        <v>169</v>
      </c>
      <c r="F9" s="701" t="s">
        <v>166</v>
      </c>
      <c r="G9" s="702"/>
      <c r="H9" s="367" t="s">
        <v>167</v>
      </c>
      <c r="I9" s="233">
        <v>1990</v>
      </c>
      <c r="J9" s="233">
        <v>1991</v>
      </c>
      <c r="K9" s="233">
        <v>1992</v>
      </c>
      <c r="L9" s="233">
        <v>1993</v>
      </c>
      <c r="M9" s="233">
        <v>1994</v>
      </c>
      <c r="N9" s="233">
        <v>1995</v>
      </c>
      <c r="O9" s="233">
        <v>1996</v>
      </c>
      <c r="P9" s="233">
        <v>1997</v>
      </c>
      <c r="Q9" s="233">
        <v>1998</v>
      </c>
      <c r="R9" s="233">
        <v>1999</v>
      </c>
      <c r="S9" s="233">
        <v>2000</v>
      </c>
      <c r="T9" s="233">
        <v>2001</v>
      </c>
      <c r="U9" s="233">
        <v>2002</v>
      </c>
      <c r="V9" s="233">
        <v>2003</v>
      </c>
      <c r="W9" s="233">
        <v>2004</v>
      </c>
      <c r="X9" s="233">
        <v>2005</v>
      </c>
      <c r="Y9" s="233">
        <v>2006</v>
      </c>
      <c r="Z9" s="233">
        <v>2007</v>
      </c>
      <c r="AA9" s="233">
        <v>2008</v>
      </c>
      <c r="AB9" s="233">
        <v>2009</v>
      </c>
      <c r="AC9" s="233">
        <v>2010</v>
      </c>
      <c r="AD9" s="233">
        <v>2011</v>
      </c>
      <c r="AE9" s="233">
        <v>2012</v>
      </c>
      <c r="AF9" s="233">
        <v>2013</v>
      </c>
      <c r="AG9" s="233">
        <v>2014</v>
      </c>
      <c r="AH9" s="233">
        <v>2015</v>
      </c>
      <c r="AI9" s="233">
        <v>2016</v>
      </c>
      <c r="AJ9" s="233">
        <v>2017</v>
      </c>
      <c r="AK9" s="233">
        <v>2018</v>
      </c>
      <c r="AL9" s="233">
        <v>2019</v>
      </c>
      <c r="AM9" s="233">
        <v>2020</v>
      </c>
      <c r="AN9" s="233">
        <v>2021</v>
      </c>
      <c r="AO9" s="233">
        <v>2022</v>
      </c>
      <c r="AP9" s="233">
        <v>2023</v>
      </c>
      <c r="AQ9" s="233">
        <v>2024</v>
      </c>
    </row>
    <row r="10" spans="2:43" ht="15" customHeight="1">
      <c r="E10" s="700" t="s">
        <v>33</v>
      </c>
      <c r="F10" s="593" t="s">
        <v>465</v>
      </c>
      <c r="G10" s="188" t="s">
        <v>17</v>
      </c>
      <c r="H10" s="235" t="s">
        <v>34</v>
      </c>
      <c r="I10" s="106">
        <v>8.6417167825576211</v>
      </c>
      <c r="J10" s="106">
        <v>9.1712521865521701</v>
      </c>
      <c r="K10" s="106">
        <v>9.1843084026669697</v>
      </c>
      <c r="L10" s="106">
        <v>9.6542995995798435</v>
      </c>
      <c r="M10" s="106">
        <v>9.3515528870010787</v>
      </c>
      <c r="N10" s="106">
        <v>9.9202670029137252</v>
      </c>
      <c r="O10" s="106">
        <v>10.057387339664666</v>
      </c>
      <c r="P10" s="106">
        <v>10.507561591658614</v>
      </c>
      <c r="Q10" s="106">
        <v>10.973702301680527</v>
      </c>
      <c r="R10" s="106">
        <v>10.760929203456728</v>
      </c>
      <c r="S10" s="106">
        <v>11.130118293037862</v>
      </c>
      <c r="T10" s="106">
        <v>11.114676507608982</v>
      </c>
      <c r="U10" s="106">
        <v>11.21929305040927</v>
      </c>
      <c r="V10" s="106">
        <v>11.62087678637918</v>
      </c>
      <c r="W10" s="106">
        <v>11.983418113598363</v>
      </c>
      <c r="X10" s="106">
        <v>12.1143264407785</v>
      </c>
      <c r="Y10" s="106">
        <v>12.359714044575426</v>
      </c>
      <c r="Z10" s="106">
        <v>12.03029593851476</v>
      </c>
      <c r="AA10" s="106">
        <v>12.427791314571515</v>
      </c>
      <c r="AB10" s="106">
        <v>12.685505374034152</v>
      </c>
      <c r="AC10" s="106">
        <v>12.668234465132251</v>
      </c>
      <c r="AD10" s="106">
        <v>12.733891780370486</v>
      </c>
      <c r="AE10" s="106">
        <v>12.110131285950571</v>
      </c>
      <c r="AF10" s="106">
        <v>12.546468412553825</v>
      </c>
      <c r="AG10" s="106">
        <v>12.554399769861426</v>
      </c>
      <c r="AH10" s="106">
        <v>12.408000427514104</v>
      </c>
      <c r="AI10" s="106">
        <v>12.618266826167634</v>
      </c>
      <c r="AJ10" s="106">
        <v>12.057898465902786</v>
      </c>
      <c r="AK10" s="106">
        <v>12.530690926859901</v>
      </c>
      <c r="AL10" s="106">
        <v>13.140724817743674</v>
      </c>
      <c r="AM10" s="106">
        <v>12.865008658337793</v>
      </c>
      <c r="AN10" s="106">
        <v>12.857035773949226</v>
      </c>
      <c r="AO10" s="106">
        <v>12.591829814546461</v>
      </c>
      <c r="AP10" s="106">
        <v>12.433074043766631</v>
      </c>
      <c r="AQ10" s="106">
        <v>12.433074043766631</v>
      </c>
    </row>
    <row r="11" spans="2:43" ht="15" customHeight="1">
      <c r="E11" s="691"/>
      <c r="F11" s="703"/>
      <c r="G11" s="284" t="s">
        <v>170</v>
      </c>
      <c r="H11" s="235" t="s">
        <v>34</v>
      </c>
      <c r="I11" s="106">
        <v>30.375507759294898</v>
      </c>
      <c r="J11" s="106">
        <v>31.621891823390111</v>
      </c>
      <c r="K11" s="106">
        <v>32.942506598174496</v>
      </c>
      <c r="L11" s="106">
        <v>33.255608990951742</v>
      </c>
      <c r="M11" s="106">
        <v>34.187349648077294</v>
      </c>
      <c r="N11" s="106">
        <v>34.987537711202023</v>
      </c>
      <c r="O11" s="106">
        <v>35.967369891907069</v>
      </c>
      <c r="P11" s="106">
        <v>36.899490792642517</v>
      </c>
      <c r="Q11" s="106">
        <v>36.308458652787706</v>
      </c>
      <c r="R11" s="106">
        <v>37.88850381863444</v>
      </c>
      <c r="S11" s="106">
        <v>38.782423688982256</v>
      </c>
      <c r="T11" s="106">
        <v>38.94044065029351</v>
      </c>
      <c r="U11" s="106">
        <v>39.272208818689435</v>
      </c>
      <c r="V11" s="106">
        <v>39.34954225147218</v>
      </c>
      <c r="W11" s="106">
        <v>39.148541983080897</v>
      </c>
      <c r="X11" s="106">
        <v>38.343557233303898</v>
      </c>
      <c r="Y11" s="106">
        <v>38.530678992915384</v>
      </c>
      <c r="Z11" s="106">
        <v>38.974125282582676</v>
      </c>
      <c r="AA11" s="106">
        <v>38.046158717642882</v>
      </c>
      <c r="AB11" s="106">
        <v>37.049843062979392</v>
      </c>
      <c r="AC11" s="106">
        <v>36.782844440219854</v>
      </c>
      <c r="AD11" s="106">
        <v>36.241814023398362</v>
      </c>
      <c r="AE11" s="106">
        <v>35.768927769226842</v>
      </c>
      <c r="AF11" s="106">
        <v>35.267663779455496</v>
      </c>
      <c r="AG11" s="106">
        <v>34.688475744119764</v>
      </c>
      <c r="AH11" s="106">
        <v>34.307554358919354</v>
      </c>
      <c r="AI11" s="106">
        <v>33.752882364500671</v>
      </c>
      <c r="AJ11" s="106">
        <v>32.910951166492715</v>
      </c>
      <c r="AK11" s="106">
        <v>32.417152098713011</v>
      </c>
      <c r="AL11" s="106">
        <v>31.283917301890359</v>
      </c>
      <c r="AM11" s="106">
        <v>30.844007688950668</v>
      </c>
      <c r="AN11" s="106">
        <v>31.464900172627885</v>
      </c>
      <c r="AO11" s="106">
        <v>31.101300547823968</v>
      </c>
      <c r="AP11" s="106">
        <v>30.690901395522648</v>
      </c>
      <c r="AQ11" s="106">
        <v>30.37965655951621</v>
      </c>
    </row>
    <row r="12" spans="2:43" ht="15" customHeight="1">
      <c r="E12" s="691"/>
      <c r="F12" s="703"/>
      <c r="G12" s="284" t="s">
        <v>168</v>
      </c>
      <c r="H12" s="235" t="s">
        <v>34</v>
      </c>
      <c r="I12" s="106">
        <v>5.2448355494471377</v>
      </c>
      <c r="J12" s="106">
        <v>4.3737575779826328</v>
      </c>
      <c r="K12" s="106">
        <v>4.0437403193664139</v>
      </c>
      <c r="L12" s="106">
        <v>3.7834464251387492</v>
      </c>
      <c r="M12" s="106">
        <v>3.5275998061662714</v>
      </c>
      <c r="N12" s="106">
        <v>3.1670449006497643</v>
      </c>
      <c r="O12" s="106">
        <v>2.8424291011447083</v>
      </c>
      <c r="P12" s="106">
        <v>2.5014531561496205</v>
      </c>
      <c r="Q12" s="106">
        <v>2.2843197582026797</v>
      </c>
      <c r="R12" s="106">
        <v>2.0252258720528715</v>
      </c>
      <c r="S12" s="106">
        <v>1.8054595018907895</v>
      </c>
      <c r="T12" s="106">
        <v>1.6322724442336416</v>
      </c>
      <c r="U12" s="106">
        <v>1.3764380978502782</v>
      </c>
      <c r="V12" s="106">
        <v>1.2743764838513754</v>
      </c>
      <c r="W12" s="106">
        <v>1.1261590877831678</v>
      </c>
      <c r="X12" s="106">
        <v>1.0155049225821182</v>
      </c>
      <c r="Y12" s="106">
        <v>0.90744758339888287</v>
      </c>
      <c r="Z12" s="106">
        <v>0.76922030733090541</v>
      </c>
      <c r="AA12" s="106">
        <v>0.71140709569272276</v>
      </c>
      <c r="AB12" s="106">
        <v>0.65592421037659043</v>
      </c>
      <c r="AC12" s="106">
        <v>0.6163293834826421</v>
      </c>
      <c r="AD12" s="106">
        <v>0.52617333419219758</v>
      </c>
      <c r="AE12" s="106">
        <v>0.50975549029670597</v>
      </c>
      <c r="AF12" s="106">
        <v>0.50107613622841074</v>
      </c>
      <c r="AG12" s="106">
        <v>0.46060390206447965</v>
      </c>
      <c r="AH12" s="106">
        <v>0.39326316190853072</v>
      </c>
      <c r="AI12" s="106">
        <v>0.37851385611671584</v>
      </c>
      <c r="AJ12" s="106">
        <v>0.33061316167601296</v>
      </c>
      <c r="AK12" s="106">
        <v>0.29702169561404562</v>
      </c>
      <c r="AL12" s="106">
        <v>0.28703070664738478</v>
      </c>
      <c r="AM12" s="106">
        <v>0.26036361753779907</v>
      </c>
      <c r="AN12" s="106">
        <v>0.20561549208246985</v>
      </c>
      <c r="AO12" s="106">
        <v>0.20222085676359339</v>
      </c>
      <c r="AP12" s="106">
        <v>0.16921499567175047</v>
      </c>
      <c r="AQ12" s="106">
        <v>0.15451937195136001</v>
      </c>
    </row>
    <row r="13" spans="2:43" ht="16.5">
      <c r="E13" s="691"/>
      <c r="F13" s="533"/>
      <c r="G13" s="188" t="s">
        <v>22</v>
      </c>
      <c r="H13" s="235" t="s">
        <v>34</v>
      </c>
      <c r="I13" s="106">
        <v>61.716330186</v>
      </c>
      <c r="J13" s="106">
        <v>59.750940965999995</v>
      </c>
      <c r="K13" s="106">
        <v>57.999085037999997</v>
      </c>
      <c r="L13" s="106">
        <v>55.664795196000007</v>
      </c>
      <c r="M13" s="106">
        <v>53.269515689999999</v>
      </c>
      <c r="N13" s="106">
        <v>50.755803641999997</v>
      </c>
      <c r="O13" s="106">
        <v>48.567343193999996</v>
      </c>
      <c r="P13" s="106">
        <v>46.128860777999996</v>
      </c>
      <c r="Q13" s="106">
        <v>44.413512425999997</v>
      </c>
      <c r="R13" s="106">
        <v>41.936619690000001</v>
      </c>
      <c r="S13" s="106">
        <v>39.465285425999994</v>
      </c>
      <c r="T13" s="106">
        <v>36.888265806</v>
      </c>
      <c r="U13" s="106">
        <v>34.428064463999995</v>
      </c>
      <c r="V13" s="106">
        <v>32.247814716000001</v>
      </c>
      <c r="W13" s="106">
        <v>30.452169599999994</v>
      </c>
      <c r="X13" s="106">
        <v>28.670658</v>
      </c>
      <c r="Y13" s="106">
        <v>26.75601</v>
      </c>
      <c r="Z13" s="106">
        <v>24.729479999999999</v>
      </c>
      <c r="AA13" s="106">
        <v>23.920588800000001</v>
      </c>
      <c r="AB13" s="106">
        <v>22.357271999999998</v>
      </c>
      <c r="AC13" s="106">
        <v>21.078312</v>
      </c>
      <c r="AD13" s="106">
        <v>19.950899999999997</v>
      </c>
      <c r="AE13" s="106">
        <v>19.331827200000003</v>
      </c>
      <c r="AF13" s="106">
        <v>18.143712000000001</v>
      </c>
      <c r="AG13" s="106">
        <v>17.197631999999995</v>
      </c>
      <c r="AH13" s="106">
        <v>16.365431999999998</v>
      </c>
      <c r="AI13" s="106">
        <v>15.768158400000001</v>
      </c>
      <c r="AJ13" s="106">
        <v>15.013764</v>
      </c>
      <c r="AK13" s="106">
        <v>14.292815999999998</v>
      </c>
      <c r="AL13" s="106">
        <v>13.745316000000001</v>
      </c>
      <c r="AM13" s="106">
        <v>13.053023999999999</v>
      </c>
      <c r="AN13" s="106">
        <v>11.8041</v>
      </c>
      <c r="AO13" s="106">
        <v>11.086656</v>
      </c>
      <c r="AP13" s="106">
        <v>10.530396</v>
      </c>
      <c r="AQ13" s="106">
        <v>10.0190304</v>
      </c>
    </row>
    <row r="14" spans="2:43" ht="15" customHeight="1">
      <c r="E14" s="691"/>
      <c r="F14" s="593" t="s">
        <v>466</v>
      </c>
      <c r="G14" s="188" t="s">
        <v>16</v>
      </c>
      <c r="H14" s="235" t="s">
        <v>34</v>
      </c>
      <c r="I14" s="107">
        <v>2.2310916369894569</v>
      </c>
      <c r="J14" s="107">
        <v>2.3092652979611605</v>
      </c>
      <c r="K14" s="107">
        <v>2.2690492514777953</v>
      </c>
      <c r="L14" s="107">
        <v>2.2163289570044076</v>
      </c>
      <c r="M14" s="107">
        <v>2.1852498834585767</v>
      </c>
      <c r="N14" s="107">
        <v>2.1516072325792206</v>
      </c>
      <c r="O14" s="107">
        <v>2.1016473034618102</v>
      </c>
      <c r="P14" s="107">
        <v>2.0776645652719736</v>
      </c>
      <c r="Q14" s="107">
        <v>2.0497124595798173</v>
      </c>
      <c r="R14" s="107">
        <v>2.1220793578989738</v>
      </c>
      <c r="S14" s="107">
        <v>2.1105356608035581</v>
      </c>
      <c r="T14" s="107">
        <v>2.0820955092071647</v>
      </c>
      <c r="U14" s="107">
        <v>2.0395966843238402</v>
      </c>
      <c r="V14" s="107">
        <v>1.9847681988731465</v>
      </c>
      <c r="W14" s="107">
        <v>1.9822977243779587</v>
      </c>
      <c r="X14" s="107">
        <v>1.9449322838738672</v>
      </c>
      <c r="Y14" s="107">
        <v>1.9379747609492075</v>
      </c>
      <c r="Z14" s="107">
        <v>1.9262459656855893</v>
      </c>
      <c r="AA14" s="107">
        <v>1.9219211739294664</v>
      </c>
      <c r="AB14" s="107">
        <v>1.8557870893236568</v>
      </c>
      <c r="AC14" s="107">
        <v>1.7672902524740477</v>
      </c>
      <c r="AD14" s="107">
        <v>1.7219843522215639</v>
      </c>
      <c r="AE14" s="107">
        <v>1.6766784519690801</v>
      </c>
      <c r="AF14" s="107">
        <v>1.621231359646518</v>
      </c>
      <c r="AG14" s="107">
        <v>1.6880299215145158</v>
      </c>
      <c r="AH14" s="107">
        <v>1.6880299215145158</v>
      </c>
      <c r="AI14" s="107">
        <v>1.6880299215145158</v>
      </c>
      <c r="AJ14" s="107">
        <v>1.6880299215145158</v>
      </c>
      <c r="AK14" s="107">
        <v>1.6880299215145158</v>
      </c>
      <c r="AL14" s="107">
        <v>1.6880299215145158</v>
      </c>
      <c r="AM14" s="107">
        <v>1.6880299215145158</v>
      </c>
      <c r="AN14" s="107">
        <v>1.6880299215145158</v>
      </c>
      <c r="AO14" s="107">
        <v>1.6880299215145158</v>
      </c>
      <c r="AP14" s="107">
        <v>1.6880299215145158</v>
      </c>
      <c r="AQ14" s="107">
        <v>1.6880299215145158</v>
      </c>
    </row>
    <row r="15" spans="2:43" ht="16.5">
      <c r="E15" s="691"/>
      <c r="F15" s="703"/>
      <c r="G15" s="283" t="s">
        <v>165</v>
      </c>
      <c r="H15" s="235" t="s">
        <v>34</v>
      </c>
      <c r="I15" s="262">
        <v>8.2214368383161602</v>
      </c>
      <c r="J15" s="262">
        <v>8.1372231200166354</v>
      </c>
      <c r="K15" s="262">
        <v>8.0377189417574542</v>
      </c>
      <c r="L15" s="262">
        <v>7.8370927775771193</v>
      </c>
      <c r="M15" s="262">
        <v>7.566692597702267</v>
      </c>
      <c r="N15" s="262">
        <v>7.8423052957383605</v>
      </c>
      <c r="O15" s="262">
        <v>7.7688260868197432</v>
      </c>
      <c r="P15" s="262">
        <v>7.8474990927649646</v>
      </c>
      <c r="Q15" s="262">
        <v>7.8675420745699238</v>
      </c>
      <c r="R15" s="262">
        <v>7.8397915077569067</v>
      </c>
      <c r="S15" s="262">
        <v>7.8871192541924389</v>
      </c>
      <c r="T15" s="262">
        <v>7.9087042763468318</v>
      </c>
      <c r="U15" s="262">
        <v>7.4689991775849567</v>
      </c>
      <c r="V15" s="262">
        <v>7.3397487465910496</v>
      </c>
      <c r="W15" s="262">
        <v>7.387533579316738</v>
      </c>
      <c r="X15" s="262">
        <v>8.3244205515280107</v>
      </c>
      <c r="Y15" s="262">
        <v>7.2543767755972457</v>
      </c>
      <c r="Z15" s="262">
        <v>6.8979558001198988</v>
      </c>
      <c r="AA15" s="262">
        <v>6.3516886313431815</v>
      </c>
      <c r="AB15" s="262">
        <v>4.8869058871169662</v>
      </c>
      <c r="AC15" s="262">
        <v>4.8585592899887118</v>
      </c>
      <c r="AD15" s="262">
        <v>4.8302126928604556</v>
      </c>
      <c r="AE15" s="262">
        <v>4.4570566706343557</v>
      </c>
      <c r="AF15" s="262">
        <v>4.083900648408255</v>
      </c>
      <c r="AG15" s="262">
        <v>4.3294517379771822</v>
      </c>
      <c r="AH15" s="262">
        <v>4.5750028275461094</v>
      </c>
      <c r="AI15" s="262">
        <v>4.1422992050194658</v>
      </c>
      <c r="AJ15" s="262">
        <v>3.7095955824928235</v>
      </c>
      <c r="AK15" s="262">
        <v>3.7095955824928235</v>
      </c>
      <c r="AL15" s="262">
        <v>3.7095955824928235</v>
      </c>
      <c r="AM15" s="262">
        <v>3.7095955824928235</v>
      </c>
      <c r="AN15" s="262">
        <v>3.7095955824928235</v>
      </c>
      <c r="AO15" s="262">
        <v>3.7095955824928235</v>
      </c>
      <c r="AP15" s="262">
        <v>3.7095955824928235</v>
      </c>
      <c r="AQ15" s="262">
        <v>3.7095955824928235</v>
      </c>
    </row>
    <row r="16" spans="2:43" ht="15" customHeight="1" thickBot="1">
      <c r="E16" s="691"/>
      <c r="F16" s="704"/>
      <c r="G16" s="91" t="s">
        <v>23</v>
      </c>
      <c r="H16" s="264" t="s">
        <v>34</v>
      </c>
      <c r="I16" s="108">
        <v>1.2309145975358327</v>
      </c>
      <c r="J16" s="108">
        <v>1.3255760921919562</v>
      </c>
      <c r="K16" s="108">
        <v>1.2684272193898432</v>
      </c>
      <c r="L16" s="108">
        <v>1.2772041614532361</v>
      </c>
      <c r="M16" s="108">
        <v>1.2161055474998372</v>
      </c>
      <c r="N16" s="108">
        <v>1.1765395408933432</v>
      </c>
      <c r="O16" s="108">
        <v>1.1457022559837788</v>
      </c>
      <c r="P16" s="108">
        <v>1.0964085228489318</v>
      </c>
      <c r="Q16" s="108">
        <v>1.0870752644582402</v>
      </c>
      <c r="R16" s="108">
        <v>1.0872697289329294</v>
      </c>
      <c r="S16" s="108">
        <v>1.0647276825599998</v>
      </c>
      <c r="T16" s="108">
        <v>1.0501033881599997</v>
      </c>
      <c r="U16" s="108">
        <v>0.97785146879999996</v>
      </c>
      <c r="V16" s="108">
        <v>0.84781382399999994</v>
      </c>
      <c r="W16" s="108">
        <v>0.75892538638079998</v>
      </c>
      <c r="X16" s="108">
        <v>0.76986815300351985</v>
      </c>
      <c r="Y16" s="108">
        <v>0.67437759743999992</v>
      </c>
      <c r="Z16" s="108">
        <v>0.6467100134399999</v>
      </c>
      <c r="AA16" s="108">
        <v>0.60971450112000003</v>
      </c>
      <c r="AB16" s="108">
        <v>0.40631823359999997</v>
      </c>
      <c r="AC16" s="108">
        <v>0.37411492561012522</v>
      </c>
      <c r="AD16" s="108">
        <v>0.31873056767999997</v>
      </c>
      <c r="AE16" s="108">
        <v>0.36537020927999991</v>
      </c>
      <c r="AF16" s="108">
        <v>0.28718952191999997</v>
      </c>
      <c r="AG16" s="108">
        <v>0.25620182783999995</v>
      </c>
      <c r="AH16" s="108">
        <v>0.2414984832</v>
      </c>
      <c r="AI16" s="108">
        <v>0.21928536576000002</v>
      </c>
      <c r="AJ16" s="108">
        <v>0.21667670783999998</v>
      </c>
      <c r="AK16" s="108">
        <v>0.20584682495999998</v>
      </c>
      <c r="AL16" s="108">
        <v>0.18379180799999997</v>
      </c>
      <c r="AM16" s="108">
        <v>0.16995801599999999</v>
      </c>
      <c r="AN16" s="108">
        <v>0.15588707328000001</v>
      </c>
      <c r="AO16" s="108">
        <v>0.16687505663999999</v>
      </c>
      <c r="AP16" s="108">
        <v>0.15770522879999999</v>
      </c>
      <c r="AQ16" s="108">
        <v>0.14719154687999997</v>
      </c>
    </row>
    <row r="17" spans="5:43" ht="15" customHeight="1" thickTop="1">
      <c r="E17" s="691"/>
      <c r="F17" s="705" t="s">
        <v>5</v>
      </c>
      <c r="G17" s="706"/>
      <c r="H17" s="266" t="s">
        <v>34</v>
      </c>
      <c r="I17" s="98">
        <v>117.66183335014111</v>
      </c>
      <c r="J17" s="98">
        <v>116.68990706409467</v>
      </c>
      <c r="K17" s="98">
        <v>115.74483577083298</v>
      </c>
      <c r="L17" s="98">
        <v>113.6887761077051</v>
      </c>
      <c r="M17" s="98">
        <v>111.30406605990532</v>
      </c>
      <c r="N17" s="98">
        <v>110.00110532597644</v>
      </c>
      <c r="O17" s="98">
        <v>108.45070517298177</v>
      </c>
      <c r="P17" s="98">
        <v>107.05893849933662</v>
      </c>
      <c r="Q17" s="98">
        <v>104.98432293727889</v>
      </c>
      <c r="R17" s="98">
        <v>103.66041917873284</v>
      </c>
      <c r="S17" s="98">
        <v>102.24566950746689</v>
      </c>
      <c r="T17" s="98">
        <v>99.616558581850128</v>
      </c>
      <c r="U17" s="98">
        <v>96.782451761657782</v>
      </c>
      <c r="V17" s="98">
        <v>94.664941007166931</v>
      </c>
      <c r="W17" s="98">
        <v>92.839045474537926</v>
      </c>
      <c r="X17" s="98">
        <v>91.183267585069913</v>
      </c>
      <c r="Y17" s="98">
        <v>88.420579754876144</v>
      </c>
      <c r="Z17" s="98">
        <v>85.974033307673821</v>
      </c>
      <c r="AA17" s="98">
        <v>83.989270234299767</v>
      </c>
      <c r="AB17" s="98">
        <v>79.89755585743076</v>
      </c>
      <c r="AC17" s="98">
        <v>78.145684756907642</v>
      </c>
      <c r="AD17" s="98">
        <v>76.323706750723062</v>
      </c>
      <c r="AE17" s="98">
        <v>74.219747077357567</v>
      </c>
      <c r="AF17" s="98">
        <v>72.451241858212512</v>
      </c>
      <c r="AG17" s="98">
        <v>71.174794903377361</v>
      </c>
      <c r="AH17" s="98">
        <v>69.97878118060261</v>
      </c>
      <c r="AI17" s="98">
        <v>68.567435939079004</v>
      </c>
      <c r="AJ17" s="98">
        <v>65.927529005918856</v>
      </c>
      <c r="AK17" s="98">
        <v>65.141153050154301</v>
      </c>
      <c r="AL17" s="98">
        <v>64.038406138288764</v>
      </c>
      <c r="AM17" s="98">
        <v>62.5899874848336</v>
      </c>
      <c r="AN17" s="98">
        <v>61.885164015946927</v>
      </c>
      <c r="AO17" s="98">
        <v>60.546507779781358</v>
      </c>
      <c r="AP17" s="98">
        <v>59.378917167768371</v>
      </c>
      <c r="AQ17" s="98">
        <v>58.531097426121541</v>
      </c>
    </row>
    <row r="18" spans="5:43" ht="15" customHeight="1" thickBot="1">
      <c r="E18" s="696"/>
      <c r="F18" s="707"/>
      <c r="G18" s="708"/>
      <c r="H18" s="90" t="s">
        <v>20</v>
      </c>
      <c r="I18" s="157">
        <v>3294.5313338039509</v>
      </c>
      <c r="J18" s="157">
        <v>3267.3173977946508</v>
      </c>
      <c r="K18" s="157">
        <v>3240.8554015833233</v>
      </c>
      <c r="L18" s="157">
        <v>3183.2857310157428</v>
      </c>
      <c r="M18" s="157">
        <v>3116.5138496773488</v>
      </c>
      <c r="N18" s="157">
        <v>3080.0309491273401</v>
      </c>
      <c r="O18" s="157">
        <v>3036.6197448434896</v>
      </c>
      <c r="P18" s="157">
        <v>2997.6502779814255</v>
      </c>
      <c r="Q18" s="157">
        <v>2939.561042243809</v>
      </c>
      <c r="R18" s="157">
        <v>2902.4917370045196</v>
      </c>
      <c r="S18" s="157">
        <v>2862.8787462090727</v>
      </c>
      <c r="T18" s="157">
        <v>2789.2636402918038</v>
      </c>
      <c r="U18" s="157">
        <v>2709.9086493264181</v>
      </c>
      <c r="V18" s="157">
        <v>2650.6183482006741</v>
      </c>
      <c r="W18" s="157">
        <v>2599.493273287062</v>
      </c>
      <c r="X18" s="157">
        <v>2553.1314923819577</v>
      </c>
      <c r="Y18" s="157">
        <v>2475.776233136532</v>
      </c>
      <c r="Z18" s="157">
        <v>2407.2729326148669</v>
      </c>
      <c r="AA18" s="157">
        <v>2351.6995665603936</v>
      </c>
      <c r="AB18" s="157">
        <v>2237.1315640080611</v>
      </c>
      <c r="AC18" s="157">
        <v>2188.0791731934141</v>
      </c>
      <c r="AD18" s="157">
        <v>2137.0637890202456</v>
      </c>
      <c r="AE18" s="157">
        <v>2078.1529181660117</v>
      </c>
      <c r="AF18" s="157">
        <v>2028.6347720299505</v>
      </c>
      <c r="AG18" s="157">
        <v>1992.8942572945662</v>
      </c>
      <c r="AH18" s="157">
        <v>1959.4058730568731</v>
      </c>
      <c r="AI18" s="157">
        <v>1919.8882062942121</v>
      </c>
      <c r="AJ18" s="157">
        <v>1845.9708121657279</v>
      </c>
      <c r="AK18" s="157">
        <v>1823.9522854043205</v>
      </c>
      <c r="AL18" s="157">
        <v>1793.0753718720853</v>
      </c>
      <c r="AM18" s="157">
        <v>1752.5196495753407</v>
      </c>
      <c r="AN18" s="157">
        <v>1732.7845924465139</v>
      </c>
      <c r="AO18" s="157">
        <v>1695.3022178338781</v>
      </c>
      <c r="AP18" s="157">
        <v>1662.6096806975145</v>
      </c>
      <c r="AQ18" s="157">
        <v>1638.8707279314031</v>
      </c>
    </row>
    <row r="19" spans="5:43" ht="15" customHeight="1">
      <c r="E19" s="690" t="s">
        <v>35</v>
      </c>
      <c r="F19" s="593" t="s">
        <v>465</v>
      </c>
      <c r="G19" s="230" t="s">
        <v>17</v>
      </c>
      <c r="H19" s="266" t="s">
        <v>24</v>
      </c>
      <c r="I19" s="95">
        <v>1.3943958805913998</v>
      </c>
      <c r="J19" s="95">
        <v>1.4799929681942001</v>
      </c>
      <c r="K19" s="95">
        <v>1.4352948382262001</v>
      </c>
      <c r="L19" s="95">
        <v>1.5492303308552999</v>
      </c>
      <c r="M19" s="95">
        <v>1.4884020950525996</v>
      </c>
      <c r="N19" s="95">
        <v>1.5516068782188999</v>
      </c>
      <c r="O19" s="95">
        <v>1.5723198199296</v>
      </c>
      <c r="P19" s="95">
        <v>1.6255855929233998</v>
      </c>
      <c r="Q19" s="95">
        <v>1.6877980183099999</v>
      </c>
      <c r="R19" s="95">
        <v>1.6154855667882999</v>
      </c>
      <c r="S19" s="95">
        <v>1.5751563677814999</v>
      </c>
      <c r="T19" s="95">
        <v>1.5657302319091</v>
      </c>
      <c r="U19" s="95">
        <v>1.6130144297931999</v>
      </c>
      <c r="V19" s="95">
        <v>1.6387660478633999</v>
      </c>
      <c r="W19" s="95">
        <v>1.6518774694784999</v>
      </c>
      <c r="X19" s="95">
        <v>1.6742605688064007</v>
      </c>
      <c r="Y19" s="95">
        <v>1.7372655273678801</v>
      </c>
      <c r="Z19" s="95">
        <v>1.6721771435157999</v>
      </c>
      <c r="AA19" s="95">
        <v>1.6880081891372998</v>
      </c>
      <c r="AB19" s="95">
        <v>1.6983512611031397</v>
      </c>
      <c r="AC19" s="95">
        <v>1.6735517504266899</v>
      </c>
      <c r="AD19" s="95">
        <v>1.6652101377989792</v>
      </c>
      <c r="AE19" s="95">
        <v>1.5525695236761909</v>
      </c>
      <c r="AF19" s="95">
        <v>1.5910622827731959</v>
      </c>
      <c r="AG19" s="95">
        <v>1.5865814961663465</v>
      </c>
      <c r="AH19" s="95">
        <v>1.5456237593069657</v>
      </c>
      <c r="AI19" s="95">
        <v>1.5481540288577351</v>
      </c>
      <c r="AJ19" s="95">
        <v>1.4457191513884895</v>
      </c>
      <c r="AK19" s="95">
        <v>1.4885400432988181</v>
      </c>
      <c r="AL19" s="95">
        <v>1.5296955125513474</v>
      </c>
      <c r="AM19" s="95">
        <v>1.4741010777489998</v>
      </c>
      <c r="AN19" s="95">
        <v>1.4649689487101412</v>
      </c>
      <c r="AO19" s="95">
        <v>1.4364258223880777</v>
      </c>
      <c r="AP19" s="95">
        <v>1.441078434904872</v>
      </c>
      <c r="AQ19" s="95">
        <v>1.441078434904872</v>
      </c>
    </row>
    <row r="20" spans="5:43" ht="15" customHeight="1">
      <c r="E20" s="691"/>
      <c r="F20" s="703"/>
      <c r="G20" s="188" t="s">
        <v>18</v>
      </c>
      <c r="H20" s="235" t="s">
        <v>24</v>
      </c>
      <c r="I20" s="92">
        <v>1.5201431070869982</v>
      </c>
      <c r="J20" s="92">
        <v>1.5652578131048529</v>
      </c>
      <c r="K20" s="92">
        <v>1.6038087041052509</v>
      </c>
      <c r="L20" s="92">
        <v>1.6101010972459069</v>
      </c>
      <c r="M20" s="92">
        <v>1.6340117400807361</v>
      </c>
      <c r="N20" s="92">
        <v>1.6486109247686704</v>
      </c>
      <c r="O20" s="92">
        <v>1.6685810286740987</v>
      </c>
      <c r="P20" s="92">
        <v>1.6832476716735352</v>
      </c>
      <c r="Q20" s="92">
        <v>1.6710690511863404</v>
      </c>
      <c r="R20" s="92">
        <v>1.694734373226946</v>
      </c>
      <c r="S20" s="92">
        <v>1.6959524435975528</v>
      </c>
      <c r="T20" s="92">
        <v>1.6786112546862526</v>
      </c>
      <c r="U20" s="92">
        <v>1.6618672065064617</v>
      </c>
      <c r="V20" s="92">
        <v>1.6416053510027075</v>
      </c>
      <c r="W20" s="92">
        <v>1.6169789636803964</v>
      </c>
      <c r="X20" s="92">
        <v>1.5745609923455073</v>
      </c>
      <c r="Y20" s="92">
        <v>1.5547505248375442</v>
      </c>
      <c r="Z20" s="92">
        <v>1.549210993984903</v>
      </c>
      <c r="AA20" s="92">
        <v>1.5349464115450231</v>
      </c>
      <c r="AB20" s="92">
        <v>1.5206058051666587</v>
      </c>
      <c r="AC20" s="92">
        <v>1.5280358293537675</v>
      </c>
      <c r="AD20" s="92">
        <v>1.5420718497078996</v>
      </c>
      <c r="AE20" s="92">
        <v>1.5550064929475949</v>
      </c>
      <c r="AF20" s="92">
        <v>1.5578198494118076</v>
      </c>
      <c r="AG20" s="92">
        <v>1.5587153934615532</v>
      </c>
      <c r="AH20" s="92">
        <v>1.5523650723177915</v>
      </c>
      <c r="AI20" s="92">
        <v>1.5588374150042859</v>
      </c>
      <c r="AJ20" s="92">
        <v>1.5628439374111931</v>
      </c>
      <c r="AK20" s="92">
        <v>1.5488268301449373</v>
      </c>
      <c r="AL20" s="92">
        <v>1.5652346484160959</v>
      </c>
      <c r="AM20" s="92">
        <v>1.5638202817491986</v>
      </c>
      <c r="AN20" s="92">
        <v>1.6048931311801284</v>
      </c>
      <c r="AO20" s="92">
        <v>1.6082760878370452</v>
      </c>
      <c r="AP20" s="92">
        <v>1.6014916772735344</v>
      </c>
      <c r="AQ20" s="92">
        <v>1.5819288923580337</v>
      </c>
    </row>
    <row r="21" spans="5:43" ht="15" customHeight="1">
      <c r="E21" s="691"/>
      <c r="F21" s="703"/>
      <c r="G21" s="188" t="s">
        <v>19</v>
      </c>
      <c r="H21" s="235" t="s">
        <v>24</v>
      </c>
      <c r="I21" s="92">
        <v>0.22440047727884191</v>
      </c>
      <c r="J21" s="92">
        <v>0.25105228500376803</v>
      </c>
      <c r="K21" s="92">
        <v>0.23325305512934322</v>
      </c>
      <c r="L21" s="92">
        <v>0.23804593646457359</v>
      </c>
      <c r="M21" s="92">
        <v>0.26560543799999997</v>
      </c>
      <c r="N21" s="92">
        <v>0.25867541227857155</v>
      </c>
      <c r="O21" s="92">
        <v>0.24986437370881834</v>
      </c>
      <c r="P21" s="92">
        <v>0.24107138182284155</v>
      </c>
      <c r="Q21" s="92">
        <v>0.17833634168460102</v>
      </c>
      <c r="R21" s="92">
        <v>0.14770094242365486</v>
      </c>
      <c r="S21" s="92">
        <v>0.11550269064732145</v>
      </c>
      <c r="T21" s="92">
        <v>8.2948613003482843E-2</v>
      </c>
      <c r="U21" s="92">
        <v>5.2162060623198392E-2</v>
      </c>
      <c r="V21" s="92">
        <v>2.515711748658251E-2</v>
      </c>
      <c r="W21" s="92">
        <v>2.3358386675310081E-2</v>
      </c>
      <c r="X21" s="92">
        <v>2.222154767207114E-2</v>
      </c>
      <c r="Y21" s="92">
        <v>2.0523002309292885E-2</v>
      </c>
      <c r="Z21" s="92">
        <v>1.973432192526238E-2</v>
      </c>
      <c r="AA21" s="92">
        <v>1.8110874316303496E-2</v>
      </c>
      <c r="AB21" s="92">
        <v>1.8560185877872115E-2</v>
      </c>
      <c r="AC21" s="92">
        <v>1.8106607523533214E-2</v>
      </c>
      <c r="AD21" s="92">
        <v>1.7185258260603138E-2</v>
      </c>
      <c r="AE21" s="92">
        <v>1.6466087942702462E-2</v>
      </c>
      <c r="AF21" s="92">
        <v>1.5899538071385288E-2</v>
      </c>
      <c r="AG21" s="92">
        <v>1.4027057433469074E-2</v>
      </c>
      <c r="AH21" s="92">
        <v>1.4326023974734665E-2</v>
      </c>
      <c r="AI21" s="92">
        <v>1.3653376521654667E-2</v>
      </c>
      <c r="AJ21" s="92">
        <v>1.3338221331246201E-2</v>
      </c>
      <c r="AK21" s="92">
        <v>1.2144386401238388E-2</v>
      </c>
      <c r="AL21" s="92">
        <v>1.177235127141657E-2</v>
      </c>
      <c r="AM21" s="92">
        <v>1.1056730104872519E-2</v>
      </c>
      <c r="AN21" s="92">
        <v>1.0507053332127331E-2</v>
      </c>
      <c r="AO21" s="92">
        <v>9.59411250588443E-3</v>
      </c>
      <c r="AP21" s="92">
        <v>9.3500081203945779E-3</v>
      </c>
      <c r="AQ21" s="92">
        <v>8.775667204906407E-3</v>
      </c>
    </row>
    <row r="22" spans="5:43" ht="16.5">
      <c r="E22" s="691"/>
      <c r="F22" s="533"/>
      <c r="G22" s="96" t="s">
        <v>22</v>
      </c>
      <c r="H22" s="235" t="s">
        <v>24</v>
      </c>
      <c r="I22" s="92">
        <v>2.7862695462532416</v>
      </c>
      <c r="J22" s="92">
        <v>2.7832171669378298</v>
      </c>
      <c r="K22" s="92">
        <v>2.7694955955836704</v>
      </c>
      <c r="L22" s="92">
        <v>2.7506684194885649</v>
      </c>
      <c r="M22" s="92">
        <v>2.7372909988851357</v>
      </c>
      <c r="N22" s="92">
        <v>2.7187921508701649</v>
      </c>
      <c r="O22" s="92">
        <v>2.7092058687044069</v>
      </c>
      <c r="P22" s="92">
        <v>2.6919523815004656</v>
      </c>
      <c r="Q22" s="92">
        <v>2.6757541575098518</v>
      </c>
      <c r="R22" s="92">
        <v>2.5361146333279962</v>
      </c>
      <c r="S22" s="92">
        <v>2.486093639394253</v>
      </c>
      <c r="T22" s="92">
        <v>2.3974190210904305</v>
      </c>
      <c r="U22" s="92">
        <v>2.3494785718476239</v>
      </c>
      <c r="V22" s="92">
        <v>2.3052626634087816</v>
      </c>
      <c r="W22" s="92">
        <v>2.2680239417856316</v>
      </c>
      <c r="X22" s="92">
        <v>2.2899866451696456</v>
      </c>
      <c r="Y22" s="92">
        <v>2.2319697527060054</v>
      </c>
      <c r="Z22" s="92">
        <v>2.2026176821293642</v>
      </c>
      <c r="AA22" s="92">
        <v>2.1596242197771631</v>
      </c>
      <c r="AB22" s="92">
        <v>2.0879241213722923</v>
      </c>
      <c r="AC22" s="92">
        <v>2.1146755469293708</v>
      </c>
      <c r="AD22" s="92">
        <v>2.1341554664072122</v>
      </c>
      <c r="AE22" s="92">
        <v>2.0375883810846473</v>
      </c>
      <c r="AF22" s="92">
        <v>2.082871932287766</v>
      </c>
      <c r="AG22" s="92">
        <v>2.0082395177989545</v>
      </c>
      <c r="AH22" s="92">
        <v>2.0167567456869087</v>
      </c>
      <c r="AI22" s="92">
        <v>2.0038016040859841</v>
      </c>
      <c r="AJ22" s="92">
        <v>1.9776076190387994</v>
      </c>
      <c r="AK22" s="92">
        <v>1.9419021436003425</v>
      </c>
      <c r="AL22" s="92">
        <v>2.0289308945979148</v>
      </c>
      <c r="AM22" s="92">
        <v>1.9069709991219252</v>
      </c>
      <c r="AN22" s="92">
        <v>1.8849422621628542</v>
      </c>
      <c r="AO22" s="92">
        <v>1.8741493646872811</v>
      </c>
      <c r="AP22" s="92">
        <v>1.816773206138333</v>
      </c>
      <c r="AQ22" s="92">
        <v>1.8070804437941239</v>
      </c>
    </row>
    <row r="23" spans="5:43" ht="15" customHeight="1">
      <c r="E23" s="691"/>
      <c r="F23" s="593" t="s">
        <v>466</v>
      </c>
      <c r="G23" s="188" t="s">
        <v>16</v>
      </c>
      <c r="H23" s="235" t="s">
        <v>24</v>
      </c>
      <c r="I23" s="93">
        <v>0.99882010652540965</v>
      </c>
      <c r="J23" s="93">
        <v>0.92969248707221297</v>
      </c>
      <c r="K23" s="93">
        <v>1.0090500714624961</v>
      </c>
      <c r="L23" s="93">
        <v>0.9156845778286633</v>
      </c>
      <c r="M23" s="93">
        <v>0.89476636623547978</v>
      </c>
      <c r="N23" s="93">
        <v>0.96296725209512168</v>
      </c>
      <c r="O23" s="93">
        <v>0.89869758034053859</v>
      </c>
      <c r="P23" s="93">
        <v>0.90638059444272079</v>
      </c>
      <c r="Q23" s="93">
        <v>0.8760201403371356</v>
      </c>
      <c r="R23" s="93">
        <v>0.84154042229759507</v>
      </c>
      <c r="S23" s="93">
        <v>0.80526530889502013</v>
      </c>
      <c r="T23" s="93">
        <v>0.89956109467768375</v>
      </c>
      <c r="U23" s="93">
        <v>0.95737837978764473</v>
      </c>
      <c r="V23" s="93">
        <v>1.1191607863621889</v>
      </c>
      <c r="W23" s="93">
        <v>1.2265341366717404</v>
      </c>
      <c r="X23" s="93">
        <v>1.1017510437352216</v>
      </c>
      <c r="Y23" s="93">
        <v>1.0627254659020824</v>
      </c>
      <c r="Z23" s="93">
        <v>1.0977914194079925</v>
      </c>
      <c r="AA23" s="93">
        <v>1.1937867874986328</v>
      </c>
      <c r="AB23" s="93">
        <v>1.0221688570419021</v>
      </c>
      <c r="AC23" s="93">
        <v>1.0933947346776951</v>
      </c>
      <c r="AD23" s="93">
        <v>1.1243331960290375</v>
      </c>
      <c r="AE23" s="93">
        <v>1.1552716573803796</v>
      </c>
      <c r="AF23" s="93">
        <v>1.1472325210804288</v>
      </c>
      <c r="AG23" s="93">
        <v>1.1274043073599618</v>
      </c>
      <c r="AH23" s="93">
        <v>1.1274043073599618</v>
      </c>
      <c r="AI23" s="93">
        <v>1.1274043073599618</v>
      </c>
      <c r="AJ23" s="93">
        <v>1.1274043073599618</v>
      </c>
      <c r="AK23" s="93">
        <v>1.1274043073599618</v>
      </c>
      <c r="AL23" s="93">
        <v>1.1274043073599618</v>
      </c>
      <c r="AM23" s="93">
        <v>1.1274043073599618</v>
      </c>
      <c r="AN23" s="93">
        <v>1.1274043073599618</v>
      </c>
      <c r="AO23" s="93">
        <v>1.1274043073599618</v>
      </c>
      <c r="AP23" s="93">
        <v>1.1274043073599618</v>
      </c>
      <c r="AQ23" s="93">
        <v>1.1274043073599618</v>
      </c>
    </row>
    <row r="24" spans="5:43" ht="16.5">
      <c r="E24" s="691"/>
      <c r="F24" s="703"/>
      <c r="G24" s="283" t="s">
        <v>165</v>
      </c>
      <c r="H24" s="235" t="s">
        <v>24</v>
      </c>
      <c r="I24" s="263">
        <v>1.0591999163388619</v>
      </c>
      <c r="J24" s="263">
        <v>1.0497664713075694</v>
      </c>
      <c r="K24" s="263">
        <v>1.0402668871936751</v>
      </c>
      <c r="L24" s="263">
        <v>1.0151437923347322</v>
      </c>
      <c r="M24" s="263">
        <v>0.98084303872570244</v>
      </c>
      <c r="N24" s="263">
        <v>1.0168012538048385</v>
      </c>
      <c r="O24" s="263">
        <v>1.0048301324679036</v>
      </c>
      <c r="P24" s="263">
        <v>1.0144873470866465</v>
      </c>
      <c r="Q24" s="263">
        <v>1.0159512686805467</v>
      </c>
      <c r="R24" s="263">
        <v>1.0138516635801338</v>
      </c>
      <c r="S24" s="263">
        <v>1.0192143477884157</v>
      </c>
      <c r="T24" s="263">
        <v>1.0270322809637795</v>
      </c>
      <c r="U24" s="263">
        <v>0.97072944074868928</v>
      </c>
      <c r="V24" s="263">
        <v>0.95429752995276462</v>
      </c>
      <c r="W24" s="263">
        <v>0.95959966659138596</v>
      </c>
      <c r="X24" s="263">
        <v>0.97177846981646598</v>
      </c>
      <c r="Y24" s="263">
        <v>0.89949655764070147</v>
      </c>
      <c r="Z24" s="263">
        <v>0.88627002875019767</v>
      </c>
      <c r="AA24" s="263">
        <v>0.78570222787583488</v>
      </c>
      <c r="AB24" s="263">
        <v>0.67031242373877009</v>
      </c>
      <c r="AC24" s="263">
        <v>0.66190727354656487</v>
      </c>
      <c r="AD24" s="263">
        <v>0.65350212335435975</v>
      </c>
      <c r="AE24" s="263">
        <v>0.61936115613160503</v>
      </c>
      <c r="AF24" s="263">
        <v>0.5852201889088503</v>
      </c>
      <c r="AG24" s="263">
        <v>0.56324461482056432</v>
      </c>
      <c r="AH24" s="263">
        <v>0.54126904073227844</v>
      </c>
      <c r="AI24" s="263">
        <v>0.54738971713509244</v>
      </c>
      <c r="AJ24" s="263">
        <v>0.55351039353790643</v>
      </c>
      <c r="AK24" s="263">
        <v>0.55351039353790643</v>
      </c>
      <c r="AL24" s="263">
        <v>0.55351039353790643</v>
      </c>
      <c r="AM24" s="263">
        <v>0.55351039353790643</v>
      </c>
      <c r="AN24" s="263">
        <v>0.55351039353790643</v>
      </c>
      <c r="AO24" s="263">
        <v>0.55351039353790643</v>
      </c>
      <c r="AP24" s="263">
        <v>0.55351039353790643</v>
      </c>
      <c r="AQ24" s="263">
        <v>0.55351039353790643</v>
      </c>
    </row>
    <row r="25" spans="5:43" ht="15" customHeight="1" thickBot="1">
      <c r="E25" s="691"/>
      <c r="F25" s="704"/>
      <c r="G25" s="91" t="s">
        <v>23</v>
      </c>
      <c r="H25" s="264" t="s">
        <v>24</v>
      </c>
      <c r="I25" s="94">
        <v>2.7222449543401063E-2</v>
      </c>
      <c r="J25" s="94">
        <v>2.9315947960868841E-2</v>
      </c>
      <c r="K25" s="94">
        <v>2.8052064739862131E-2</v>
      </c>
      <c r="L25" s="94">
        <v>2.8246172326972064E-2</v>
      </c>
      <c r="M25" s="94">
        <v>2.6894938099310928E-2</v>
      </c>
      <c r="N25" s="94">
        <v>2.601991100918187E-2</v>
      </c>
      <c r="O25" s="94">
        <v>2.5337925082468012E-2</v>
      </c>
      <c r="P25" s="94">
        <v>2.4247763209535811E-2</v>
      </c>
      <c r="Q25" s="94">
        <v>2.4041352337388574E-2</v>
      </c>
      <c r="R25" s="94">
        <v>2.4045653041402323E-2</v>
      </c>
      <c r="S25" s="94">
        <v>2.3547121525714289E-2</v>
      </c>
      <c r="T25" s="94">
        <v>2.3223696068571428E-2</v>
      </c>
      <c r="U25" s="94">
        <v>2.1625799485714289E-2</v>
      </c>
      <c r="V25" s="94">
        <v>1.8749935285714288E-2</v>
      </c>
      <c r="W25" s="94">
        <v>1.6784111651057143E-2</v>
      </c>
      <c r="X25" s="94">
        <v>1.7026117808794285E-2</v>
      </c>
      <c r="Y25" s="94">
        <v>1.4914284188571429E-2</v>
      </c>
      <c r="Z25" s="94">
        <v>1.430239818857143E-2</v>
      </c>
      <c r="AA25" s="94">
        <v>1.3484219194285715E-2</v>
      </c>
      <c r="AB25" s="94">
        <v>8.985982971428573E-3</v>
      </c>
      <c r="AC25" s="94">
        <v>8.2737865862041703E-3</v>
      </c>
      <c r="AD25" s="94">
        <v>7.0489267200000002E-3</v>
      </c>
      <c r="AE25" s="94">
        <v>8.0803916914285734E-3</v>
      </c>
      <c r="AF25" s="94">
        <v>6.3513766799999987E-3</v>
      </c>
      <c r="AG25" s="94">
        <v>5.6660643599999987E-3</v>
      </c>
      <c r="AH25" s="94">
        <v>5.3408906571428567E-3</v>
      </c>
      <c r="AI25" s="336">
        <v>4.8496336114285717E-3</v>
      </c>
      <c r="AJ25" s="336">
        <v>4.791941502857144E-3</v>
      </c>
      <c r="AK25" s="336">
        <v>4.5524318400000001E-3</v>
      </c>
      <c r="AL25" s="336">
        <v>4.0646712857142853E-3</v>
      </c>
      <c r="AM25" s="336">
        <v>3.7587282857142862E-3</v>
      </c>
      <c r="AN25" s="336">
        <v>3.4475405485714285E-3</v>
      </c>
      <c r="AO25" s="336">
        <v>3.6905467028571426E-3</v>
      </c>
      <c r="AP25" s="336">
        <v>3.4877501999999996E-3</v>
      </c>
      <c r="AQ25" s="336">
        <v>3.2552335200000007E-3</v>
      </c>
    </row>
    <row r="26" spans="5:43" ht="15" customHeight="1" thickTop="1">
      <c r="E26" s="691"/>
      <c r="F26" s="705" t="s">
        <v>5</v>
      </c>
      <c r="G26" s="706"/>
      <c r="H26" s="266" t="s">
        <v>24</v>
      </c>
      <c r="I26" s="95">
        <v>8.0104514836181551</v>
      </c>
      <c r="J26" s="95">
        <v>8.0882951395813016</v>
      </c>
      <c r="K26" s="95">
        <v>8.1192212164404971</v>
      </c>
      <c r="L26" s="95">
        <v>8.1071203265447132</v>
      </c>
      <c r="M26" s="95">
        <v>8.0278146150789649</v>
      </c>
      <c r="N26" s="95">
        <v>8.1834737830454483</v>
      </c>
      <c r="O26" s="95">
        <v>8.1288367289078334</v>
      </c>
      <c r="P26" s="95">
        <v>8.1869727326591448</v>
      </c>
      <c r="Q26" s="95">
        <v>8.1289703300458633</v>
      </c>
      <c r="R26" s="95">
        <v>7.8734732546860293</v>
      </c>
      <c r="S26" s="95">
        <v>7.7207319196297775</v>
      </c>
      <c r="T26" s="95">
        <v>7.6745261923993002</v>
      </c>
      <c r="U26" s="95">
        <v>7.6262558887925316</v>
      </c>
      <c r="V26" s="95">
        <v>7.702999431362139</v>
      </c>
      <c r="W26" s="95">
        <v>7.7631566765340203</v>
      </c>
      <c r="X26" s="95">
        <v>7.6515853853541067</v>
      </c>
      <c r="Y26" s="95">
        <v>7.5216451149520775</v>
      </c>
      <c r="Z26" s="95">
        <v>7.4421039879020912</v>
      </c>
      <c r="AA26" s="95">
        <v>7.3936629293445426</v>
      </c>
      <c r="AB26" s="95">
        <v>7.0269086372720633</v>
      </c>
      <c r="AC26" s="95">
        <v>7.0979455290438249</v>
      </c>
      <c r="AD26" s="95">
        <v>7.1435069582780919</v>
      </c>
      <c r="AE26" s="95">
        <v>6.9443436908545486</v>
      </c>
      <c r="AF26" s="95">
        <v>6.9864576892134345</v>
      </c>
      <c r="AG26" s="95">
        <v>6.8638784514008488</v>
      </c>
      <c r="AH26" s="95">
        <v>6.8030858400357843</v>
      </c>
      <c r="AI26" s="95">
        <v>6.8040900825761428</v>
      </c>
      <c r="AJ26" s="95">
        <v>6.6852155715704535</v>
      </c>
      <c r="AK26" s="95">
        <v>6.6768805361832033</v>
      </c>
      <c r="AL26" s="95">
        <v>6.8206127790203563</v>
      </c>
      <c r="AM26" s="95">
        <v>6.6406225179085787</v>
      </c>
      <c r="AN26" s="95">
        <v>6.6496736368316913</v>
      </c>
      <c r="AO26" s="95">
        <v>6.6130506350190137</v>
      </c>
      <c r="AP26" s="95">
        <v>6.5530957775350016</v>
      </c>
      <c r="AQ26" s="95">
        <v>6.5230333726798042</v>
      </c>
    </row>
    <row r="27" spans="5:43" ht="15" customHeight="1" thickBot="1">
      <c r="E27" s="692"/>
      <c r="F27" s="712"/>
      <c r="G27" s="713"/>
      <c r="H27" s="187" t="s">
        <v>20</v>
      </c>
      <c r="I27" s="158">
        <v>2122.769643158811</v>
      </c>
      <c r="J27" s="158">
        <v>2143.3982119890447</v>
      </c>
      <c r="K27" s="158">
        <v>2151.5936223567319</v>
      </c>
      <c r="L27" s="158">
        <v>2148.3868865343488</v>
      </c>
      <c r="M27" s="158">
        <v>2127.3708729959258</v>
      </c>
      <c r="N27" s="158">
        <v>2168.6205525070436</v>
      </c>
      <c r="O27" s="158">
        <v>2154.1417331605758</v>
      </c>
      <c r="P27" s="158">
        <v>2169.5477741546733</v>
      </c>
      <c r="Q27" s="158">
        <v>2154.177137462154</v>
      </c>
      <c r="R27" s="158">
        <v>2086.4704124917976</v>
      </c>
      <c r="S27" s="158">
        <v>2045.993958701891</v>
      </c>
      <c r="T27" s="158">
        <v>2033.7494409858145</v>
      </c>
      <c r="U27" s="158">
        <v>2020.9578105300209</v>
      </c>
      <c r="V27" s="158">
        <v>2041.2948493109668</v>
      </c>
      <c r="W27" s="158">
        <v>2057.2365192815155</v>
      </c>
      <c r="X27" s="158">
        <v>2027.6701271188383</v>
      </c>
      <c r="Y27" s="158">
        <v>1993.2359554623006</v>
      </c>
      <c r="Z27" s="158">
        <v>1972.1575567940542</v>
      </c>
      <c r="AA27" s="158">
        <v>1959.3206762763039</v>
      </c>
      <c r="AB27" s="158">
        <v>1862.1307888770968</v>
      </c>
      <c r="AC27" s="158">
        <v>1880.9555651966136</v>
      </c>
      <c r="AD27" s="158">
        <v>1893.0293439436944</v>
      </c>
      <c r="AE27" s="158">
        <v>1840.2510780764553</v>
      </c>
      <c r="AF27" s="158">
        <v>1851.4112876415602</v>
      </c>
      <c r="AG27" s="158">
        <v>1818.927789621225</v>
      </c>
      <c r="AH27" s="158">
        <v>1802.8177476094829</v>
      </c>
      <c r="AI27" s="158">
        <v>1803.0838718826778</v>
      </c>
      <c r="AJ27" s="158">
        <v>1771.5821264661702</v>
      </c>
      <c r="AK27" s="158">
        <v>1769.373342088549</v>
      </c>
      <c r="AL27" s="158">
        <v>1807.4623864403945</v>
      </c>
      <c r="AM27" s="158">
        <v>1759.7649672457733</v>
      </c>
      <c r="AN27" s="158">
        <v>1762.1635137603982</v>
      </c>
      <c r="AO27" s="158">
        <v>1752.4584182800386</v>
      </c>
      <c r="AP27" s="158">
        <v>1736.5703810467755</v>
      </c>
      <c r="AQ27" s="158">
        <v>1728.603843760148</v>
      </c>
    </row>
    <row r="28" spans="5:43" ht="15" customHeight="1" thickTop="1">
      <c r="E28" s="709" t="s">
        <v>5</v>
      </c>
      <c r="F28" s="710"/>
      <c r="G28" s="711"/>
      <c r="H28" s="260" t="s">
        <v>20</v>
      </c>
      <c r="I28" s="156">
        <v>5417.3009769627624</v>
      </c>
      <c r="J28" s="156">
        <v>5410.715609783696</v>
      </c>
      <c r="K28" s="156">
        <v>5392.4490239400548</v>
      </c>
      <c r="L28" s="156">
        <v>5331.6726175500917</v>
      </c>
      <c r="M28" s="156">
        <v>5243.8847226732742</v>
      </c>
      <c r="N28" s="156">
        <v>5248.6515016343837</v>
      </c>
      <c r="O28" s="156">
        <v>5190.7614780040658</v>
      </c>
      <c r="P28" s="156">
        <v>5167.1980521360983</v>
      </c>
      <c r="Q28" s="156">
        <v>5093.7381797059625</v>
      </c>
      <c r="R28" s="156">
        <v>4988.9621494963176</v>
      </c>
      <c r="S28" s="156">
        <v>4908.8727049109639</v>
      </c>
      <c r="T28" s="156">
        <v>4823.0130812776188</v>
      </c>
      <c r="U28" s="156">
        <v>4730.8664598564392</v>
      </c>
      <c r="V28" s="156">
        <v>4691.9131975116406</v>
      </c>
      <c r="W28" s="156">
        <v>4656.729792568578</v>
      </c>
      <c r="X28" s="156">
        <v>4580.8016195007958</v>
      </c>
      <c r="Y28" s="156">
        <v>4469.0121885988328</v>
      </c>
      <c r="Z28" s="156">
        <v>4379.4304894089209</v>
      </c>
      <c r="AA28" s="156">
        <v>4311.0202428366974</v>
      </c>
      <c r="AB28" s="156">
        <v>4099.2623528851582</v>
      </c>
      <c r="AC28" s="156">
        <v>4069.034738390028</v>
      </c>
      <c r="AD28" s="156">
        <v>4030.0931329639398</v>
      </c>
      <c r="AE28" s="156">
        <v>3918.4039962424667</v>
      </c>
      <c r="AF28" s="156">
        <v>3880.0460596715106</v>
      </c>
      <c r="AG28" s="156">
        <v>3811.8220469157914</v>
      </c>
      <c r="AH28" s="156">
        <v>3762.2236206663561</v>
      </c>
      <c r="AI28" s="156">
        <v>3722.9720781768901</v>
      </c>
      <c r="AJ28" s="156">
        <v>3617.5529386318981</v>
      </c>
      <c r="AK28" s="156">
        <v>3593.3256274928694</v>
      </c>
      <c r="AL28" s="156">
        <v>3600.53775831248</v>
      </c>
      <c r="AM28" s="156">
        <v>3512.284616821114</v>
      </c>
      <c r="AN28" s="156">
        <v>3494.9481062069121</v>
      </c>
      <c r="AO28" s="156">
        <v>3447.7606361139169</v>
      </c>
      <c r="AP28" s="156">
        <v>3399.18006174429</v>
      </c>
      <c r="AQ28" s="156">
        <v>3367.4745716915513</v>
      </c>
    </row>
  </sheetData>
  <mergeCells count="10">
    <mergeCell ref="E28:G28"/>
    <mergeCell ref="E19:E27"/>
    <mergeCell ref="F19:F22"/>
    <mergeCell ref="F23:F25"/>
    <mergeCell ref="F26:G27"/>
    <mergeCell ref="F9:G9"/>
    <mergeCell ref="E10:E18"/>
    <mergeCell ref="F10:F13"/>
    <mergeCell ref="F14:F16"/>
    <mergeCell ref="F17:G18"/>
  </mergeCells>
  <phoneticPr fontId="4"/>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B1:AP10"/>
  <sheetViews>
    <sheetView zoomScaleNormal="100" workbookViewId="0"/>
  </sheetViews>
  <sheetFormatPr defaultColWidth="5" defaultRowHeight="15"/>
  <cols>
    <col min="1" max="2" width="2.625" style="109" customWidth="1"/>
    <col min="3" max="4" width="4" style="109" customWidth="1"/>
    <col min="5" max="5" width="5" style="109" customWidth="1"/>
    <col min="6" max="6" width="23.5" style="109" customWidth="1"/>
    <col min="7" max="7" width="6.875" style="109" customWidth="1"/>
    <col min="8" max="8" width="5" style="109" bestFit="1" customWidth="1"/>
    <col min="9" max="12" width="5" style="109" customWidth="1"/>
    <col min="13" max="13" width="5" style="109" bestFit="1" customWidth="1"/>
    <col min="14" max="17" width="5" style="109" customWidth="1"/>
    <col min="18" max="18" width="5" style="109" bestFit="1" customWidth="1"/>
    <col min="19" max="22" width="5" style="109" customWidth="1"/>
    <col min="23" max="23" width="5" style="109" bestFit="1" customWidth="1"/>
    <col min="24" max="27" width="5" style="109" customWidth="1"/>
    <col min="28" max="28" width="5" style="109" bestFit="1" customWidth="1"/>
    <col min="29" max="32" width="5" style="109" customWidth="1"/>
    <col min="33" max="33" width="5" style="109" bestFit="1" customWidth="1"/>
    <col min="34" max="38" width="5" style="109" customWidth="1"/>
    <col min="39" max="16384" width="5" style="109"/>
  </cols>
  <sheetData>
    <row r="1" spans="2:42" ht="18.75">
      <c r="B1" s="196" t="s">
        <v>349</v>
      </c>
      <c r="C1" s="197"/>
    </row>
    <row r="2" spans="2:42" ht="18.75">
      <c r="B2" s="197"/>
      <c r="C2" s="196" t="s">
        <v>487</v>
      </c>
    </row>
    <row r="5" spans="2:42" ht="15.75">
      <c r="C5" s="198" t="s">
        <v>82</v>
      </c>
    </row>
    <row r="8" spans="2:42">
      <c r="C8" s="120" t="s">
        <v>164</v>
      </c>
      <c r="D8" s="21">
        <v>116</v>
      </c>
      <c r="E8" s="261" t="s">
        <v>210</v>
      </c>
      <c r="F8" s="21"/>
      <c r="G8" s="21"/>
      <c r="H8" s="21"/>
      <c r="I8" s="21"/>
      <c r="J8" s="21"/>
      <c r="K8" s="21"/>
      <c r="L8" s="21"/>
      <c r="M8" s="21"/>
      <c r="N8" s="21"/>
      <c r="O8" s="21"/>
      <c r="P8" s="21"/>
      <c r="Q8" s="21"/>
      <c r="R8" s="21"/>
      <c r="S8" s="21"/>
      <c r="T8" s="21"/>
      <c r="U8" s="21"/>
      <c r="V8" s="21"/>
      <c r="W8" s="21"/>
      <c r="X8" s="21"/>
      <c r="Y8" s="21"/>
      <c r="Z8" s="21"/>
      <c r="AA8" s="21"/>
      <c r="AB8" s="21"/>
      <c r="AC8" s="21"/>
      <c r="AD8" s="21"/>
    </row>
    <row r="9" spans="2:42">
      <c r="E9" s="78" t="s">
        <v>161</v>
      </c>
      <c r="F9" s="78" t="s">
        <v>36</v>
      </c>
      <c r="G9" s="78" t="s">
        <v>37</v>
      </c>
      <c r="H9" s="20">
        <v>1990</v>
      </c>
      <c r="I9" s="20">
        <v>1991</v>
      </c>
      <c r="J9" s="20">
        <v>1992</v>
      </c>
      <c r="K9" s="20">
        <v>1993</v>
      </c>
      <c r="L9" s="20">
        <v>1994</v>
      </c>
      <c r="M9" s="20">
        <v>1995</v>
      </c>
      <c r="N9" s="20">
        <v>1996</v>
      </c>
      <c r="O9" s="20">
        <v>1997</v>
      </c>
      <c r="P9" s="20">
        <v>1998</v>
      </c>
      <c r="Q9" s="20">
        <v>1999</v>
      </c>
      <c r="R9" s="20">
        <v>2000</v>
      </c>
      <c r="S9" s="20">
        <v>2001</v>
      </c>
      <c r="T9" s="20">
        <v>2002</v>
      </c>
      <c r="U9" s="20">
        <v>2003</v>
      </c>
      <c r="V9" s="20">
        <v>2004</v>
      </c>
      <c r="W9" s="20">
        <v>2005</v>
      </c>
      <c r="X9" s="20">
        <v>2006</v>
      </c>
      <c r="Y9" s="20">
        <v>2007</v>
      </c>
      <c r="Z9" s="20">
        <v>2008</v>
      </c>
      <c r="AA9" s="20">
        <v>2009</v>
      </c>
      <c r="AB9" s="20">
        <v>2010</v>
      </c>
      <c r="AC9" s="20">
        <v>2011</v>
      </c>
      <c r="AD9" s="20">
        <v>2012</v>
      </c>
      <c r="AE9" s="20">
        <v>2013</v>
      </c>
      <c r="AF9" s="20">
        <v>2014</v>
      </c>
      <c r="AG9" s="20">
        <v>2015</v>
      </c>
      <c r="AH9" s="20">
        <v>2016</v>
      </c>
      <c r="AI9" s="20">
        <v>2017</v>
      </c>
      <c r="AJ9" s="20">
        <v>2018</v>
      </c>
      <c r="AK9" s="20">
        <v>2019</v>
      </c>
      <c r="AL9" s="20">
        <v>2020</v>
      </c>
      <c r="AM9" s="20">
        <v>2021</v>
      </c>
      <c r="AN9" s="20">
        <v>2022</v>
      </c>
      <c r="AO9" s="20">
        <v>2023</v>
      </c>
      <c r="AP9" s="20">
        <v>2024</v>
      </c>
    </row>
    <row r="10" spans="2:42" ht="26.1" customHeight="1">
      <c r="E10" s="36" t="s">
        <v>162</v>
      </c>
      <c r="F10" s="286" t="s">
        <v>205</v>
      </c>
      <c r="G10" s="36" t="s">
        <v>163</v>
      </c>
      <c r="H10" s="74">
        <v>702.83026999291678</v>
      </c>
      <c r="I10" s="74">
        <v>686.44620024230187</v>
      </c>
      <c r="J10" s="74">
        <v>698.89764571316766</v>
      </c>
      <c r="K10" s="74">
        <v>680.74547632983922</v>
      </c>
      <c r="L10" s="74">
        <v>701.91349393186852</v>
      </c>
      <c r="M10" s="74">
        <v>667.82873473264453</v>
      </c>
      <c r="N10" s="74">
        <v>640.46784939712438</v>
      </c>
      <c r="O10" s="74">
        <v>655.23057167867137</v>
      </c>
      <c r="P10" s="74">
        <v>609.1187236752379</v>
      </c>
      <c r="Q10" s="74">
        <v>652.57502705106276</v>
      </c>
      <c r="R10" s="74">
        <v>655.91443265909516</v>
      </c>
      <c r="S10" s="74">
        <v>630.52981102330273</v>
      </c>
      <c r="T10" s="74">
        <v>577.04643230948568</v>
      </c>
      <c r="U10" s="74">
        <v>516.5268173218675</v>
      </c>
      <c r="V10" s="74">
        <v>506.69926841574829</v>
      </c>
      <c r="W10" s="74">
        <v>506.81438218982044</v>
      </c>
      <c r="X10" s="74">
        <v>522.35987148863205</v>
      </c>
      <c r="Y10" s="74">
        <v>561.19836242802796</v>
      </c>
      <c r="Z10" s="74">
        <v>530.41167542322773</v>
      </c>
      <c r="AA10" s="74">
        <v>513.68788841490209</v>
      </c>
      <c r="AB10" s="74">
        <v>526.91409091663695</v>
      </c>
      <c r="AC10" s="74">
        <v>524.12535460171284</v>
      </c>
      <c r="AD10" s="74">
        <v>528.10321016884393</v>
      </c>
      <c r="AE10" s="74">
        <v>604.69033239592966</v>
      </c>
      <c r="AF10" s="74">
        <v>617.02824714749113</v>
      </c>
      <c r="AG10" s="74">
        <v>624.93138440348548</v>
      </c>
      <c r="AH10" s="74">
        <v>618.83151051759683</v>
      </c>
      <c r="AI10" s="74">
        <v>636.62217425062067</v>
      </c>
      <c r="AJ10" s="74">
        <v>673.37481073742629</v>
      </c>
      <c r="AK10" s="74">
        <v>582.47679245077279</v>
      </c>
      <c r="AL10" s="74">
        <v>597.18511644765408</v>
      </c>
      <c r="AM10" s="74">
        <v>679.10227987917926</v>
      </c>
      <c r="AN10" s="74">
        <v>654.38255986327204</v>
      </c>
      <c r="AO10" s="74">
        <v>597.27611614811303</v>
      </c>
      <c r="AP10" s="74">
        <v>560.44526025038294</v>
      </c>
    </row>
  </sheetData>
  <phoneticPr fontId="4"/>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outlinePr summaryBelow="0"/>
    <pageSetUpPr fitToPage="1"/>
  </sheetPr>
  <dimension ref="A1:BA358"/>
  <sheetViews>
    <sheetView showGridLines="0" zoomScaleNormal="100" workbookViewId="0"/>
  </sheetViews>
  <sheetFormatPr defaultColWidth="5.625" defaultRowHeight="15"/>
  <cols>
    <col min="1" max="1" width="2.625" style="1" customWidth="1"/>
    <col min="2" max="4" width="2.625" style="28" customWidth="1"/>
    <col min="5" max="5" width="4.125" style="172" customWidth="1"/>
    <col min="6" max="6" width="27.875" style="1" customWidth="1"/>
    <col min="7" max="7" width="10.5" style="2" customWidth="1"/>
    <col min="8" max="36" width="6.5" style="1" customWidth="1"/>
    <col min="37" max="37" width="6.5" style="1" customWidth="1" collapsed="1"/>
    <col min="38" max="59" width="6.5" style="1" customWidth="1"/>
    <col min="60" max="16384" width="5.625" style="1"/>
  </cols>
  <sheetData>
    <row r="1" spans="2:42" ht="18.75">
      <c r="B1" s="204" t="s">
        <v>493</v>
      </c>
      <c r="C1" s="205"/>
    </row>
    <row r="2" spans="2:42" ht="17.25">
      <c r="B2" s="205"/>
      <c r="C2" s="455"/>
    </row>
    <row r="3" spans="2:42" s="120" customFormat="1">
      <c r="B3" s="99"/>
      <c r="C3" s="99"/>
      <c r="D3" s="207" t="s">
        <v>164</v>
      </c>
      <c r="E3" s="172">
        <v>9</v>
      </c>
      <c r="F3" s="120" t="s">
        <v>478</v>
      </c>
      <c r="G3" s="255"/>
    </row>
    <row r="4" spans="2:42" ht="15" customHeight="1">
      <c r="F4" s="4" t="s">
        <v>225</v>
      </c>
      <c r="G4" s="3" t="s">
        <v>226</v>
      </c>
      <c r="H4" s="4">
        <v>1990</v>
      </c>
      <c r="I4" s="4">
        <f t="shared" ref="I4" si="0">H4+1</f>
        <v>1991</v>
      </c>
      <c r="J4" s="4">
        <f t="shared" ref="J4" si="1">I4+1</f>
        <v>1992</v>
      </c>
      <c r="K4" s="4">
        <f t="shared" ref="K4" si="2">J4+1</f>
        <v>1993</v>
      </c>
      <c r="L4" s="4">
        <f t="shared" ref="L4" si="3">K4+1</f>
        <v>1994</v>
      </c>
      <c r="M4" s="4">
        <f t="shared" ref="M4" si="4">L4+1</f>
        <v>1995</v>
      </c>
      <c r="N4" s="4">
        <f t="shared" ref="N4" si="5">M4+1</f>
        <v>1996</v>
      </c>
      <c r="O4" s="4">
        <f t="shared" ref="O4" si="6">N4+1</f>
        <v>1997</v>
      </c>
      <c r="P4" s="4">
        <f t="shared" ref="P4" si="7">O4+1</f>
        <v>1998</v>
      </c>
      <c r="Q4" s="4">
        <f t="shared" ref="Q4" si="8">P4+1</f>
        <v>1999</v>
      </c>
      <c r="R4" s="4">
        <f t="shared" ref="R4" si="9">Q4+1</f>
        <v>2000</v>
      </c>
      <c r="S4" s="4">
        <f t="shared" ref="S4" si="10">R4+1</f>
        <v>2001</v>
      </c>
      <c r="T4" s="4">
        <f t="shared" ref="T4" si="11">S4+1</f>
        <v>2002</v>
      </c>
      <c r="U4" s="4">
        <f t="shared" ref="U4" si="12">T4+1</f>
        <v>2003</v>
      </c>
      <c r="V4" s="4">
        <f t="shared" ref="V4" si="13">U4+1</f>
        <v>2004</v>
      </c>
      <c r="W4" s="4">
        <f t="shared" ref="W4" si="14">V4+1</f>
        <v>2005</v>
      </c>
      <c r="X4" s="4">
        <f t="shared" ref="X4" si="15">W4+1</f>
        <v>2006</v>
      </c>
      <c r="Y4" s="4">
        <f t="shared" ref="Y4" si="16">X4+1</f>
        <v>2007</v>
      </c>
      <c r="Z4" s="4">
        <f t="shared" ref="Z4" si="17">Y4+1</f>
        <v>2008</v>
      </c>
      <c r="AA4" s="4">
        <f t="shared" ref="AA4" si="18">Z4+1</f>
        <v>2009</v>
      </c>
      <c r="AB4" s="4">
        <f t="shared" ref="AB4" si="19">AA4+1</f>
        <v>2010</v>
      </c>
      <c r="AC4" s="4">
        <f t="shared" ref="AC4" si="20">AB4+1</f>
        <v>2011</v>
      </c>
      <c r="AD4" s="4">
        <f t="shared" ref="AD4:AP4" si="21">AC4+1</f>
        <v>2012</v>
      </c>
      <c r="AE4" s="4">
        <f t="shared" si="21"/>
        <v>2013</v>
      </c>
      <c r="AF4" s="4">
        <f t="shared" si="21"/>
        <v>2014</v>
      </c>
      <c r="AG4" s="4">
        <f t="shared" si="21"/>
        <v>2015</v>
      </c>
      <c r="AH4" s="4">
        <f t="shared" si="21"/>
        <v>2016</v>
      </c>
      <c r="AI4" s="4">
        <f t="shared" si="21"/>
        <v>2017</v>
      </c>
      <c r="AJ4" s="4">
        <f t="shared" si="21"/>
        <v>2018</v>
      </c>
      <c r="AK4" s="4">
        <f t="shared" si="21"/>
        <v>2019</v>
      </c>
      <c r="AL4" s="4">
        <f t="shared" si="21"/>
        <v>2020</v>
      </c>
      <c r="AM4" s="4">
        <f t="shared" si="21"/>
        <v>2021</v>
      </c>
      <c r="AN4" s="4">
        <f t="shared" si="21"/>
        <v>2022</v>
      </c>
      <c r="AO4" s="4">
        <f t="shared" si="21"/>
        <v>2023</v>
      </c>
      <c r="AP4" s="4">
        <f t="shared" si="21"/>
        <v>2024</v>
      </c>
    </row>
    <row r="5" spans="2:42" ht="15" customHeight="1">
      <c r="F5" s="134" t="s">
        <v>227</v>
      </c>
      <c r="G5" s="3"/>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row>
    <row r="6" spans="2:42" ht="15" customHeight="1">
      <c r="F6" s="5" t="s">
        <v>228</v>
      </c>
      <c r="G6" s="38" t="s">
        <v>196</v>
      </c>
      <c r="H6" s="39">
        <v>423.69583389059784</v>
      </c>
      <c r="I6" s="39">
        <v>413.83924033703357</v>
      </c>
      <c r="J6" s="39">
        <v>319.64397485622578</v>
      </c>
      <c r="K6" s="39">
        <v>352.62729035709509</v>
      </c>
      <c r="L6" s="39">
        <v>291.5228032633409</v>
      </c>
      <c r="M6" s="39">
        <v>272.04640898756185</v>
      </c>
      <c r="N6" s="39">
        <v>243.81412999866257</v>
      </c>
      <c r="O6" s="39">
        <v>206.14902367259597</v>
      </c>
      <c r="P6" s="39">
        <v>191.25</v>
      </c>
      <c r="Q6" s="39">
        <v>190.75</v>
      </c>
      <c r="R6" s="39">
        <v>196.25</v>
      </c>
      <c r="S6" s="39">
        <v>173.25</v>
      </c>
      <c r="T6" s="39">
        <v>137.25</v>
      </c>
      <c r="U6" s="39">
        <v>129.25</v>
      </c>
      <c r="V6" s="39">
        <v>120.5</v>
      </c>
      <c r="W6" s="39">
        <v>78</v>
      </c>
      <c r="X6" s="39">
        <v>67.5</v>
      </c>
      <c r="Y6" s="39">
        <v>48.75</v>
      </c>
      <c r="Z6" s="39">
        <v>38.25</v>
      </c>
      <c r="AA6" s="39">
        <v>29.5</v>
      </c>
      <c r="AB6" s="39">
        <v>29.905565404119152</v>
      </c>
      <c r="AC6" s="39">
        <v>27.25</v>
      </c>
      <c r="AD6" s="39">
        <v>22.25</v>
      </c>
      <c r="AE6" s="39">
        <v>20.75</v>
      </c>
      <c r="AF6" s="39">
        <v>17.75</v>
      </c>
      <c r="AG6" s="39">
        <v>15.5</v>
      </c>
      <c r="AH6" s="39">
        <v>13.25</v>
      </c>
      <c r="AI6" s="39">
        <v>12.75</v>
      </c>
      <c r="AJ6" s="39">
        <v>13.25</v>
      </c>
      <c r="AK6" s="39">
        <v>10</v>
      </c>
      <c r="AL6" s="39">
        <v>8.5</v>
      </c>
      <c r="AM6" s="39">
        <v>6.75</v>
      </c>
      <c r="AN6" s="39">
        <v>7</v>
      </c>
      <c r="AO6" s="39">
        <v>5.5</v>
      </c>
      <c r="AP6" s="39">
        <v>5</v>
      </c>
    </row>
    <row r="7" spans="2:42" ht="15" customHeight="1">
      <c r="F7" s="5" t="s">
        <v>229</v>
      </c>
      <c r="G7" s="38" t="s">
        <v>195</v>
      </c>
      <c r="H7" s="39">
        <v>1139.7377539614276</v>
      </c>
      <c r="I7" s="39">
        <v>1162.8331444739842</v>
      </c>
      <c r="J7" s="39">
        <v>949.89538791831876</v>
      </c>
      <c r="K7" s="39">
        <v>1017.0835914278667</v>
      </c>
      <c r="L7" s="39">
        <v>875.28266517977102</v>
      </c>
      <c r="M7" s="39">
        <v>859.28909510353378</v>
      </c>
      <c r="N7" s="39">
        <v>789.2270606355778</v>
      </c>
      <c r="O7" s="39">
        <v>694.96436495247724</v>
      </c>
      <c r="P7" s="39">
        <v>653.6</v>
      </c>
      <c r="Q7" s="39">
        <v>666.40000000000009</v>
      </c>
      <c r="R7" s="39">
        <v>697.6</v>
      </c>
      <c r="S7" s="39">
        <v>667.2</v>
      </c>
      <c r="T7" s="39">
        <v>576.80000000000007</v>
      </c>
      <c r="U7" s="39">
        <v>548.80000000000007</v>
      </c>
      <c r="V7" s="39">
        <v>455.2</v>
      </c>
      <c r="W7" s="39">
        <v>492</v>
      </c>
      <c r="X7" s="39">
        <v>518.40000000000009</v>
      </c>
      <c r="Y7" s="39">
        <v>269.60000000000002</v>
      </c>
      <c r="Z7" s="39">
        <v>376</v>
      </c>
      <c r="AA7" s="39">
        <v>300</v>
      </c>
      <c r="AB7" s="39">
        <v>311.20000000000005</v>
      </c>
      <c r="AC7" s="39">
        <v>294.40000000000003</v>
      </c>
      <c r="AD7" s="39">
        <v>260</v>
      </c>
      <c r="AE7" s="39">
        <v>225.60000000000002</v>
      </c>
      <c r="AF7" s="39">
        <v>182.40000000000003</v>
      </c>
      <c r="AG7" s="39">
        <v>141.6</v>
      </c>
      <c r="AH7" s="39">
        <v>124.80000000000001</v>
      </c>
      <c r="AI7" s="39">
        <v>96.800000000000011</v>
      </c>
      <c r="AJ7" s="39">
        <v>101.60000000000001</v>
      </c>
      <c r="AK7" s="39">
        <v>63.2</v>
      </c>
      <c r="AL7" s="39">
        <v>57.6</v>
      </c>
      <c r="AM7" s="39">
        <v>54.400000000000006</v>
      </c>
      <c r="AN7" s="39">
        <v>56.800000000000004</v>
      </c>
      <c r="AO7" s="39">
        <v>52.800000000000004</v>
      </c>
      <c r="AP7" s="39">
        <v>49.6</v>
      </c>
    </row>
    <row r="8" spans="2:42" ht="15" customHeight="1">
      <c r="F8" s="5" t="s">
        <v>230</v>
      </c>
      <c r="G8" s="38" t="s">
        <v>195</v>
      </c>
      <c r="H8" s="39">
        <v>59.32071989382198</v>
      </c>
      <c r="I8" s="39">
        <v>61.085761624954692</v>
      </c>
      <c r="J8" s="39">
        <v>49.201606614857482</v>
      </c>
      <c r="K8" s="39">
        <v>55.48358271146175</v>
      </c>
      <c r="L8" s="39">
        <v>48.077508743228783</v>
      </c>
      <c r="M8" s="39">
        <v>45.969734896054504</v>
      </c>
      <c r="N8" s="39">
        <v>41.755736131940985</v>
      </c>
      <c r="O8" s="39">
        <v>35.986636276150378</v>
      </c>
      <c r="P8" s="39">
        <v>34.602133850630459</v>
      </c>
      <c r="Q8" s="39">
        <v>34.720644872369014</v>
      </c>
      <c r="R8" s="39">
        <v>34.236193712829227</v>
      </c>
      <c r="S8" s="39">
        <v>39.088097306689839</v>
      </c>
      <c r="T8" s="39">
        <v>40.912945590994369</v>
      </c>
      <c r="U8" s="39">
        <v>50.882936220860415</v>
      </c>
      <c r="V8" s="39">
        <v>64.458412215650711</v>
      </c>
      <c r="W8" s="39">
        <v>67.231720199922606</v>
      </c>
      <c r="X8" s="39">
        <v>26.306663006378695</v>
      </c>
      <c r="Y8" s="39">
        <v>27.562684098277256</v>
      </c>
      <c r="Z8" s="39">
        <v>9.5357530000028348</v>
      </c>
      <c r="AA8" s="39">
        <v>3.8163809227797723</v>
      </c>
      <c r="AB8" s="39">
        <v>2.586507392538921</v>
      </c>
      <c r="AC8" s="39">
        <v>5.0114182858725265</v>
      </c>
      <c r="AD8" s="39">
        <v>3.7370740008278527</v>
      </c>
      <c r="AE8" s="39">
        <v>3.3529508913391952</v>
      </c>
      <c r="AF8" s="39">
        <v>2.9508977283999602</v>
      </c>
      <c r="AG8" s="39">
        <v>2.621984239240251</v>
      </c>
      <c r="AH8" s="39">
        <v>2.03932107496464</v>
      </c>
      <c r="AI8" s="39">
        <v>1.4566579106890285</v>
      </c>
      <c r="AJ8" s="39">
        <v>1.1653263285512228</v>
      </c>
      <c r="AK8" s="39">
        <v>0.87399474641341712</v>
      </c>
      <c r="AL8" s="39">
        <v>0.87399474641341712</v>
      </c>
      <c r="AM8" s="39">
        <v>0.87399474641341712</v>
      </c>
      <c r="AN8" s="39">
        <v>0.87399474641341712</v>
      </c>
      <c r="AO8" s="39">
        <v>0.87399474641341712</v>
      </c>
      <c r="AP8" s="39">
        <v>0.87399474641341712</v>
      </c>
    </row>
    <row r="9" spans="2:42" ht="15" customHeight="1">
      <c r="F9" s="5" t="s">
        <v>113</v>
      </c>
      <c r="G9" s="38" t="s">
        <v>195</v>
      </c>
      <c r="H9" s="39">
        <v>363.37228166376894</v>
      </c>
      <c r="I9" s="39">
        <v>262.28563595024747</v>
      </c>
      <c r="J9" s="39">
        <v>216.49065133074765</v>
      </c>
      <c r="K9" s="39">
        <v>232.62763809014314</v>
      </c>
      <c r="L9" s="39">
        <v>208.31568142303064</v>
      </c>
      <c r="M9" s="39">
        <v>199.7669586732647</v>
      </c>
      <c r="N9" s="39">
        <v>196.27386652400696</v>
      </c>
      <c r="O9" s="39">
        <v>185.41252507690251</v>
      </c>
      <c r="P9" s="39">
        <v>173.8</v>
      </c>
      <c r="Q9" s="39">
        <v>162.25</v>
      </c>
      <c r="R9" s="39">
        <v>155.10000000000002</v>
      </c>
      <c r="S9" s="39">
        <v>120.45000000000002</v>
      </c>
      <c r="T9" s="39">
        <v>102.30000000000001</v>
      </c>
      <c r="U9" s="39">
        <v>101.20000000000002</v>
      </c>
      <c r="V9" s="39">
        <v>114.4</v>
      </c>
      <c r="W9" s="39">
        <v>80.850000000000009</v>
      </c>
      <c r="X9" s="39">
        <v>87.45</v>
      </c>
      <c r="Y9" s="39">
        <v>82.5</v>
      </c>
      <c r="Z9" s="39">
        <v>53.350000000000009</v>
      </c>
      <c r="AA9" s="39">
        <v>41.8</v>
      </c>
      <c r="AB9" s="39">
        <v>39.6</v>
      </c>
      <c r="AC9" s="39">
        <v>36.300000000000004</v>
      </c>
      <c r="AD9" s="39">
        <v>31.35</v>
      </c>
      <c r="AE9" s="39">
        <v>65.45</v>
      </c>
      <c r="AF9" s="39">
        <v>26.950000000000003</v>
      </c>
      <c r="AG9" s="39">
        <v>22</v>
      </c>
      <c r="AH9" s="39">
        <v>21.450000000000003</v>
      </c>
      <c r="AI9" s="39">
        <v>18.150000000000002</v>
      </c>
      <c r="AJ9" s="39">
        <v>19.25</v>
      </c>
      <c r="AK9" s="39">
        <v>13.200000000000001</v>
      </c>
      <c r="AL9" s="39">
        <v>9.9000000000000021</v>
      </c>
      <c r="AM9" s="39">
        <v>9.3500000000000014</v>
      </c>
      <c r="AN9" s="39">
        <v>9.9000000000000021</v>
      </c>
      <c r="AO9" s="39">
        <v>8.8000000000000007</v>
      </c>
      <c r="AP9" s="39">
        <v>12.100000000000001</v>
      </c>
    </row>
    <row r="10" spans="2:42" ht="15" customHeight="1">
      <c r="F10" s="5" t="s">
        <v>231</v>
      </c>
      <c r="G10" s="38" t="s">
        <v>195</v>
      </c>
      <c r="H10" s="39">
        <v>78.166087908880172</v>
      </c>
      <c r="I10" s="39">
        <v>68.076959131569055</v>
      </c>
      <c r="J10" s="39">
        <v>63.318901373069352</v>
      </c>
      <c r="K10" s="39">
        <v>63.034338195712174</v>
      </c>
      <c r="L10" s="39">
        <v>66.565140854171545</v>
      </c>
      <c r="M10" s="39">
        <v>51.119777440951722</v>
      </c>
      <c r="N10" s="39">
        <v>57.511620995689135</v>
      </c>
      <c r="O10" s="39">
        <v>49.298176969226446</v>
      </c>
      <c r="P10" s="39">
        <v>52.20000000000001</v>
      </c>
      <c r="Q10" s="39">
        <v>46.098303355925992</v>
      </c>
      <c r="R10" s="39">
        <v>46.350000000000009</v>
      </c>
      <c r="S10" s="39">
        <v>43.500000000000007</v>
      </c>
      <c r="T10" s="39">
        <v>45.750000000000014</v>
      </c>
      <c r="U10" s="39">
        <v>43.050000000000004</v>
      </c>
      <c r="V10" s="39">
        <v>39.681750000000008</v>
      </c>
      <c r="W10" s="39">
        <v>46.945950000000011</v>
      </c>
      <c r="X10" s="39">
        <v>29.400000000000006</v>
      </c>
      <c r="Y10" s="39">
        <v>15.900000000000002</v>
      </c>
      <c r="Z10" s="39">
        <v>18.900000000000002</v>
      </c>
      <c r="AA10" s="39">
        <v>17.25</v>
      </c>
      <c r="AB10" s="39">
        <v>20.250000000000004</v>
      </c>
      <c r="AC10" s="39">
        <v>13.950000000000003</v>
      </c>
      <c r="AD10" s="39">
        <v>14.850000000000003</v>
      </c>
      <c r="AE10" s="39">
        <v>9.75</v>
      </c>
      <c r="AF10" s="39">
        <v>7.9500000000000011</v>
      </c>
      <c r="AG10" s="39">
        <v>6.9000000000000012</v>
      </c>
      <c r="AH10" s="39">
        <v>8.1000000000000014</v>
      </c>
      <c r="AI10" s="39">
        <v>9.3000000000000007</v>
      </c>
      <c r="AJ10" s="39">
        <v>11.55</v>
      </c>
      <c r="AK10" s="39">
        <v>11.700000000000001</v>
      </c>
      <c r="AL10" s="39">
        <v>11.400000000000002</v>
      </c>
      <c r="AM10" s="39">
        <v>12.900000000000002</v>
      </c>
      <c r="AN10" s="39">
        <v>12.750000000000002</v>
      </c>
      <c r="AO10" s="39">
        <v>12.600000000000001</v>
      </c>
      <c r="AP10" s="39">
        <v>12.600000000000001</v>
      </c>
    </row>
    <row r="11" spans="2:42" ht="15" customHeight="1">
      <c r="F11" s="403" t="s">
        <v>392</v>
      </c>
      <c r="G11" s="38" t="s">
        <v>195</v>
      </c>
      <c r="H11" s="138" t="s">
        <v>489</v>
      </c>
      <c r="I11" s="138" t="s">
        <v>489</v>
      </c>
      <c r="J11" s="138" t="s">
        <v>489</v>
      </c>
      <c r="K11" s="138" t="s">
        <v>489</v>
      </c>
      <c r="L11" s="138" t="s">
        <v>489</v>
      </c>
      <c r="M11" s="138" t="s">
        <v>489</v>
      </c>
      <c r="N11" s="138" t="s">
        <v>489</v>
      </c>
      <c r="O11" s="138" t="s">
        <v>489</v>
      </c>
      <c r="P11" s="138" t="s">
        <v>489</v>
      </c>
      <c r="Q11" s="138" t="s">
        <v>489</v>
      </c>
      <c r="R11" s="138" t="s">
        <v>489</v>
      </c>
      <c r="S11" s="138" t="s">
        <v>489</v>
      </c>
      <c r="T11" s="138" t="s">
        <v>489</v>
      </c>
      <c r="U11" s="138" t="s">
        <v>489</v>
      </c>
      <c r="V11" s="138" t="s">
        <v>489</v>
      </c>
      <c r="W11" s="138" t="s">
        <v>489</v>
      </c>
      <c r="X11" s="138" t="s">
        <v>489</v>
      </c>
      <c r="Y11" s="138" t="s">
        <v>489</v>
      </c>
      <c r="Z11" s="138" t="s">
        <v>489</v>
      </c>
      <c r="AA11" s="138" t="s">
        <v>489</v>
      </c>
      <c r="AB11" s="138" t="s">
        <v>489</v>
      </c>
      <c r="AC11" s="138">
        <v>9.0645500000000006</v>
      </c>
      <c r="AD11" s="138">
        <v>10.397200000000002</v>
      </c>
      <c r="AE11" s="138">
        <v>28.860700000000001</v>
      </c>
      <c r="AF11" s="138" t="s">
        <v>489</v>
      </c>
      <c r="AG11" s="138" t="s">
        <v>489</v>
      </c>
      <c r="AH11" s="138" t="s">
        <v>489</v>
      </c>
      <c r="AI11" s="138" t="s">
        <v>489</v>
      </c>
      <c r="AJ11" s="138" t="s">
        <v>489</v>
      </c>
      <c r="AK11" s="138" t="s">
        <v>489</v>
      </c>
      <c r="AL11" s="138" t="s">
        <v>489</v>
      </c>
      <c r="AM11" s="138" t="s">
        <v>489</v>
      </c>
      <c r="AN11" s="138" t="s">
        <v>489</v>
      </c>
      <c r="AO11" s="138" t="s">
        <v>489</v>
      </c>
      <c r="AP11" s="138" t="s">
        <v>489</v>
      </c>
    </row>
    <row r="12" spans="2:42" ht="15" customHeight="1">
      <c r="F12" s="132" t="s">
        <v>121</v>
      </c>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3"/>
      <c r="AK12" s="133"/>
      <c r="AL12" s="133"/>
      <c r="AM12" s="133"/>
      <c r="AN12" s="133"/>
      <c r="AO12" s="133"/>
      <c r="AP12" s="133"/>
    </row>
    <row r="13" spans="2:42" ht="15" customHeight="1">
      <c r="F13" s="5" t="s">
        <v>228</v>
      </c>
      <c r="G13" s="38" t="s">
        <v>195</v>
      </c>
      <c r="H13" s="39">
        <v>65.000083977383028</v>
      </c>
      <c r="I13" s="39">
        <v>108.93868823025089</v>
      </c>
      <c r="J13" s="39">
        <v>169.94435363919138</v>
      </c>
      <c r="K13" s="39">
        <v>146.70410015007121</v>
      </c>
      <c r="L13" s="39">
        <v>151.42477664004875</v>
      </c>
      <c r="M13" s="39">
        <v>176.84380389377395</v>
      </c>
      <c r="N13" s="39">
        <v>207.70976555901171</v>
      </c>
      <c r="O13" s="39">
        <v>148.36577827454329</v>
      </c>
      <c r="P13" s="39">
        <v>170.6706115607264</v>
      </c>
      <c r="Q13" s="39">
        <v>158.44938913690476</v>
      </c>
      <c r="R13" s="39">
        <v>109.01100635675746</v>
      </c>
      <c r="S13" s="39">
        <v>114.52342701979271</v>
      </c>
      <c r="T13" s="39">
        <v>121.89688377898153</v>
      </c>
      <c r="U13" s="39">
        <v>96.350263403212438</v>
      </c>
      <c r="V13" s="39">
        <v>59.6231209264566</v>
      </c>
      <c r="W13" s="39">
        <v>44.780691316161636</v>
      </c>
      <c r="X13" s="39">
        <v>41.444122756224672</v>
      </c>
      <c r="Y13" s="39">
        <v>26.412383285904461</v>
      </c>
      <c r="Z13" s="39">
        <v>23.813952215204459</v>
      </c>
      <c r="AA13" s="39">
        <v>21.811214423026243</v>
      </c>
      <c r="AB13" s="39">
        <v>21.64026504004903</v>
      </c>
      <c r="AC13" s="39">
        <v>23.09549344664552</v>
      </c>
      <c r="AD13" s="39">
        <v>29.791870457310665</v>
      </c>
      <c r="AE13" s="39">
        <v>11.040573721865421</v>
      </c>
      <c r="AF13" s="39">
        <v>14.620068027210882</v>
      </c>
      <c r="AG13" s="39">
        <v>12.055296000478004</v>
      </c>
      <c r="AH13" s="39">
        <v>13.338407280881022</v>
      </c>
      <c r="AI13" s="39">
        <v>13.986012043832403</v>
      </c>
      <c r="AJ13" s="39">
        <v>14.223805781622863</v>
      </c>
      <c r="AK13" s="39">
        <v>18.043089813615136</v>
      </c>
      <c r="AL13" s="39">
        <v>17.861238795275518</v>
      </c>
      <c r="AM13" s="39">
        <v>14.07894653770045</v>
      </c>
      <c r="AN13" s="39">
        <v>14.106510111040896</v>
      </c>
      <c r="AO13" s="39">
        <v>18.265617721193649</v>
      </c>
      <c r="AP13" s="39">
        <v>17.254307578910854</v>
      </c>
    </row>
    <row r="14" spans="2:42" ht="15" customHeight="1">
      <c r="F14" s="5" t="s">
        <v>229</v>
      </c>
      <c r="G14" s="38" t="s">
        <v>195</v>
      </c>
      <c r="H14" s="39">
        <v>102.14933387499097</v>
      </c>
      <c r="I14" s="39">
        <v>238.74437335899054</v>
      </c>
      <c r="J14" s="39">
        <v>149.66065195638214</v>
      </c>
      <c r="K14" s="39">
        <v>178.16744280521684</v>
      </c>
      <c r="L14" s="39">
        <v>135.40725653196478</v>
      </c>
      <c r="M14" s="39">
        <v>124.71720996365178</v>
      </c>
      <c r="N14" s="39">
        <v>130.65612472382566</v>
      </c>
      <c r="O14" s="39">
        <v>144.63157893746688</v>
      </c>
      <c r="P14" s="39">
        <v>136.57365939086293</v>
      </c>
      <c r="Q14" s="39">
        <v>108.19437499999999</v>
      </c>
      <c r="R14" s="39">
        <v>136.94847560975609</v>
      </c>
      <c r="S14" s="39">
        <v>139.41969111969109</v>
      </c>
      <c r="T14" s="39">
        <v>132.59391117478509</v>
      </c>
      <c r="U14" s="39">
        <v>87.405505142165751</v>
      </c>
      <c r="V14" s="39">
        <v>81.596378575776015</v>
      </c>
      <c r="W14" s="39">
        <v>88.664754098360646</v>
      </c>
      <c r="X14" s="39">
        <v>96.9</v>
      </c>
      <c r="Y14" s="39">
        <v>92.363198855075737</v>
      </c>
      <c r="Z14" s="39">
        <v>62.59502512562814</v>
      </c>
      <c r="AA14" s="39">
        <v>44.212405137186217</v>
      </c>
      <c r="AB14" s="39">
        <v>30.99616519174041</v>
      </c>
      <c r="AC14" s="39">
        <v>37.269650145772594</v>
      </c>
      <c r="AD14" s="39">
        <v>32.016033519553076</v>
      </c>
      <c r="AE14" s="39">
        <v>16.326497432972047</v>
      </c>
      <c r="AF14" s="39">
        <v>17.398979591836735</v>
      </c>
      <c r="AG14" s="39">
        <v>12.351456310679612</v>
      </c>
      <c r="AH14" s="39">
        <v>14.748880179171332</v>
      </c>
      <c r="AI14" s="39">
        <v>10.741620626151013</v>
      </c>
      <c r="AJ14" s="39">
        <v>28.905649091714665</v>
      </c>
      <c r="AK14" s="39">
        <v>24.059504132231407</v>
      </c>
      <c r="AL14" s="39">
        <v>28.382857883817429</v>
      </c>
      <c r="AM14" s="39">
        <v>27.592912810521184</v>
      </c>
      <c r="AN14" s="39">
        <v>29.822169811320755</v>
      </c>
      <c r="AO14" s="39">
        <v>33.822164482602801</v>
      </c>
      <c r="AP14" s="39">
        <v>32.394063620071684</v>
      </c>
    </row>
    <row r="15" spans="2:42" ht="15" customHeight="1">
      <c r="F15" s="5" t="s">
        <v>230</v>
      </c>
      <c r="G15" s="38" t="s">
        <v>195</v>
      </c>
      <c r="H15" s="39">
        <v>4.0335829783555601</v>
      </c>
      <c r="I15" s="39">
        <v>6.7226382972592678</v>
      </c>
      <c r="J15" s="39">
        <v>6.7226382972592678</v>
      </c>
      <c r="K15" s="39">
        <v>8.0671659567111202</v>
      </c>
      <c r="L15" s="39">
        <v>17.478859572874093</v>
      </c>
      <c r="M15" s="39">
        <v>16.13433191342224</v>
      </c>
      <c r="N15" s="39">
        <v>13.445276594518536</v>
      </c>
      <c r="O15" s="39">
        <v>13.909138637029425</v>
      </c>
      <c r="P15" s="39">
        <v>24.159817512690353</v>
      </c>
      <c r="Q15" s="39">
        <v>17.91375</v>
      </c>
      <c r="R15" s="39">
        <v>14.683231707317074</v>
      </c>
      <c r="S15" s="39">
        <v>14.791312741312741</v>
      </c>
      <c r="T15" s="39">
        <v>13.204226361031518</v>
      </c>
      <c r="U15" s="39">
        <v>16.109891107078038</v>
      </c>
      <c r="V15" s="39">
        <v>14.024741326841145</v>
      </c>
      <c r="W15" s="39">
        <v>17.478058007566204</v>
      </c>
      <c r="X15" s="39">
        <v>16.149999999999999</v>
      </c>
      <c r="Y15" s="39">
        <v>12.351498707660411</v>
      </c>
      <c r="Z15" s="39">
        <v>8.9032160804020091</v>
      </c>
      <c r="AA15" s="39">
        <v>6.3762405137186224</v>
      </c>
      <c r="AB15" s="39">
        <v>6.5648082595870205</v>
      </c>
      <c r="AC15" s="39">
        <v>9.7132944606414</v>
      </c>
      <c r="AD15" s="39">
        <v>6.5939106145251394</v>
      </c>
      <c r="AE15" s="39">
        <v>6.2627495721620079</v>
      </c>
      <c r="AF15" s="39">
        <v>9.8414965986394556</v>
      </c>
      <c r="AG15" s="39">
        <v>10.859223300970873</v>
      </c>
      <c r="AH15" s="39">
        <v>10.640705487122061</v>
      </c>
      <c r="AI15" s="39">
        <v>8.8302946593001845</v>
      </c>
      <c r="AJ15" s="39">
        <v>7.4959680992467872</v>
      </c>
      <c r="AK15" s="39">
        <v>9.9942148760330571</v>
      </c>
      <c r="AL15" s="39">
        <v>10.004693983402488</v>
      </c>
      <c r="AM15" s="39">
        <v>10.676546517291769</v>
      </c>
      <c r="AN15" s="39">
        <v>9.7349056603773576</v>
      </c>
      <c r="AO15" s="39">
        <v>9.007388160867599</v>
      </c>
      <c r="AP15" s="39">
        <v>6.4976254480286739</v>
      </c>
    </row>
    <row r="16" spans="2:42" ht="15" customHeight="1">
      <c r="F16" s="5" t="s">
        <v>113</v>
      </c>
      <c r="G16" s="38" t="s">
        <v>195</v>
      </c>
      <c r="H16" s="39">
        <v>464.6308164311086</v>
      </c>
      <c r="I16" s="39">
        <v>874.69644801443587</v>
      </c>
      <c r="J16" s="39">
        <v>844.93361991564586</v>
      </c>
      <c r="K16" s="39">
        <v>792.02192551779717</v>
      </c>
      <c r="L16" s="39">
        <v>653.12872772344451</v>
      </c>
      <c r="M16" s="39">
        <v>490.25991840506651</v>
      </c>
      <c r="N16" s="39">
        <v>329.87134476158781</v>
      </c>
      <c r="O16" s="39">
        <v>281.09337648857104</v>
      </c>
      <c r="P16" s="39">
        <v>239.54942893401017</v>
      </c>
      <c r="Q16" s="39">
        <v>202.31062500000002</v>
      </c>
      <c r="R16" s="39">
        <v>234.88130081300812</v>
      </c>
      <c r="S16" s="39">
        <v>229.33301158301157</v>
      </c>
      <c r="T16" s="39">
        <v>217.4651146131805</v>
      </c>
      <c r="U16" s="39">
        <v>207.86839080459771</v>
      </c>
      <c r="V16" s="39">
        <v>259.17586731588563</v>
      </c>
      <c r="W16" s="39">
        <v>230.01755989911729</v>
      </c>
      <c r="X16" s="39">
        <v>232.10000000000002</v>
      </c>
      <c r="Y16" s="39">
        <v>177.45322042299986</v>
      </c>
      <c r="Z16" s="39">
        <v>150.94349246231158</v>
      </c>
      <c r="AA16" s="39">
        <v>125.44655575014595</v>
      </c>
      <c r="AB16" s="39">
        <v>144.98389380530975</v>
      </c>
      <c r="AC16" s="39">
        <v>148.93871720116618</v>
      </c>
      <c r="AD16" s="39">
        <v>105.76469273743018</v>
      </c>
      <c r="AE16" s="39">
        <v>110.82296063890475</v>
      </c>
      <c r="AF16" s="39">
        <v>115.59353741496599</v>
      </c>
      <c r="AG16" s="39">
        <v>124.0556253569389</v>
      </c>
      <c r="AH16" s="39">
        <v>110.07021276595746</v>
      </c>
      <c r="AI16" s="39">
        <v>128.95018416206261</v>
      </c>
      <c r="AJ16" s="39">
        <v>128.53721754541428</v>
      </c>
      <c r="AK16" s="39">
        <v>125.71871657754012</v>
      </c>
      <c r="AL16" s="39">
        <v>125.49442427385893</v>
      </c>
      <c r="AM16" s="39">
        <v>100.15920603994155</v>
      </c>
      <c r="AN16" s="39">
        <v>100.55660377358492</v>
      </c>
      <c r="AO16" s="39">
        <v>107.16127428829643</v>
      </c>
      <c r="AP16" s="39">
        <v>100.76729390681004</v>
      </c>
    </row>
    <row r="17" spans="2:42" ht="15" customHeight="1">
      <c r="F17" s="131" t="s">
        <v>49</v>
      </c>
      <c r="G17" s="38" t="s">
        <v>195</v>
      </c>
      <c r="H17" s="39">
        <v>58.5537238626613</v>
      </c>
      <c r="I17" s="39">
        <v>57.674284526573331</v>
      </c>
      <c r="J17" s="39">
        <v>56.657776961842899</v>
      </c>
      <c r="K17" s="39">
        <v>53.879907550216274</v>
      </c>
      <c r="L17" s="39">
        <v>54.199135621686807</v>
      </c>
      <c r="M17" s="39">
        <v>49.556579288959718</v>
      </c>
      <c r="N17" s="39">
        <v>42.659719740195783</v>
      </c>
      <c r="O17" s="39">
        <v>35.723115858817494</v>
      </c>
      <c r="P17" s="39">
        <v>35.063442597018025</v>
      </c>
      <c r="Q17" s="39">
        <v>39.601466494759791</v>
      </c>
      <c r="R17" s="39">
        <v>30.554001532819807</v>
      </c>
      <c r="S17" s="39">
        <v>19.545642114736907</v>
      </c>
      <c r="T17" s="39">
        <v>17.880286366412388</v>
      </c>
      <c r="U17" s="39">
        <v>18.752688983306033</v>
      </c>
      <c r="V17" s="39">
        <v>17.004798425007575</v>
      </c>
      <c r="W17" s="39">
        <v>11.148841339616171</v>
      </c>
      <c r="X17" s="39">
        <v>7.73805388935466</v>
      </c>
      <c r="Y17" s="39">
        <v>5.4889999999999999</v>
      </c>
      <c r="Z17" s="39">
        <v>4.4320000000000004</v>
      </c>
      <c r="AA17" s="39">
        <v>3.177</v>
      </c>
      <c r="AB17" s="39">
        <v>2.9950000000000001</v>
      </c>
      <c r="AC17" s="39">
        <v>5.0499538809999995</v>
      </c>
      <c r="AD17" s="39">
        <v>4.9520414080000004</v>
      </c>
      <c r="AE17" s="39">
        <v>3.9272785839999997</v>
      </c>
      <c r="AF17" s="39">
        <v>4.7388138675600002</v>
      </c>
      <c r="AG17" s="39">
        <v>3.3195581899999995</v>
      </c>
      <c r="AH17" s="39">
        <v>3.3195581899999995</v>
      </c>
      <c r="AI17" s="39">
        <v>3.2701767849739998</v>
      </c>
      <c r="AJ17" s="39">
        <v>3.9129999999999998</v>
      </c>
      <c r="AK17" s="39">
        <v>2.6789999999999998</v>
      </c>
      <c r="AL17" s="39">
        <v>4.1678298352190009</v>
      </c>
      <c r="AM17" s="39">
        <v>3.114906599792</v>
      </c>
      <c r="AN17" s="39">
        <v>2.6410223899999998</v>
      </c>
      <c r="AO17" s="39">
        <v>2.5356499600000002</v>
      </c>
      <c r="AP17" s="39">
        <v>3.3681800298275042</v>
      </c>
    </row>
    <row r="18" spans="2:42" ht="15" customHeight="1">
      <c r="F18" s="131" t="s">
        <v>50</v>
      </c>
      <c r="G18" s="38" t="s">
        <v>195</v>
      </c>
      <c r="H18" s="39">
        <v>218.91998348302278</v>
      </c>
      <c r="I18" s="39">
        <v>215.63194589582724</v>
      </c>
      <c r="J18" s="39">
        <v>211.8314392055421</v>
      </c>
      <c r="K18" s="39">
        <v>201.44557327602962</v>
      </c>
      <c r="L18" s="39">
        <v>202.63909948620818</v>
      </c>
      <c r="M18" s="39">
        <v>185.28156372873053</v>
      </c>
      <c r="N18" s="39">
        <v>159.4956652598043</v>
      </c>
      <c r="O18" s="39">
        <v>133.56117114118229</v>
      </c>
      <c r="P18" s="39">
        <v>131.09479240298177</v>
      </c>
      <c r="Q18" s="39">
        <v>148.06150350524021</v>
      </c>
      <c r="R18" s="39">
        <v>114.23494646718018</v>
      </c>
      <c r="S18" s="39">
        <v>73.077019985263107</v>
      </c>
      <c r="T18" s="39">
        <v>66.85060723358761</v>
      </c>
      <c r="U18" s="39">
        <v>70.112336016693945</v>
      </c>
      <c r="V18" s="39">
        <v>63.577343074992449</v>
      </c>
      <c r="W18" s="39">
        <v>41.683158660383832</v>
      </c>
      <c r="X18" s="39">
        <v>28.930946110645344</v>
      </c>
      <c r="Y18" s="39">
        <v>19.881999999999998</v>
      </c>
      <c r="Z18" s="39">
        <v>17.113999999999997</v>
      </c>
      <c r="AA18" s="39">
        <v>17.108000000000001</v>
      </c>
      <c r="AB18" s="39">
        <v>16.880999999999997</v>
      </c>
      <c r="AC18" s="39">
        <v>34.301213329999982</v>
      </c>
      <c r="AD18" s="39">
        <v>21.724325720000003</v>
      </c>
      <c r="AE18" s="39">
        <v>11.000247680199999</v>
      </c>
      <c r="AF18" s="39">
        <v>11.783528947000001</v>
      </c>
      <c r="AG18" s="39">
        <v>11.864046519000009</v>
      </c>
      <c r="AH18" s="39">
        <v>11.864046519000002</v>
      </c>
      <c r="AI18" s="39">
        <v>10.207566159999999</v>
      </c>
      <c r="AJ18" s="39">
        <v>10.19</v>
      </c>
      <c r="AK18" s="39">
        <v>6.7069999999999999</v>
      </c>
      <c r="AL18" s="39">
        <v>4.9019536219999988</v>
      </c>
      <c r="AM18" s="39">
        <v>6.7786273940000026</v>
      </c>
      <c r="AN18" s="39">
        <v>5.6541561260000037</v>
      </c>
      <c r="AO18" s="39">
        <v>5.4213300789999987</v>
      </c>
      <c r="AP18" s="39">
        <v>6.0189945770000017</v>
      </c>
    </row>
    <row r="19" spans="2:42" ht="15" customHeight="1">
      <c r="F19" s="5" t="s">
        <v>232</v>
      </c>
      <c r="G19" s="38" t="s">
        <v>195</v>
      </c>
      <c r="H19" s="39">
        <v>199.03040999999996</v>
      </c>
      <c r="I19" s="39">
        <v>189.61709300000001</v>
      </c>
      <c r="J19" s="39">
        <v>191.86200099999999</v>
      </c>
      <c r="K19" s="39">
        <v>171.96427900000006</v>
      </c>
      <c r="L19" s="39">
        <v>166.62339200000005</v>
      </c>
      <c r="M19" s="39">
        <v>165.98469800000001</v>
      </c>
      <c r="N19" s="39">
        <v>149.56677000000002</v>
      </c>
      <c r="O19" s="39">
        <v>147.554091</v>
      </c>
      <c r="P19" s="39">
        <v>123.07011</v>
      </c>
      <c r="Q19" s="39">
        <v>127.394092</v>
      </c>
      <c r="R19" s="39">
        <v>146.09769500000002</v>
      </c>
      <c r="S19" s="39">
        <v>131.62244199999998</v>
      </c>
      <c r="T19" s="39">
        <v>98.906128000000024</v>
      </c>
      <c r="U19" s="39">
        <v>69.832206999999997</v>
      </c>
      <c r="V19" s="39">
        <v>71.387693999999996</v>
      </c>
      <c r="W19" s="39">
        <v>66.036211999999992</v>
      </c>
      <c r="X19" s="39">
        <v>61.688724000000001</v>
      </c>
      <c r="Y19" s="39">
        <v>67.293597000000005</v>
      </c>
      <c r="Z19" s="39">
        <v>67.293597000000005</v>
      </c>
      <c r="AA19" s="39">
        <v>67.293597000000005</v>
      </c>
      <c r="AB19" s="39">
        <v>67.293597000000005</v>
      </c>
      <c r="AC19" s="39">
        <v>67.293597000000005</v>
      </c>
      <c r="AD19" s="39">
        <v>67.293597000000005</v>
      </c>
      <c r="AE19" s="39">
        <v>67.293597000000005</v>
      </c>
      <c r="AF19" s="39">
        <v>67.293597000000005</v>
      </c>
      <c r="AG19" s="39">
        <v>67.293597000000005</v>
      </c>
      <c r="AH19" s="39">
        <v>67.293597000000005</v>
      </c>
      <c r="AI19" s="39">
        <v>67.293597000000005</v>
      </c>
      <c r="AJ19" s="39">
        <v>67.293597000000005</v>
      </c>
      <c r="AK19" s="39">
        <v>67.293597000000005</v>
      </c>
      <c r="AL19" s="39">
        <v>67.293597000000005</v>
      </c>
      <c r="AM19" s="39">
        <v>67.293597000000005</v>
      </c>
      <c r="AN19" s="39">
        <v>67.293597000000005</v>
      </c>
      <c r="AO19" s="39">
        <v>67.293597000000005</v>
      </c>
      <c r="AP19" s="39">
        <v>67.293597000000005</v>
      </c>
    </row>
    <row r="20" spans="2:42" ht="15" customHeight="1">
      <c r="F20" s="130" t="s">
        <v>233</v>
      </c>
      <c r="G20" s="38" t="s">
        <v>195</v>
      </c>
      <c r="H20" s="39">
        <v>357.92235142136713</v>
      </c>
      <c r="I20" s="39">
        <v>318.42685386317964</v>
      </c>
      <c r="J20" s="39">
        <v>278.93135630499216</v>
      </c>
      <c r="K20" s="39">
        <v>239.4358587468046</v>
      </c>
      <c r="L20" s="39">
        <v>171.3155425078391</v>
      </c>
      <c r="M20" s="39">
        <v>165.48482626887358</v>
      </c>
      <c r="N20" s="39">
        <v>121.44791002990804</v>
      </c>
      <c r="O20" s="39">
        <v>149.57742872449012</v>
      </c>
      <c r="P20" s="39">
        <v>109.43332003082551</v>
      </c>
      <c r="Q20" s="39">
        <v>67.816832096123775</v>
      </c>
      <c r="R20" s="39">
        <v>69.35821677228212</v>
      </c>
      <c r="S20" s="39">
        <v>89.751810846843881</v>
      </c>
      <c r="T20" s="39">
        <v>97.706916352563582</v>
      </c>
      <c r="U20" s="39">
        <v>67.846894296765697</v>
      </c>
      <c r="V20" s="39">
        <v>63.753482264816036</v>
      </c>
      <c r="W20" s="39">
        <v>48.284231466366457</v>
      </c>
      <c r="X20" s="39">
        <v>39.486572493573263</v>
      </c>
      <c r="Y20" s="39">
        <v>33.935697797356831</v>
      </c>
      <c r="Z20" s="39">
        <v>22.500212121212122</v>
      </c>
      <c r="AA20" s="39">
        <v>21.765617344173442</v>
      </c>
      <c r="AB20" s="39">
        <v>30.835365174129354</v>
      </c>
      <c r="AC20" s="39">
        <v>38.621673231989426</v>
      </c>
      <c r="AD20" s="39">
        <v>27.275512764989539</v>
      </c>
      <c r="AE20" s="39">
        <v>16.741233373070187</v>
      </c>
      <c r="AF20" s="39">
        <v>14.272239243924393</v>
      </c>
      <c r="AG20" s="39">
        <v>13.310735848927077</v>
      </c>
      <c r="AH20" s="39">
        <v>11.72308332694352</v>
      </c>
      <c r="AI20" s="39">
        <v>13.343597927494486</v>
      </c>
      <c r="AJ20" s="39">
        <v>11.237717486723135</v>
      </c>
      <c r="AK20" s="39">
        <v>12.804048055428627</v>
      </c>
      <c r="AL20" s="39">
        <v>11.587497842205059</v>
      </c>
      <c r="AM20" s="39">
        <v>11.44301996606198</v>
      </c>
      <c r="AN20" s="39">
        <v>11.882187088596501</v>
      </c>
      <c r="AO20" s="39">
        <v>11.570354040552166</v>
      </c>
      <c r="AP20" s="39">
        <v>9.7097540405521663</v>
      </c>
    </row>
    <row r="21" spans="2:42" ht="15" customHeight="1">
      <c r="F21" s="5" t="s">
        <v>234</v>
      </c>
      <c r="G21" s="38" t="s">
        <v>195</v>
      </c>
      <c r="H21" s="39">
        <v>12.329780677814277</v>
      </c>
      <c r="I21" s="39">
        <v>12.281603357592283</v>
      </c>
      <c r="J21" s="39">
        <v>12.215359542287038</v>
      </c>
      <c r="K21" s="39">
        <v>12.287625522620035</v>
      </c>
      <c r="L21" s="39">
        <v>12.097325107743151</v>
      </c>
      <c r="M21" s="39">
        <v>11.814283351438924</v>
      </c>
      <c r="N21" s="39">
        <v>11.587849946395544</v>
      </c>
      <c r="O21" s="39">
        <v>11.28674169500807</v>
      </c>
      <c r="P21" s="39">
        <v>11.16268509543643</v>
      </c>
      <c r="Q21" s="39">
        <v>11.022970866792644</v>
      </c>
      <c r="R21" s="39">
        <v>10.898914267221004</v>
      </c>
      <c r="S21" s="39">
        <v>10.851190129370542</v>
      </c>
      <c r="T21" s="39">
        <v>10.81568009002101</v>
      </c>
      <c r="U21" s="39">
        <v>10.110562496721062</v>
      </c>
      <c r="V21" s="39">
        <v>10.56124891976957</v>
      </c>
      <c r="W21" s="39">
        <v>10.503108017584756</v>
      </c>
      <c r="X21" s="39">
        <v>10.547556303618165</v>
      </c>
      <c r="Y21" s="39">
        <v>10.535862551490892</v>
      </c>
      <c r="Z21" s="39">
        <v>10.838000000000001</v>
      </c>
      <c r="AA21" s="39">
        <v>13.969000000000003</v>
      </c>
      <c r="AB21" s="39">
        <v>10.500000000000002</v>
      </c>
      <c r="AC21" s="39">
        <v>10.669000000000002</v>
      </c>
      <c r="AD21" s="39">
        <v>9.1940000000000026</v>
      </c>
      <c r="AE21" s="39">
        <v>11.852000000000002</v>
      </c>
      <c r="AF21" s="39">
        <v>13.200000000000003</v>
      </c>
      <c r="AG21" s="39">
        <v>12.600000000000001</v>
      </c>
      <c r="AH21" s="39">
        <v>12.900000000000002</v>
      </c>
      <c r="AI21" s="39">
        <v>12.300000000000002</v>
      </c>
      <c r="AJ21" s="39">
        <v>13.200000000000003</v>
      </c>
      <c r="AK21" s="39">
        <v>13.200000000000003</v>
      </c>
      <c r="AL21" s="39">
        <v>13.200000000000003</v>
      </c>
      <c r="AM21" s="39">
        <v>12.900000000000002</v>
      </c>
      <c r="AN21" s="39">
        <v>13.069000000000003</v>
      </c>
      <c r="AO21" s="39">
        <v>13.500000000000002</v>
      </c>
      <c r="AP21" s="39">
        <v>13.200000000000003</v>
      </c>
    </row>
    <row r="22" spans="2:42">
      <c r="F22" s="402" t="s">
        <v>479</v>
      </c>
      <c r="G22" s="127"/>
      <c r="H22" s="128"/>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row>
    <row r="23" spans="2:42">
      <c r="F23" s="28"/>
      <c r="G23" s="127"/>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row>
    <row r="24" spans="2:42" s="120" customFormat="1">
      <c r="B24" s="99"/>
      <c r="C24" s="99"/>
      <c r="D24" s="207" t="s">
        <v>164</v>
      </c>
      <c r="E24" s="172">
        <v>12</v>
      </c>
      <c r="F24" s="261" t="s">
        <v>480</v>
      </c>
    </row>
    <row r="25" spans="2:42">
      <c r="F25" s="4" t="s">
        <v>225</v>
      </c>
      <c r="G25" s="3" t="s">
        <v>226</v>
      </c>
      <c r="H25" s="4">
        <v>1990</v>
      </c>
      <c r="I25" s="4">
        <f t="shared" ref="I25" si="22">H25+1</f>
        <v>1991</v>
      </c>
      <c r="J25" s="4">
        <f t="shared" ref="J25" si="23">I25+1</f>
        <v>1992</v>
      </c>
      <c r="K25" s="4">
        <f t="shared" ref="K25" si="24">J25+1</f>
        <v>1993</v>
      </c>
      <c r="L25" s="4">
        <f t="shared" ref="L25" si="25">K25+1</f>
        <v>1994</v>
      </c>
      <c r="M25" s="4">
        <f t="shared" ref="M25" si="26">L25+1</f>
        <v>1995</v>
      </c>
      <c r="N25" s="4">
        <f t="shared" ref="N25" si="27">M25+1</f>
        <v>1996</v>
      </c>
      <c r="O25" s="4">
        <f t="shared" ref="O25" si="28">N25+1</f>
        <v>1997</v>
      </c>
      <c r="P25" s="4">
        <f t="shared" ref="P25" si="29">O25+1</f>
        <v>1998</v>
      </c>
      <c r="Q25" s="4">
        <f t="shared" ref="Q25" si="30">P25+1</f>
        <v>1999</v>
      </c>
      <c r="R25" s="4">
        <f t="shared" ref="R25" si="31">Q25+1</f>
        <v>2000</v>
      </c>
      <c r="S25" s="4">
        <f t="shared" ref="S25" si="32">R25+1</f>
        <v>2001</v>
      </c>
      <c r="T25" s="4">
        <f>S25+1</f>
        <v>2002</v>
      </c>
      <c r="U25" s="4">
        <f t="shared" ref="U25" si="33">T25+1</f>
        <v>2003</v>
      </c>
      <c r="V25" s="4">
        <f t="shared" ref="V25" si="34">U25+1</f>
        <v>2004</v>
      </c>
      <c r="W25" s="4">
        <f t="shared" ref="W25" si="35">V25+1</f>
        <v>2005</v>
      </c>
      <c r="X25" s="4">
        <f t="shared" ref="X25" si="36">W25+1</f>
        <v>2006</v>
      </c>
      <c r="Y25" s="4">
        <f t="shared" ref="Y25" si="37">X25+1</f>
        <v>2007</v>
      </c>
      <c r="Z25" s="4">
        <f t="shared" ref="Z25" si="38">Y25+1</f>
        <v>2008</v>
      </c>
      <c r="AA25" s="4">
        <f t="shared" ref="AA25" si="39">Z25+1</f>
        <v>2009</v>
      </c>
      <c r="AB25" s="4">
        <f t="shared" ref="AB25" si="40">AA25+1</f>
        <v>2010</v>
      </c>
      <c r="AC25" s="4">
        <f t="shared" ref="AC25" si="41">AB25+1</f>
        <v>2011</v>
      </c>
      <c r="AD25" s="4">
        <f t="shared" ref="AD25" si="42">AC25+1</f>
        <v>2012</v>
      </c>
      <c r="AE25" s="4">
        <f t="shared" ref="AE25:AP25" si="43">AD25+1</f>
        <v>2013</v>
      </c>
      <c r="AF25" s="4">
        <f t="shared" si="43"/>
        <v>2014</v>
      </c>
      <c r="AG25" s="4">
        <f t="shared" si="43"/>
        <v>2015</v>
      </c>
      <c r="AH25" s="4">
        <f t="shared" si="43"/>
        <v>2016</v>
      </c>
      <c r="AI25" s="4">
        <f t="shared" si="43"/>
        <v>2017</v>
      </c>
      <c r="AJ25" s="4">
        <f t="shared" si="43"/>
        <v>2018</v>
      </c>
      <c r="AK25" s="4">
        <f t="shared" si="43"/>
        <v>2019</v>
      </c>
      <c r="AL25" s="4">
        <f t="shared" si="43"/>
        <v>2020</v>
      </c>
      <c r="AM25" s="4">
        <f t="shared" si="43"/>
        <v>2021</v>
      </c>
      <c r="AN25" s="4">
        <f t="shared" si="43"/>
        <v>2022</v>
      </c>
      <c r="AO25" s="4">
        <f t="shared" si="43"/>
        <v>2023</v>
      </c>
      <c r="AP25" s="4">
        <f t="shared" si="43"/>
        <v>2024</v>
      </c>
    </row>
    <row r="26" spans="2:42">
      <c r="F26" s="3" t="s">
        <v>110</v>
      </c>
      <c r="G26" s="133"/>
      <c r="H26" s="133"/>
      <c r="I26" s="133"/>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c r="AO26" s="133"/>
      <c r="AP26" s="133"/>
    </row>
    <row r="27" spans="2:42">
      <c r="F27" s="37" t="s">
        <v>235</v>
      </c>
      <c r="G27" s="38" t="s">
        <v>0</v>
      </c>
      <c r="H27" s="26">
        <v>74.172041966269603</v>
      </c>
      <c r="I27" s="26">
        <v>72.185275963674954</v>
      </c>
      <c r="J27" s="26">
        <v>70.198509961080305</v>
      </c>
      <c r="K27" s="26">
        <v>68.211743958485656</v>
      </c>
      <c r="L27" s="26">
        <v>66.224977955891021</v>
      </c>
      <c r="M27" s="26">
        <v>64.238211953296371</v>
      </c>
      <c r="N27" s="26">
        <v>62.251445950701722</v>
      </c>
      <c r="O27" s="26">
        <v>60.264679948107073</v>
      </c>
      <c r="P27" s="26">
        <v>56.447237280838614</v>
      </c>
      <c r="Q27" s="26">
        <v>53.510199493706722</v>
      </c>
      <c r="R27" s="26">
        <v>54.398340053218377</v>
      </c>
      <c r="S27" s="26">
        <v>46.235797531039857</v>
      </c>
      <c r="T27" s="26">
        <v>44.355993130431472</v>
      </c>
      <c r="U27" s="26">
        <v>45.364930696635987</v>
      </c>
      <c r="V27" s="26">
        <v>41.309202789466404</v>
      </c>
      <c r="W27" s="26">
        <v>43.508877808660706</v>
      </c>
      <c r="X27" s="26">
        <v>41.808204732288687</v>
      </c>
      <c r="Y27" s="26">
        <v>40.509898918769039</v>
      </c>
      <c r="Z27" s="26">
        <v>41.537015667342303</v>
      </c>
      <c r="AA27" s="26">
        <v>36.498259617001551</v>
      </c>
      <c r="AB27" s="26">
        <v>36.116813006161863</v>
      </c>
      <c r="AC27" s="26">
        <v>38.689158850854852</v>
      </c>
      <c r="AD27" s="26">
        <v>33.136277812363204</v>
      </c>
      <c r="AE27" s="26">
        <v>39.906681813920486</v>
      </c>
      <c r="AF27" s="26">
        <v>28.416078255488319</v>
      </c>
      <c r="AG27" s="26">
        <v>28.750834697808802</v>
      </c>
      <c r="AH27" s="26">
        <v>29.085591140129285</v>
      </c>
      <c r="AI27" s="26">
        <v>35.395217825007144</v>
      </c>
      <c r="AJ27" s="26">
        <v>30.556010894649145</v>
      </c>
      <c r="AK27" s="26">
        <v>31.807240000258496</v>
      </c>
      <c r="AL27" s="26">
        <v>29.978958388690081</v>
      </c>
      <c r="AM27" s="26">
        <v>28.130973148692263</v>
      </c>
      <c r="AN27" s="26">
        <v>27.96890074657794</v>
      </c>
      <c r="AO27" s="26">
        <v>30.095824169520423</v>
      </c>
      <c r="AP27" s="26">
        <v>27.707115651614632</v>
      </c>
    </row>
    <row r="28" spans="2:42">
      <c r="F28" s="37" t="s">
        <v>236</v>
      </c>
      <c r="G28" s="38" t="s">
        <v>0</v>
      </c>
      <c r="H28" s="26">
        <v>25.827958033730404</v>
      </c>
      <c r="I28" s="26">
        <v>27.814724036325046</v>
      </c>
      <c r="J28" s="26">
        <v>29.801490038919692</v>
      </c>
      <c r="K28" s="26">
        <v>31.788256041514341</v>
      </c>
      <c r="L28" s="26">
        <v>33.775022044108987</v>
      </c>
      <c r="M28" s="26">
        <v>35.761788046703636</v>
      </c>
      <c r="N28" s="26">
        <v>37.748554049298278</v>
      </c>
      <c r="O28" s="26">
        <v>39.735320051892927</v>
      </c>
      <c r="P28" s="26">
        <v>43.552762719161386</v>
      </c>
      <c r="Q28" s="26">
        <v>46.489800506293271</v>
      </c>
      <c r="R28" s="26">
        <v>45.601659946781623</v>
      </c>
      <c r="S28" s="26">
        <v>53.764202468960143</v>
      </c>
      <c r="T28" s="26">
        <v>55.644006869568528</v>
      </c>
      <c r="U28" s="26">
        <v>54.635069303364013</v>
      </c>
      <c r="V28" s="26">
        <v>58.690797210533596</v>
      </c>
      <c r="W28" s="26">
        <v>56.491122191339294</v>
      </c>
      <c r="X28" s="26">
        <v>58.191795267711313</v>
      </c>
      <c r="Y28" s="26">
        <v>59.490101081230961</v>
      </c>
      <c r="Z28" s="26">
        <v>58.462984332657697</v>
      </c>
      <c r="AA28" s="26">
        <v>63.501740382998449</v>
      </c>
      <c r="AB28" s="26">
        <v>63.883186993838137</v>
      </c>
      <c r="AC28" s="26">
        <v>61.310841149145148</v>
      </c>
      <c r="AD28" s="26">
        <v>66.863722187636796</v>
      </c>
      <c r="AE28" s="26">
        <v>60.093318186079514</v>
      </c>
      <c r="AF28" s="26">
        <v>71.583921744511684</v>
      </c>
      <c r="AG28" s="26">
        <v>71.249165302191201</v>
      </c>
      <c r="AH28" s="26">
        <v>70.914408859870719</v>
      </c>
      <c r="AI28" s="26">
        <v>64.604782174992863</v>
      </c>
      <c r="AJ28" s="26">
        <v>69.443989105350852</v>
      </c>
      <c r="AK28" s="26">
        <v>68.192759999741497</v>
      </c>
      <c r="AL28" s="26">
        <v>70.021041611309926</v>
      </c>
      <c r="AM28" s="26">
        <v>71.869026851307737</v>
      </c>
      <c r="AN28" s="26">
        <v>72.031099253422056</v>
      </c>
      <c r="AO28" s="26">
        <v>69.904175830479574</v>
      </c>
      <c r="AP28" s="26">
        <v>72.292884348385371</v>
      </c>
    </row>
    <row r="29" spans="2:42">
      <c r="F29" s="132" t="s">
        <v>121</v>
      </c>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c r="AO29" s="133"/>
      <c r="AP29" s="133"/>
    </row>
    <row r="30" spans="2:42">
      <c r="F30" s="42" t="s">
        <v>237</v>
      </c>
      <c r="G30" s="38" t="s">
        <v>0</v>
      </c>
      <c r="H30" s="26">
        <v>90.202401437783436</v>
      </c>
      <c r="I30" s="26">
        <v>87.290082600261172</v>
      </c>
      <c r="J30" s="26">
        <v>87.098698416795855</v>
      </c>
      <c r="K30" s="26">
        <v>84.726150313598254</v>
      </c>
      <c r="L30" s="26">
        <v>82.774670243591203</v>
      </c>
      <c r="M30" s="26">
        <v>81.082914251927264</v>
      </c>
      <c r="N30" s="26">
        <v>74.734349185661131</v>
      </c>
      <c r="O30" s="26">
        <v>73.284592297941614</v>
      </c>
      <c r="P30" s="26">
        <v>71.595286683234121</v>
      </c>
      <c r="Q30" s="26">
        <v>70.689465324933906</v>
      </c>
      <c r="R30" s="26">
        <v>66.443316058426944</v>
      </c>
      <c r="S30" s="26">
        <v>64.834848201735241</v>
      </c>
      <c r="T30" s="26">
        <v>55.723729811754396</v>
      </c>
      <c r="U30" s="26">
        <v>53.416566229970655</v>
      </c>
      <c r="V30" s="26">
        <v>52.169641249492926</v>
      </c>
      <c r="W30" s="26">
        <v>48.290555499626706</v>
      </c>
      <c r="X30" s="26">
        <v>46.048772124301273</v>
      </c>
      <c r="Y30" s="26">
        <v>45.837631166058678</v>
      </c>
      <c r="Z30" s="26">
        <v>45.837432678103482</v>
      </c>
      <c r="AA30" s="26">
        <v>36.900066001272769</v>
      </c>
      <c r="AB30" s="26">
        <v>46.958362356459503</v>
      </c>
      <c r="AC30" s="26">
        <v>36.65869426240684</v>
      </c>
      <c r="AD30" s="26">
        <v>28.542428734202808</v>
      </c>
      <c r="AE30" s="26">
        <v>30.045775526202533</v>
      </c>
      <c r="AF30" s="26">
        <v>34.994265459105669</v>
      </c>
      <c r="AG30" s="26">
        <v>37.740985657303163</v>
      </c>
      <c r="AH30" s="26">
        <v>33.371238348212671</v>
      </c>
      <c r="AI30" s="26">
        <v>30.421413500406093</v>
      </c>
      <c r="AJ30" s="26">
        <v>25.278845305797091</v>
      </c>
      <c r="AK30" s="26">
        <v>24.075192878203001</v>
      </c>
      <c r="AL30" s="26">
        <v>27.21227776224061</v>
      </c>
      <c r="AM30" s="26">
        <v>29.108401256699945</v>
      </c>
      <c r="AN30" s="26">
        <v>31.767499399478215</v>
      </c>
      <c r="AO30" s="26">
        <v>26.474109108738563</v>
      </c>
      <c r="AP30" s="26">
        <v>28.524648119203768</v>
      </c>
    </row>
    <row r="31" spans="2:42">
      <c r="F31" s="42" t="s">
        <v>238</v>
      </c>
      <c r="G31" s="38" t="s">
        <v>0</v>
      </c>
      <c r="H31" s="26">
        <v>9.7975985622165549</v>
      </c>
      <c r="I31" s="26">
        <v>12.709917399738838</v>
      </c>
      <c r="J31" s="26">
        <v>12.901301583204155</v>
      </c>
      <c r="K31" s="26">
        <v>15.273849686401739</v>
      </c>
      <c r="L31" s="26">
        <v>17.225329756408808</v>
      </c>
      <c r="M31" s="26">
        <v>18.917085748072736</v>
      </c>
      <c r="N31" s="26">
        <v>25.265650814338862</v>
      </c>
      <c r="O31" s="26">
        <v>26.715407702058375</v>
      </c>
      <c r="P31" s="26">
        <v>28.404713316765889</v>
      </c>
      <c r="Q31" s="26">
        <v>29.310534675066091</v>
      </c>
      <c r="R31" s="26">
        <v>33.556683941573063</v>
      </c>
      <c r="S31" s="26">
        <v>35.165151798264752</v>
      </c>
      <c r="T31" s="26">
        <v>44.276270188245611</v>
      </c>
      <c r="U31" s="26">
        <v>46.583433770029345</v>
      </c>
      <c r="V31" s="26">
        <v>47.830358750507074</v>
      </c>
      <c r="W31" s="26">
        <v>51.709444500373294</v>
      </c>
      <c r="X31" s="26">
        <v>53.951227875698727</v>
      </c>
      <c r="Y31" s="26">
        <v>54.162368833941322</v>
      </c>
      <c r="Z31" s="26">
        <v>54.162567321896518</v>
      </c>
      <c r="AA31" s="26">
        <v>63.099933998727231</v>
      </c>
      <c r="AB31" s="26">
        <v>53.041637643540497</v>
      </c>
      <c r="AC31" s="26">
        <v>63.34130573759316</v>
      </c>
      <c r="AD31" s="26">
        <v>71.457571265797199</v>
      </c>
      <c r="AE31" s="26">
        <v>69.954224473797467</v>
      </c>
      <c r="AF31" s="26">
        <v>65.005734540894338</v>
      </c>
      <c r="AG31" s="26">
        <v>62.259014342696837</v>
      </c>
      <c r="AH31" s="26">
        <v>66.628761651787329</v>
      </c>
      <c r="AI31" s="26">
        <v>69.578586499593911</v>
      </c>
      <c r="AJ31" s="26">
        <v>74.721154694202909</v>
      </c>
      <c r="AK31" s="26">
        <v>75.924807121797002</v>
      </c>
      <c r="AL31" s="26">
        <v>72.787722237759382</v>
      </c>
      <c r="AM31" s="26">
        <v>70.891598743300051</v>
      </c>
      <c r="AN31" s="26">
        <v>68.232500600521789</v>
      </c>
      <c r="AO31" s="26">
        <v>73.52589089126144</v>
      </c>
      <c r="AP31" s="26">
        <v>71.475351880796239</v>
      </c>
    </row>
    <row r="32" spans="2:42">
      <c r="F32" s="361"/>
      <c r="G32" s="152"/>
      <c r="H32" s="362"/>
      <c r="I32" s="362"/>
      <c r="J32" s="362"/>
      <c r="K32" s="362"/>
      <c r="L32" s="362"/>
      <c r="M32" s="362"/>
      <c r="N32" s="362"/>
      <c r="O32" s="362"/>
      <c r="P32" s="362"/>
      <c r="Q32" s="362"/>
      <c r="R32" s="362"/>
      <c r="S32" s="362"/>
      <c r="T32" s="362"/>
      <c r="U32" s="362"/>
      <c r="V32" s="362"/>
      <c r="W32" s="362"/>
      <c r="X32" s="362"/>
      <c r="Y32" s="362"/>
      <c r="Z32" s="362"/>
      <c r="AA32" s="362"/>
      <c r="AB32" s="362"/>
      <c r="AC32" s="362"/>
      <c r="AD32" s="362"/>
      <c r="AE32" s="362"/>
      <c r="AF32" s="362"/>
      <c r="AG32" s="362"/>
      <c r="AH32" s="362"/>
      <c r="AI32" s="362"/>
      <c r="AJ32" s="362"/>
      <c r="AK32" s="362"/>
      <c r="AL32" s="362"/>
      <c r="AM32" s="362"/>
      <c r="AN32" s="362"/>
      <c r="AO32" s="362"/>
      <c r="AP32" s="362"/>
    </row>
    <row r="33" spans="2:42">
      <c r="F33" s="361"/>
      <c r="G33" s="152"/>
      <c r="H33" s="362"/>
      <c r="I33" s="362"/>
      <c r="J33" s="362"/>
      <c r="K33" s="362"/>
      <c r="L33" s="362"/>
      <c r="M33" s="362"/>
      <c r="N33" s="362"/>
      <c r="O33" s="362"/>
      <c r="P33" s="362"/>
      <c r="Q33" s="362"/>
      <c r="R33" s="362"/>
      <c r="S33" s="362"/>
      <c r="T33" s="362"/>
      <c r="U33" s="362"/>
      <c r="V33" s="362"/>
      <c r="W33" s="362"/>
      <c r="X33" s="362"/>
      <c r="Y33" s="362"/>
      <c r="Z33" s="362"/>
      <c r="AA33" s="362"/>
      <c r="AB33" s="362"/>
      <c r="AC33" s="362"/>
      <c r="AD33" s="362"/>
      <c r="AE33" s="362"/>
      <c r="AF33" s="362"/>
      <c r="AG33" s="362"/>
      <c r="AH33" s="362"/>
      <c r="AI33" s="362"/>
      <c r="AJ33" s="362"/>
      <c r="AK33" s="362"/>
      <c r="AL33" s="362"/>
      <c r="AM33" s="362"/>
      <c r="AN33" s="362"/>
      <c r="AO33" s="362"/>
      <c r="AP33" s="362"/>
    </row>
    <row r="34" spans="2:42" s="120" customFormat="1">
      <c r="B34" s="99"/>
      <c r="C34" s="99"/>
      <c r="D34" s="207" t="s">
        <v>164</v>
      </c>
      <c r="E34" s="172">
        <v>14</v>
      </c>
      <c r="F34" s="261" t="s">
        <v>481</v>
      </c>
      <c r="G34" s="255"/>
    </row>
    <row r="35" spans="2:42" ht="12.75">
      <c r="E35" s="452"/>
      <c r="F35" s="3" t="s">
        <v>225</v>
      </c>
      <c r="G35" s="3" t="s">
        <v>226</v>
      </c>
      <c r="H35" s="4">
        <v>1990</v>
      </c>
      <c r="I35" s="4">
        <f t="shared" ref="I35:AP35" si="44">H35+1</f>
        <v>1991</v>
      </c>
      <c r="J35" s="4">
        <f t="shared" si="44"/>
        <v>1992</v>
      </c>
      <c r="K35" s="4">
        <f t="shared" si="44"/>
        <v>1993</v>
      </c>
      <c r="L35" s="4">
        <f t="shared" si="44"/>
        <v>1994</v>
      </c>
      <c r="M35" s="4">
        <f t="shared" si="44"/>
        <v>1995</v>
      </c>
      <c r="N35" s="4">
        <f t="shared" si="44"/>
        <v>1996</v>
      </c>
      <c r="O35" s="4">
        <f t="shared" si="44"/>
        <v>1997</v>
      </c>
      <c r="P35" s="4">
        <f t="shared" si="44"/>
        <v>1998</v>
      </c>
      <c r="Q35" s="4">
        <f t="shared" si="44"/>
        <v>1999</v>
      </c>
      <c r="R35" s="4">
        <f t="shared" si="44"/>
        <v>2000</v>
      </c>
      <c r="S35" s="4">
        <f t="shared" si="44"/>
        <v>2001</v>
      </c>
      <c r="T35" s="4">
        <f t="shared" si="44"/>
        <v>2002</v>
      </c>
      <c r="U35" s="4">
        <f t="shared" si="44"/>
        <v>2003</v>
      </c>
      <c r="V35" s="4">
        <f t="shared" si="44"/>
        <v>2004</v>
      </c>
      <c r="W35" s="4">
        <f t="shared" si="44"/>
        <v>2005</v>
      </c>
      <c r="X35" s="4">
        <f t="shared" si="44"/>
        <v>2006</v>
      </c>
      <c r="Y35" s="4">
        <f t="shared" si="44"/>
        <v>2007</v>
      </c>
      <c r="Z35" s="4">
        <f t="shared" si="44"/>
        <v>2008</v>
      </c>
      <c r="AA35" s="4">
        <f t="shared" si="44"/>
        <v>2009</v>
      </c>
      <c r="AB35" s="4">
        <f t="shared" si="44"/>
        <v>2010</v>
      </c>
      <c r="AC35" s="4">
        <f t="shared" si="44"/>
        <v>2011</v>
      </c>
      <c r="AD35" s="4">
        <f t="shared" si="44"/>
        <v>2012</v>
      </c>
      <c r="AE35" s="4">
        <f t="shared" si="44"/>
        <v>2013</v>
      </c>
      <c r="AF35" s="4">
        <f t="shared" si="44"/>
        <v>2014</v>
      </c>
      <c r="AG35" s="4">
        <f t="shared" si="44"/>
        <v>2015</v>
      </c>
      <c r="AH35" s="4">
        <f t="shared" si="44"/>
        <v>2016</v>
      </c>
      <c r="AI35" s="4">
        <f t="shared" si="44"/>
        <v>2017</v>
      </c>
      <c r="AJ35" s="4">
        <f t="shared" si="44"/>
        <v>2018</v>
      </c>
      <c r="AK35" s="4">
        <f t="shared" si="44"/>
        <v>2019</v>
      </c>
      <c r="AL35" s="4">
        <f t="shared" si="44"/>
        <v>2020</v>
      </c>
      <c r="AM35" s="4">
        <f t="shared" si="44"/>
        <v>2021</v>
      </c>
      <c r="AN35" s="4">
        <f t="shared" si="44"/>
        <v>2022</v>
      </c>
      <c r="AO35" s="4">
        <f t="shared" si="44"/>
        <v>2023</v>
      </c>
      <c r="AP35" s="4">
        <f t="shared" si="44"/>
        <v>2024</v>
      </c>
    </row>
    <row r="36" spans="2:42" ht="12.75">
      <c r="E36" s="452"/>
      <c r="F36" s="37" t="s">
        <v>239</v>
      </c>
      <c r="G36" s="38" t="s">
        <v>0</v>
      </c>
      <c r="H36" s="363">
        <v>64.673954372507907</v>
      </c>
      <c r="I36" s="363">
        <v>64.673954372507907</v>
      </c>
      <c r="J36" s="363">
        <v>64.673954372507907</v>
      </c>
      <c r="K36" s="363">
        <v>64.673954372507907</v>
      </c>
      <c r="L36" s="363">
        <v>64.673954372507907</v>
      </c>
      <c r="M36" s="363">
        <v>64.673954372507907</v>
      </c>
      <c r="N36" s="363">
        <v>64.673954372507907</v>
      </c>
      <c r="O36" s="363">
        <v>64.673954372507907</v>
      </c>
      <c r="P36" s="363">
        <v>64.673954372507907</v>
      </c>
      <c r="Q36" s="363">
        <v>64.673954372507907</v>
      </c>
      <c r="R36" s="363">
        <v>64.673954372507907</v>
      </c>
      <c r="S36" s="363">
        <v>64.673954372507907</v>
      </c>
      <c r="T36" s="363">
        <v>64.673954372507907</v>
      </c>
      <c r="U36" s="363">
        <v>64.673954372507907</v>
      </c>
      <c r="V36" s="363">
        <v>64.673954372507907</v>
      </c>
      <c r="W36" s="363">
        <v>64.673954372507907</v>
      </c>
      <c r="X36" s="363">
        <v>64.673954372507907</v>
      </c>
      <c r="Y36" s="363">
        <v>65.513213369604372</v>
      </c>
      <c r="Z36" s="363">
        <v>64.673954372507907</v>
      </c>
      <c r="AA36" s="363">
        <v>66.66882059548989</v>
      </c>
      <c r="AB36" s="363">
        <v>69.065400465354827</v>
      </c>
      <c r="AC36" s="363">
        <v>71.188590857622984</v>
      </c>
      <c r="AD36" s="363">
        <v>71.214094513119605</v>
      </c>
      <c r="AE36" s="363">
        <v>69.737779318230025</v>
      </c>
      <c r="AF36" s="363">
        <v>71.881321295097905</v>
      </c>
      <c r="AG36" s="363">
        <v>70.331066376904147</v>
      </c>
      <c r="AH36" s="363">
        <v>73.239756031538931</v>
      </c>
      <c r="AI36" s="363">
        <v>71.165630034807947</v>
      </c>
      <c r="AJ36" s="363">
        <v>70.50524394028858</v>
      </c>
      <c r="AK36" s="363">
        <v>71.835798191899315</v>
      </c>
      <c r="AL36" s="363">
        <v>71.204823704331545</v>
      </c>
      <c r="AM36" s="363">
        <v>72.663096843118552</v>
      </c>
      <c r="AN36" s="363">
        <v>75.766502218204209</v>
      </c>
      <c r="AO36" s="363">
        <v>74.615033612678687</v>
      </c>
      <c r="AP36" s="363">
        <v>73.949550811087974</v>
      </c>
    </row>
    <row r="37" spans="2:42" ht="12.75">
      <c r="E37" s="452"/>
      <c r="F37" s="37" t="s">
        <v>240</v>
      </c>
      <c r="G37" s="38" t="s">
        <v>0</v>
      </c>
      <c r="H37" s="363">
        <v>84.3</v>
      </c>
      <c r="I37" s="363">
        <v>84.3</v>
      </c>
      <c r="J37" s="363">
        <v>84.3</v>
      </c>
      <c r="K37" s="363">
        <v>84.3</v>
      </c>
      <c r="L37" s="363">
        <v>84.3</v>
      </c>
      <c r="M37" s="363">
        <v>84.3</v>
      </c>
      <c r="N37" s="363">
        <v>84.3</v>
      </c>
      <c r="O37" s="363">
        <v>84.3</v>
      </c>
      <c r="P37" s="363">
        <v>84.3</v>
      </c>
      <c r="Q37" s="363">
        <v>84.3</v>
      </c>
      <c r="R37" s="363">
        <v>84.3</v>
      </c>
      <c r="S37" s="363">
        <v>84.3</v>
      </c>
      <c r="T37" s="363">
        <v>84.3</v>
      </c>
      <c r="U37" s="363">
        <v>84.3</v>
      </c>
      <c r="V37" s="363">
        <v>84.3</v>
      </c>
      <c r="W37" s="363">
        <v>84.3</v>
      </c>
      <c r="X37" s="363">
        <v>84.3</v>
      </c>
      <c r="Y37" s="363">
        <v>84.3</v>
      </c>
      <c r="Z37" s="363">
        <v>85.4</v>
      </c>
      <c r="AA37" s="363">
        <v>84.3</v>
      </c>
      <c r="AB37" s="363">
        <v>88.2</v>
      </c>
      <c r="AC37" s="363">
        <v>85.6</v>
      </c>
      <c r="AD37" s="363">
        <v>85.6</v>
      </c>
      <c r="AE37" s="363">
        <v>85.6</v>
      </c>
      <c r="AF37" s="363">
        <v>85.6</v>
      </c>
      <c r="AG37" s="363">
        <v>85.6</v>
      </c>
      <c r="AH37" s="363">
        <v>85.6</v>
      </c>
      <c r="AI37" s="363">
        <v>85.6</v>
      </c>
      <c r="AJ37" s="363">
        <v>85.6</v>
      </c>
      <c r="AK37" s="363">
        <v>85.6</v>
      </c>
      <c r="AL37" s="363">
        <v>85.6</v>
      </c>
      <c r="AM37" s="363">
        <v>85.6</v>
      </c>
      <c r="AN37" s="363">
        <v>85.6</v>
      </c>
      <c r="AO37" s="363">
        <v>85.6</v>
      </c>
      <c r="AP37" s="363">
        <v>85.6</v>
      </c>
    </row>
    <row r="40" spans="2:42" s="120" customFormat="1" ht="16.5">
      <c r="B40" s="99"/>
      <c r="C40" s="99"/>
      <c r="D40" s="207" t="s">
        <v>164</v>
      </c>
      <c r="E40" s="172">
        <v>16</v>
      </c>
      <c r="F40" s="435" t="s">
        <v>455</v>
      </c>
      <c r="G40" s="255"/>
    </row>
    <row r="41" spans="2:42">
      <c r="D41" s="28" t="s">
        <v>1</v>
      </c>
      <c r="F41" s="4" t="s">
        <v>225</v>
      </c>
      <c r="G41" s="12" t="s">
        <v>241</v>
      </c>
      <c r="H41" s="12">
        <v>1990</v>
      </c>
      <c r="I41" s="12">
        <v>1991</v>
      </c>
      <c r="J41" s="12">
        <v>1992</v>
      </c>
      <c r="K41" s="12">
        <v>1993</v>
      </c>
      <c r="L41" s="12">
        <v>1994</v>
      </c>
      <c r="M41" s="12">
        <v>1995</v>
      </c>
      <c r="N41" s="12">
        <v>1996</v>
      </c>
      <c r="O41" s="12">
        <v>1997</v>
      </c>
      <c r="P41" s="12">
        <v>1998</v>
      </c>
      <c r="Q41" s="12">
        <v>1999</v>
      </c>
      <c r="R41" s="12">
        <v>2000</v>
      </c>
      <c r="S41" s="12">
        <v>2001</v>
      </c>
      <c r="T41" s="12">
        <v>2002</v>
      </c>
      <c r="U41" s="12">
        <v>2003</v>
      </c>
      <c r="V41" s="12">
        <v>2004</v>
      </c>
      <c r="W41" s="4">
        <f t="shared" ref="W41:AP41" si="45">V41+1</f>
        <v>2005</v>
      </c>
      <c r="X41" s="4">
        <f t="shared" si="45"/>
        <v>2006</v>
      </c>
      <c r="Y41" s="4">
        <f>X41+1</f>
        <v>2007</v>
      </c>
      <c r="Z41" s="4">
        <f t="shared" si="45"/>
        <v>2008</v>
      </c>
      <c r="AA41" s="4">
        <f t="shared" si="45"/>
        <v>2009</v>
      </c>
      <c r="AB41" s="4">
        <f t="shared" si="45"/>
        <v>2010</v>
      </c>
      <c r="AC41" s="4">
        <f t="shared" si="45"/>
        <v>2011</v>
      </c>
      <c r="AD41" s="4">
        <f t="shared" si="45"/>
        <v>2012</v>
      </c>
      <c r="AE41" s="4">
        <f t="shared" si="45"/>
        <v>2013</v>
      </c>
      <c r="AF41" s="4">
        <f t="shared" si="45"/>
        <v>2014</v>
      </c>
      <c r="AG41" s="4">
        <f t="shared" si="45"/>
        <v>2015</v>
      </c>
      <c r="AH41" s="4">
        <f t="shared" si="45"/>
        <v>2016</v>
      </c>
      <c r="AI41" s="4">
        <f t="shared" si="45"/>
        <v>2017</v>
      </c>
      <c r="AJ41" s="4">
        <f t="shared" si="45"/>
        <v>2018</v>
      </c>
      <c r="AK41" s="4">
        <f t="shared" si="45"/>
        <v>2019</v>
      </c>
      <c r="AL41" s="4">
        <f t="shared" si="45"/>
        <v>2020</v>
      </c>
      <c r="AM41" s="4">
        <f t="shared" si="45"/>
        <v>2021</v>
      </c>
      <c r="AN41" s="4">
        <f t="shared" si="45"/>
        <v>2022</v>
      </c>
      <c r="AO41" s="4">
        <f t="shared" si="45"/>
        <v>2023</v>
      </c>
      <c r="AP41" s="4">
        <f t="shared" si="45"/>
        <v>2024</v>
      </c>
    </row>
    <row r="42" spans="2:42" ht="15.75">
      <c r="F42" s="242" t="s">
        <v>242</v>
      </c>
      <c r="G42" s="43" t="s">
        <v>108</v>
      </c>
      <c r="H42" s="44">
        <v>1985.4970000000001</v>
      </c>
      <c r="I42" s="44">
        <v>1285.5129999999999</v>
      </c>
      <c r="J42" s="44">
        <v>896.88499999999999</v>
      </c>
      <c r="K42" s="44">
        <v>1738.3579999999999</v>
      </c>
      <c r="L42" s="44">
        <v>1113.0039999999999</v>
      </c>
      <c r="M42" s="44">
        <v>2375.2750000000001</v>
      </c>
      <c r="N42" s="44">
        <v>2674.3090000000002</v>
      </c>
      <c r="O42" s="44">
        <v>3023.9650000000001</v>
      </c>
      <c r="P42" s="44">
        <v>2858.549</v>
      </c>
      <c r="Q42" s="44">
        <v>3382.8229999999999</v>
      </c>
      <c r="R42" s="44">
        <v>2372.1819999999998</v>
      </c>
      <c r="S42" s="44">
        <v>2088.922</v>
      </c>
      <c r="T42" s="44">
        <v>1939.845</v>
      </c>
      <c r="U42" s="44">
        <v>1543.82</v>
      </c>
      <c r="V42" s="44">
        <v>1560.9349999999999</v>
      </c>
      <c r="W42" s="44">
        <v>139.90600000000001</v>
      </c>
      <c r="X42" s="44">
        <v>1309</v>
      </c>
      <c r="Y42" s="44">
        <v>1157</v>
      </c>
      <c r="Z42" s="44">
        <v>1161</v>
      </c>
      <c r="AA42" s="44">
        <v>1154</v>
      </c>
      <c r="AB42" s="44">
        <v>1266</v>
      </c>
      <c r="AC42" s="44">
        <v>1031.5</v>
      </c>
      <c r="AD42" s="44">
        <v>1681</v>
      </c>
      <c r="AE42" s="44">
        <v>1734</v>
      </c>
      <c r="AF42" s="44">
        <v>1612</v>
      </c>
      <c r="AG42" s="44">
        <v>1565</v>
      </c>
      <c r="AH42" s="44">
        <v>1488</v>
      </c>
      <c r="AI42" s="44" t="s">
        <v>489</v>
      </c>
      <c r="AJ42" s="44" t="s">
        <v>489</v>
      </c>
      <c r="AK42" s="44" t="s">
        <v>489</v>
      </c>
      <c r="AL42" s="44" t="s">
        <v>489</v>
      </c>
      <c r="AM42" s="44">
        <v>32</v>
      </c>
      <c r="AN42" s="44">
        <v>508</v>
      </c>
      <c r="AO42" s="44">
        <v>583.12</v>
      </c>
      <c r="AP42" s="44">
        <v>619</v>
      </c>
    </row>
    <row r="43" spans="2:42">
      <c r="F43" s="242" t="s">
        <v>243</v>
      </c>
      <c r="G43" s="43" t="s">
        <v>3</v>
      </c>
      <c r="H43" s="46">
        <v>53.333333333333336</v>
      </c>
      <c r="I43" s="46">
        <v>51.111111111111107</v>
      </c>
      <c r="J43" s="46">
        <v>48.888888888888893</v>
      </c>
      <c r="K43" s="46">
        <v>46.666666666666664</v>
      </c>
      <c r="L43" s="46">
        <v>44.44444444444445</v>
      </c>
      <c r="M43" s="46">
        <v>42.222222222222229</v>
      </c>
      <c r="N43" s="46">
        <v>40</v>
      </c>
      <c r="O43" s="46">
        <v>40</v>
      </c>
      <c r="P43" s="46">
        <v>40</v>
      </c>
      <c r="Q43" s="46">
        <v>40</v>
      </c>
      <c r="R43" s="46">
        <v>40</v>
      </c>
      <c r="S43" s="46">
        <v>40</v>
      </c>
      <c r="T43" s="46">
        <v>40</v>
      </c>
      <c r="U43" s="46">
        <v>40</v>
      </c>
      <c r="V43" s="46">
        <v>40</v>
      </c>
      <c r="W43" s="46">
        <v>48.54</v>
      </c>
      <c r="X43" s="46">
        <v>42.11</v>
      </c>
      <c r="Y43" s="46">
        <v>37.409999999999997</v>
      </c>
      <c r="Z43" s="46">
        <v>37.090000000000003</v>
      </c>
      <c r="AA43" s="46">
        <v>40</v>
      </c>
      <c r="AB43" s="46">
        <v>43.8</v>
      </c>
      <c r="AC43" s="46">
        <v>51.2</v>
      </c>
      <c r="AD43" s="46">
        <v>49.5</v>
      </c>
      <c r="AE43" s="46">
        <v>44.9</v>
      </c>
      <c r="AF43" s="46">
        <v>41</v>
      </c>
      <c r="AG43" s="46">
        <v>39.200000000000003</v>
      </c>
      <c r="AH43" s="46">
        <v>40.200000000000003</v>
      </c>
      <c r="AI43" s="46" t="s">
        <v>491</v>
      </c>
      <c r="AJ43" s="46" t="s">
        <v>491</v>
      </c>
      <c r="AK43" s="46" t="s">
        <v>491</v>
      </c>
      <c r="AL43" s="46" t="s">
        <v>491</v>
      </c>
      <c r="AM43" s="46">
        <v>68.8</v>
      </c>
      <c r="AN43" s="46">
        <v>69.699999999999989</v>
      </c>
      <c r="AO43" s="46">
        <v>73.674999999999997</v>
      </c>
      <c r="AP43" s="46">
        <v>73.3</v>
      </c>
    </row>
    <row r="44" spans="2:42" ht="15.75">
      <c r="F44" s="242" t="s">
        <v>244</v>
      </c>
      <c r="G44" s="43" t="s">
        <v>108</v>
      </c>
      <c r="H44" s="44">
        <v>1058.9317333333333</v>
      </c>
      <c r="I44" s="44">
        <v>657.03997777777772</v>
      </c>
      <c r="J44" s="44">
        <v>438.47711111111113</v>
      </c>
      <c r="K44" s="44">
        <v>811.23373333333336</v>
      </c>
      <c r="L44" s="44">
        <v>494.66844444444445</v>
      </c>
      <c r="M44" s="44">
        <v>1002.893888888889</v>
      </c>
      <c r="N44" s="44">
        <v>1069.7236</v>
      </c>
      <c r="O44" s="44">
        <v>1209.586</v>
      </c>
      <c r="P44" s="44">
        <v>1143.4195999999999</v>
      </c>
      <c r="Q44" s="44">
        <v>1353.1292000000001</v>
      </c>
      <c r="R44" s="44">
        <v>948.87279999999998</v>
      </c>
      <c r="S44" s="44">
        <v>835.56880000000001</v>
      </c>
      <c r="T44" s="44">
        <v>775.9380000000001</v>
      </c>
      <c r="U44" s="44">
        <v>617.52800000000002</v>
      </c>
      <c r="V44" s="44">
        <v>624.37400000000002</v>
      </c>
      <c r="W44" s="44">
        <v>67.9103724</v>
      </c>
      <c r="X44" s="44">
        <v>551.21989999999994</v>
      </c>
      <c r="Y44" s="44">
        <v>432.83369999999996</v>
      </c>
      <c r="Z44" s="44">
        <v>430.61490000000003</v>
      </c>
      <c r="AA44" s="44">
        <v>461.6</v>
      </c>
      <c r="AB44" s="44">
        <v>554.50800000000004</v>
      </c>
      <c r="AC44" s="44">
        <v>528.12800000000004</v>
      </c>
      <c r="AD44" s="44">
        <v>832.09500000000003</v>
      </c>
      <c r="AE44" s="44">
        <v>778.56600000000003</v>
      </c>
      <c r="AF44" s="44">
        <v>660.92</v>
      </c>
      <c r="AG44" s="44">
        <v>613.48</v>
      </c>
      <c r="AH44" s="44">
        <v>598.17600000000004</v>
      </c>
      <c r="AI44" s="44" t="s">
        <v>489</v>
      </c>
      <c r="AJ44" s="44" t="s">
        <v>489</v>
      </c>
      <c r="AK44" s="44" t="s">
        <v>489</v>
      </c>
      <c r="AL44" s="44" t="s">
        <v>489</v>
      </c>
      <c r="AM44" s="44">
        <v>22.015999999999998</v>
      </c>
      <c r="AN44" s="44">
        <v>354.07599999999996</v>
      </c>
      <c r="AO44" s="44">
        <v>429.61366000000004</v>
      </c>
      <c r="AP44" s="44">
        <v>453.72699999999998</v>
      </c>
    </row>
    <row r="45" spans="2:42">
      <c r="F45" s="242" t="s">
        <v>245</v>
      </c>
      <c r="G45" s="43" t="s">
        <v>116</v>
      </c>
      <c r="H45" s="47">
        <v>0.75637980952380968</v>
      </c>
      <c r="I45" s="47">
        <v>0.46931426984126984</v>
      </c>
      <c r="J45" s="47">
        <v>0.31319793650793654</v>
      </c>
      <c r="K45" s="47">
        <v>0.57945266666666673</v>
      </c>
      <c r="L45" s="47">
        <v>0.35333460317460319</v>
      </c>
      <c r="M45" s="47">
        <v>0.71635277777777784</v>
      </c>
      <c r="N45" s="47">
        <v>0.76408828571428578</v>
      </c>
      <c r="O45" s="47">
        <v>0.86399000000000004</v>
      </c>
      <c r="P45" s="47">
        <v>0.81672828571428568</v>
      </c>
      <c r="Q45" s="47">
        <v>0.96652085714285729</v>
      </c>
      <c r="R45" s="47">
        <v>0.67776628571428577</v>
      </c>
      <c r="S45" s="47">
        <v>0.59683485714285722</v>
      </c>
      <c r="T45" s="47">
        <v>0.55424142857142866</v>
      </c>
      <c r="U45" s="47">
        <v>0.44109142857142858</v>
      </c>
      <c r="V45" s="47">
        <v>0.44598142857142864</v>
      </c>
      <c r="W45" s="47">
        <v>4.8507408857142865E-2</v>
      </c>
      <c r="X45" s="47">
        <v>0.39372849999999998</v>
      </c>
      <c r="Y45" s="47">
        <v>0.30916692857142858</v>
      </c>
      <c r="Z45" s="47">
        <v>0.30758207142857147</v>
      </c>
      <c r="AA45" s="47">
        <v>0.32971428571428579</v>
      </c>
      <c r="AB45" s="47">
        <v>0.39607714285714291</v>
      </c>
      <c r="AC45" s="47">
        <v>0.37723428571428574</v>
      </c>
      <c r="AD45" s="47">
        <v>0.59435357142857148</v>
      </c>
      <c r="AE45" s="47">
        <v>0.55611857142857146</v>
      </c>
      <c r="AF45" s="47">
        <v>0.47208571428571428</v>
      </c>
      <c r="AG45" s="47">
        <v>0.43820000000000003</v>
      </c>
      <c r="AH45" s="47">
        <v>0.4272685714285715</v>
      </c>
      <c r="AI45" s="47" t="s">
        <v>489</v>
      </c>
      <c r="AJ45" s="47" t="s">
        <v>489</v>
      </c>
      <c r="AK45" s="47" t="s">
        <v>489</v>
      </c>
      <c r="AL45" s="47" t="s">
        <v>489</v>
      </c>
      <c r="AM45" s="47">
        <v>1.5725714285714287E-2</v>
      </c>
      <c r="AN45" s="47">
        <v>0.25291142857142856</v>
      </c>
      <c r="AO45" s="47">
        <v>0.30686690000000005</v>
      </c>
      <c r="AP45" s="47">
        <v>0.32409071428571429</v>
      </c>
    </row>
    <row r="48" spans="2:42" s="120" customFormat="1">
      <c r="B48" s="99"/>
      <c r="C48" s="99"/>
      <c r="D48" s="207" t="s">
        <v>164</v>
      </c>
      <c r="E48" s="172">
        <v>18</v>
      </c>
      <c r="F48" s="120" t="s">
        <v>246</v>
      </c>
      <c r="G48" s="255"/>
    </row>
    <row r="49" spans="2:42">
      <c r="F49" s="6" t="s">
        <v>225</v>
      </c>
      <c r="G49" s="12" t="s">
        <v>241</v>
      </c>
      <c r="H49" s="7">
        <v>1990</v>
      </c>
      <c r="I49" s="7">
        <v>1991</v>
      </c>
      <c r="J49" s="7">
        <v>1992</v>
      </c>
      <c r="K49" s="7">
        <v>1993</v>
      </c>
      <c r="L49" s="7">
        <v>1994</v>
      </c>
      <c r="M49" s="7">
        <v>1995</v>
      </c>
      <c r="N49" s="7">
        <v>1996</v>
      </c>
      <c r="O49" s="7">
        <v>1997</v>
      </c>
      <c r="P49" s="7">
        <v>1998</v>
      </c>
      <c r="Q49" s="7">
        <v>1999</v>
      </c>
      <c r="R49" s="7">
        <v>2000</v>
      </c>
      <c r="S49" s="7">
        <v>2001</v>
      </c>
      <c r="T49" s="7">
        <v>2002</v>
      </c>
      <c r="U49" s="7">
        <v>2003</v>
      </c>
      <c r="V49" s="7">
        <v>2004</v>
      </c>
      <c r="W49" s="4">
        <f t="shared" ref="W49" si="46">V49+1</f>
        <v>2005</v>
      </c>
      <c r="X49" s="4">
        <f t="shared" ref="X49" si="47">W49+1</f>
        <v>2006</v>
      </c>
      <c r="Y49" s="4">
        <f>X49+1</f>
        <v>2007</v>
      </c>
      <c r="Z49" s="4">
        <f t="shared" ref="Z49" si="48">Y49+1</f>
        <v>2008</v>
      </c>
      <c r="AA49" s="4">
        <f t="shared" ref="AA49" si="49">Z49+1</f>
        <v>2009</v>
      </c>
      <c r="AB49" s="4">
        <f t="shared" ref="AB49" si="50">AA49+1</f>
        <v>2010</v>
      </c>
      <c r="AC49" s="4">
        <f t="shared" ref="AC49" si="51">AB49+1</f>
        <v>2011</v>
      </c>
      <c r="AD49" s="4">
        <f t="shared" ref="AD49" si="52">AC49+1</f>
        <v>2012</v>
      </c>
      <c r="AE49" s="4">
        <f t="shared" ref="AE49" si="53">AD49+1</f>
        <v>2013</v>
      </c>
      <c r="AF49" s="4">
        <f t="shared" ref="AF49" si="54">AE49+1</f>
        <v>2014</v>
      </c>
      <c r="AG49" s="4">
        <f t="shared" ref="AG49" si="55">AF49+1</f>
        <v>2015</v>
      </c>
      <c r="AH49" s="4">
        <f t="shared" ref="AH49" si="56">AG49+1</f>
        <v>2016</v>
      </c>
      <c r="AI49" s="4">
        <f t="shared" ref="AI49" si="57">AH49+1</f>
        <v>2017</v>
      </c>
      <c r="AJ49" s="4">
        <f t="shared" ref="AJ49" si="58">AI49+1</f>
        <v>2018</v>
      </c>
      <c r="AK49" s="4">
        <f t="shared" ref="AK49" si="59">AJ49+1</f>
        <v>2019</v>
      </c>
      <c r="AL49" s="4">
        <f t="shared" ref="AL49:AP49" si="60">AK49+1</f>
        <v>2020</v>
      </c>
      <c r="AM49" s="4">
        <f t="shared" ref="AM49" si="61">AL49+1</f>
        <v>2021</v>
      </c>
      <c r="AN49" s="4">
        <f t="shared" si="60"/>
        <v>2022</v>
      </c>
      <c r="AO49" s="4">
        <f t="shared" si="60"/>
        <v>2023</v>
      </c>
      <c r="AP49" s="4">
        <f t="shared" si="60"/>
        <v>2024</v>
      </c>
    </row>
    <row r="50" spans="2:42">
      <c r="F50" s="378" t="s">
        <v>113</v>
      </c>
      <c r="G50" s="48" t="s">
        <v>195</v>
      </c>
      <c r="H50" s="49">
        <v>48.79058639380532</v>
      </c>
      <c r="I50" s="49">
        <v>21.780337996664382</v>
      </c>
      <c r="J50" s="49">
        <v>10.178823820790672</v>
      </c>
      <c r="K50" s="49">
        <v>95.673958565730615</v>
      </c>
      <c r="L50" s="49">
        <v>11.297991703539825</v>
      </c>
      <c r="M50" s="49">
        <v>51.887073008849569</v>
      </c>
      <c r="N50" s="49">
        <v>63.938264159292046</v>
      </c>
      <c r="O50" s="49">
        <v>105.95005553097349</v>
      </c>
      <c r="P50" s="49">
        <v>202.52696238938057</v>
      </c>
      <c r="Q50" s="49">
        <v>181.79264283642769</v>
      </c>
      <c r="R50" s="49">
        <v>144.86536028761066</v>
      </c>
      <c r="S50" s="49">
        <v>49.627474668141602</v>
      </c>
      <c r="T50" s="49">
        <v>31.204522706759544</v>
      </c>
      <c r="U50" s="49">
        <v>68.792216150442499</v>
      </c>
      <c r="V50" s="49">
        <v>39.297969563186513</v>
      </c>
      <c r="W50" s="49">
        <v>21.082454535201212</v>
      </c>
      <c r="X50" s="49">
        <v>44.296373088523751</v>
      </c>
      <c r="Y50" s="49">
        <v>9.7626915602382329</v>
      </c>
      <c r="Z50" s="49">
        <v>16.398519668142661</v>
      </c>
      <c r="AA50" s="49">
        <v>17.441302619253303</v>
      </c>
      <c r="AB50" s="49">
        <v>18.966836611273433</v>
      </c>
      <c r="AC50" s="49">
        <v>35.118853257964098</v>
      </c>
      <c r="AD50" s="49">
        <v>4.2488817373909971</v>
      </c>
      <c r="AE50" s="49">
        <v>5.1125773951862037</v>
      </c>
      <c r="AF50" s="49">
        <v>4.7305404596021114</v>
      </c>
      <c r="AG50" s="49">
        <v>25.725802977318697</v>
      </c>
      <c r="AH50" s="49">
        <v>6.8847889200535288</v>
      </c>
      <c r="AI50" s="49">
        <v>6.659970238071522</v>
      </c>
      <c r="AJ50" s="49">
        <v>4.8878210927726728</v>
      </c>
      <c r="AK50" s="49">
        <v>3.2271944949173035</v>
      </c>
      <c r="AL50" s="49">
        <v>5.7234067467632288</v>
      </c>
      <c r="AM50" s="49">
        <v>6.6041383966472162</v>
      </c>
      <c r="AN50" s="49">
        <v>3.4225472203846148</v>
      </c>
      <c r="AO50" s="49">
        <v>3.4976936995778876</v>
      </c>
      <c r="AP50" s="49">
        <v>4.2413931308326909</v>
      </c>
    </row>
    <row r="51" spans="2:42">
      <c r="F51" s="245"/>
    </row>
    <row r="53" spans="2:42" s="120" customFormat="1">
      <c r="B53" s="99"/>
      <c r="C53" s="99"/>
      <c r="D53" s="207" t="s">
        <v>164</v>
      </c>
      <c r="E53" s="172">
        <v>19</v>
      </c>
      <c r="F53" s="120" t="s">
        <v>482</v>
      </c>
      <c r="G53" s="255"/>
    </row>
    <row r="54" spans="2:42">
      <c r="F54" s="6" t="s">
        <v>225</v>
      </c>
      <c r="G54" s="12" t="s">
        <v>241</v>
      </c>
      <c r="H54" s="7">
        <v>1990</v>
      </c>
      <c r="I54" s="7">
        <v>1991</v>
      </c>
      <c r="J54" s="7">
        <v>1992</v>
      </c>
      <c r="K54" s="7">
        <v>1993</v>
      </c>
      <c r="L54" s="7">
        <v>1994</v>
      </c>
      <c r="M54" s="7">
        <v>1995</v>
      </c>
      <c r="N54" s="7">
        <v>1996</v>
      </c>
      <c r="O54" s="7">
        <v>1997</v>
      </c>
      <c r="P54" s="7">
        <v>1998</v>
      </c>
      <c r="Q54" s="7">
        <v>1999</v>
      </c>
      <c r="R54" s="7">
        <v>2000</v>
      </c>
      <c r="S54" s="7">
        <v>2001</v>
      </c>
      <c r="T54" s="7">
        <v>2002</v>
      </c>
      <c r="U54" s="7">
        <v>2003</v>
      </c>
      <c r="V54" s="7">
        <v>2004</v>
      </c>
      <c r="W54" s="4">
        <f t="shared" ref="W54:AP54" si="62">V54+1</f>
        <v>2005</v>
      </c>
      <c r="X54" s="4">
        <f t="shared" si="62"/>
        <v>2006</v>
      </c>
      <c r="Y54" s="4">
        <f>X54+1</f>
        <v>2007</v>
      </c>
      <c r="Z54" s="4">
        <f t="shared" si="62"/>
        <v>2008</v>
      </c>
      <c r="AA54" s="4">
        <f t="shared" si="62"/>
        <v>2009</v>
      </c>
      <c r="AB54" s="4">
        <f t="shared" si="62"/>
        <v>2010</v>
      </c>
      <c r="AC54" s="4">
        <f t="shared" si="62"/>
        <v>2011</v>
      </c>
      <c r="AD54" s="4">
        <f t="shared" si="62"/>
        <v>2012</v>
      </c>
      <c r="AE54" s="4">
        <f t="shared" si="62"/>
        <v>2013</v>
      </c>
      <c r="AF54" s="4">
        <f t="shared" si="62"/>
        <v>2014</v>
      </c>
      <c r="AG54" s="4">
        <f t="shared" si="62"/>
        <v>2015</v>
      </c>
      <c r="AH54" s="4">
        <f t="shared" si="62"/>
        <v>2016</v>
      </c>
      <c r="AI54" s="4">
        <f t="shared" si="62"/>
        <v>2017</v>
      </c>
      <c r="AJ54" s="4">
        <f t="shared" si="62"/>
        <v>2018</v>
      </c>
      <c r="AK54" s="4">
        <f t="shared" si="62"/>
        <v>2019</v>
      </c>
      <c r="AL54" s="4">
        <f t="shared" si="62"/>
        <v>2020</v>
      </c>
      <c r="AM54" s="4">
        <f t="shared" si="62"/>
        <v>2021</v>
      </c>
      <c r="AN54" s="4">
        <f t="shared" si="62"/>
        <v>2022</v>
      </c>
      <c r="AO54" s="4">
        <f t="shared" si="62"/>
        <v>2023</v>
      </c>
      <c r="AP54" s="4">
        <f t="shared" si="62"/>
        <v>2024</v>
      </c>
    </row>
    <row r="55" spans="2:42">
      <c r="F55" s="378" t="s">
        <v>113</v>
      </c>
      <c r="G55" s="48" t="s">
        <v>195</v>
      </c>
      <c r="H55" s="49">
        <v>2.6333700235006621</v>
      </c>
      <c r="I55" s="49">
        <v>3.5135840931292934</v>
      </c>
      <c r="J55" s="49">
        <v>3.8619294886432129</v>
      </c>
      <c r="K55" s="49">
        <v>3.9823921097619932</v>
      </c>
      <c r="L55" s="49">
        <v>5.7309422435771697</v>
      </c>
      <c r="M55" s="49">
        <v>5.8371053887214721</v>
      </c>
      <c r="N55" s="49">
        <v>6.7152742340866185</v>
      </c>
      <c r="O55" s="49">
        <v>7.8065116352828463</v>
      </c>
      <c r="P55" s="49">
        <v>9.6781004132356614</v>
      </c>
      <c r="Q55" s="49">
        <v>13.35571130427026</v>
      </c>
      <c r="R55" s="49">
        <v>16.56778882190547</v>
      </c>
      <c r="S55" s="49">
        <v>19.014412262047586</v>
      </c>
      <c r="T55" s="49">
        <v>19.598200678317834</v>
      </c>
      <c r="U55" s="49">
        <v>19.760514093168343</v>
      </c>
      <c r="V55" s="49">
        <v>17.112215325169878</v>
      </c>
      <c r="W55" s="49">
        <v>17.290960793808726</v>
      </c>
      <c r="X55" s="49">
        <v>17.277160414674512</v>
      </c>
      <c r="Y55" s="49">
        <v>17.198714680463006</v>
      </c>
      <c r="Z55" s="49">
        <v>16.455212555078926</v>
      </c>
      <c r="AA55" s="49">
        <v>16.059570491939578</v>
      </c>
      <c r="AB55" s="49">
        <v>16.053906407064602</v>
      </c>
      <c r="AC55" s="49">
        <v>15.899645214501174</v>
      </c>
      <c r="AD55" s="49">
        <v>15.96273841236709</v>
      </c>
      <c r="AE55" s="49">
        <v>15.262667827257392</v>
      </c>
      <c r="AF55" s="49">
        <v>14.325447146962716</v>
      </c>
      <c r="AG55" s="49">
        <v>13.977544579616604</v>
      </c>
      <c r="AH55" s="49">
        <v>14.114192110671317</v>
      </c>
      <c r="AI55" s="49">
        <v>13.83951592433262</v>
      </c>
      <c r="AJ55" s="49">
        <v>13.604475507403601</v>
      </c>
      <c r="AK55" s="49">
        <v>13.422956438495465</v>
      </c>
      <c r="AL55" s="49">
        <v>13.223091840750692</v>
      </c>
      <c r="AM55" s="49">
        <v>12.152867679298755</v>
      </c>
      <c r="AN55" s="49">
        <v>9.9234619826566899</v>
      </c>
      <c r="AO55" s="49">
        <v>9.7000820763610953</v>
      </c>
      <c r="AP55" s="49">
        <v>9.4306856027141581</v>
      </c>
    </row>
    <row r="57" spans="2:42">
      <c r="F57" s="10"/>
      <c r="H57" s="11"/>
      <c r="I57" s="11"/>
      <c r="J57" s="11"/>
      <c r="K57" s="11"/>
      <c r="L57" s="11"/>
      <c r="M57" s="11"/>
      <c r="N57" s="11"/>
      <c r="O57" s="11"/>
      <c r="P57" s="11"/>
      <c r="Q57" s="11"/>
      <c r="R57" s="11"/>
      <c r="S57" s="11"/>
      <c r="T57" s="11"/>
      <c r="U57" s="11"/>
      <c r="V57" s="11"/>
      <c r="W57" s="11"/>
      <c r="X57" s="11"/>
      <c r="Y57" s="11"/>
      <c r="Z57" s="11"/>
      <c r="AA57" s="11"/>
    </row>
    <row r="58" spans="2:42" s="120" customFormat="1">
      <c r="B58" s="99"/>
      <c r="C58" s="99"/>
      <c r="D58" s="207" t="s">
        <v>164</v>
      </c>
      <c r="E58" s="172">
        <v>34</v>
      </c>
      <c r="F58" s="379" t="s">
        <v>247</v>
      </c>
      <c r="G58" s="255"/>
      <c r="H58" s="256"/>
      <c r="I58" s="256"/>
      <c r="J58" s="256"/>
      <c r="K58" s="256"/>
      <c r="L58" s="256"/>
      <c r="M58" s="256"/>
      <c r="N58" s="256"/>
      <c r="O58" s="256"/>
      <c r="P58" s="256"/>
      <c r="Q58" s="256"/>
      <c r="R58" s="256"/>
      <c r="S58" s="256"/>
      <c r="T58" s="256"/>
      <c r="U58" s="256"/>
      <c r="V58" s="256"/>
      <c r="W58" s="256"/>
      <c r="X58" s="256"/>
      <c r="Y58" s="256"/>
      <c r="Z58" s="256"/>
      <c r="AA58" s="256"/>
    </row>
    <row r="59" spans="2:42" ht="15" customHeight="1">
      <c r="F59" s="66" t="s">
        <v>225</v>
      </c>
      <c r="G59" s="65" t="s">
        <v>226</v>
      </c>
      <c r="H59" s="66">
        <v>1990</v>
      </c>
      <c r="I59" s="66">
        <v>1991</v>
      </c>
      <c r="J59" s="66">
        <v>1992</v>
      </c>
      <c r="K59" s="66">
        <v>1993</v>
      </c>
      <c r="L59" s="66">
        <v>1994</v>
      </c>
      <c r="M59" s="66">
        <v>1995</v>
      </c>
      <c r="N59" s="66">
        <v>1996</v>
      </c>
      <c r="O59" s="66">
        <v>1997</v>
      </c>
      <c r="P59" s="66">
        <v>1998</v>
      </c>
      <c r="Q59" s="66">
        <v>1999</v>
      </c>
      <c r="R59" s="66">
        <v>2000</v>
      </c>
      <c r="S59" s="66">
        <v>2001</v>
      </c>
      <c r="T59" s="66">
        <v>2002</v>
      </c>
      <c r="U59" s="66">
        <v>2003</v>
      </c>
      <c r="V59" s="66">
        <v>2004</v>
      </c>
      <c r="W59" s="19">
        <f t="shared" ref="W59" si="63">V59+1</f>
        <v>2005</v>
      </c>
      <c r="X59" s="19">
        <f t="shared" ref="X59" si="64">W59+1</f>
        <v>2006</v>
      </c>
      <c r="Y59" s="19">
        <f>X59+1</f>
        <v>2007</v>
      </c>
      <c r="Z59" s="19">
        <f t="shared" ref="Z59" si="65">Y59+1</f>
        <v>2008</v>
      </c>
      <c r="AA59" s="19">
        <f t="shared" ref="AA59" si="66">Z59+1</f>
        <v>2009</v>
      </c>
      <c r="AB59" s="19">
        <f t="shared" ref="AB59" si="67">AA59+1</f>
        <v>2010</v>
      </c>
      <c r="AC59" s="19">
        <f t="shared" ref="AC59" si="68">AB59+1</f>
        <v>2011</v>
      </c>
      <c r="AD59" s="19">
        <f t="shared" ref="AD59" si="69">AC59+1</f>
        <v>2012</v>
      </c>
      <c r="AE59" s="19">
        <f t="shared" ref="AE59:AP59" si="70">AD59+1</f>
        <v>2013</v>
      </c>
      <c r="AF59" s="19">
        <f t="shared" si="70"/>
        <v>2014</v>
      </c>
      <c r="AG59" s="19">
        <f t="shared" si="70"/>
        <v>2015</v>
      </c>
      <c r="AH59" s="19">
        <f t="shared" si="70"/>
        <v>2016</v>
      </c>
      <c r="AI59" s="19">
        <f t="shared" si="70"/>
        <v>2017</v>
      </c>
      <c r="AJ59" s="19">
        <f t="shared" si="70"/>
        <v>2018</v>
      </c>
      <c r="AK59" s="19">
        <f t="shared" si="70"/>
        <v>2019</v>
      </c>
      <c r="AL59" s="19">
        <f t="shared" si="70"/>
        <v>2020</v>
      </c>
      <c r="AM59" s="19">
        <f t="shared" si="70"/>
        <v>2021</v>
      </c>
      <c r="AN59" s="19">
        <f t="shared" si="70"/>
        <v>2022</v>
      </c>
      <c r="AO59" s="19">
        <f t="shared" si="70"/>
        <v>2023</v>
      </c>
      <c r="AP59" s="19">
        <f t="shared" si="70"/>
        <v>2024</v>
      </c>
    </row>
    <row r="60" spans="2:42" ht="15" customHeight="1">
      <c r="F60" s="392" t="s">
        <v>381</v>
      </c>
      <c r="G60" s="76" t="s">
        <v>0</v>
      </c>
      <c r="H60" s="290">
        <v>100</v>
      </c>
      <c r="I60" s="290">
        <v>100</v>
      </c>
      <c r="J60" s="290">
        <v>100</v>
      </c>
      <c r="K60" s="290">
        <v>100</v>
      </c>
      <c r="L60" s="290">
        <v>100</v>
      </c>
      <c r="M60" s="290">
        <v>100</v>
      </c>
      <c r="N60" s="290">
        <v>100</v>
      </c>
      <c r="O60" s="290">
        <v>100</v>
      </c>
      <c r="P60" s="290">
        <v>100</v>
      </c>
      <c r="Q60" s="290">
        <v>100</v>
      </c>
      <c r="R60" s="290">
        <v>100</v>
      </c>
      <c r="S60" s="290">
        <v>100</v>
      </c>
      <c r="T60" s="290">
        <v>100</v>
      </c>
      <c r="U60" s="290">
        <v>100</v>
      </c>
      <c r="V60" s="290">
        <v>100</v>
      </c>
      <c r="W60" s="290">
        <v>100</v>
      </c>
      <c r="X60" s="290">
        <v>100</v>
      </c>
      <c r="Y60" s="290">
        <v>100</v>
      </c>
      <c r="Z60" s="290">
        <v>100</v>
      </c>
      <c r="AA60" s="290">
        <v>100</v>
      </c>
      <c r="AB60" s="290">
        <v>100</v>
      </c>
      <c r="AC60" s="290">
        <v>100</v>
      </c>
      <c r="AD60" s="290">
        <v>100</v>
      </c>
      <c r="AE60" s="290">
        <v>100</v>
      </c>
      <c r="AF60" s="290">
        <v>100</v>
      </c>
      <c r="AG60" s="290">
        <v>100</v>
      </c>
      <c r="AH60" s="290">
        <v>100</v>
      </c>
      <c r="AI60" s="290">
        <v>100</v>
      </c>
      <c r="AJ60" s="290">
        <v>100</v>
      </c>
      <c r="AK60" s="290">
        <v>100</v>
      </c>
      <c r="AL60" s="290">
        <v>100</v>
      </c>
      <c r="AM60" s="290">
        <v>100</v>
      </c>
      <c r="AN60" s="290">
        <v>100</v>
      </c>
      <c r="AO60" s="290">
        <v>100</v>
      </c>
      <c r="AP60" s="290">
        <v>100</v>
      </c>
    </row>
    <row r="61" spans="2:42" ht="15" customHeight="1">
      <c r="F61" s="75" t="s">
        <v>248</v>
      </c>
      <c r="G61" s="76" t="s">
        <v>0</v>
      </c>
      <c r="H61" s="200">
        <v>48.648648648648653</v>
      </c>
      <c r="I61" s="200">
        <v>48.648648648648653</v>
      </c>
      <c r="J61" s="200">
        <v>48.648648648648653</v>
      </c>
      <c r="K61" s="200">
        <v>48.648648648648653</v>
      </c>
      <c r="L61" s="200">
        <v>48.648648648648653</v>
      </c>
      <c r="M61" s="200">
        <v>48.648648648648653</v>
      </c>
      <c r="N61" s="200">
        <v>48.648648648648653</v>
      </c>
      <c r="O61" s="200">
        <v>48.648648648648653</v>
      </c>
      <c r="P61" s="200">
        <v>48.648648648648653</v>
      </c>
      <c r="Q61" s="200">
        <v>48.648648648648653</v>
      </c>
      <c r="R61" s="200">
        <v>48.648648648648653</v>
      </c>
      <c r="S61" s="200">
        <v>48.648648648648653</v>
      </c>
      <c r="T61" s="200">
        <v>48.648648648648653</v>
      </c>
      <c r="U61" s="200">
        <v>48.648648648648653</v>
      </c>
      <c r="V61" s="200">
        <v>48.648648648648653</v>
      </c>
      <c r="W61" s="200">
        <v>48.648648648648653</v>
      </c>
      <c r="X61" s="200">
        <v>48.648648648648653</v>
      </c>
      <c r="Y61" s="200">
        <v>48.648648648648653</v>
      </c>
      <c r="Z61" s="200">
        <v>48.648648648648653</v>
      </c>
      <c r="AA61" s="200">
        <v>47.433903576982893</v>
      </c>
      <c r="AB61" s="200">
        <v>47.452229299363054</v>
      </c>
      <c r="AC61" s="200">
        <v>50.458715596330272</v>
      </c>
      <c r="AD61" s="200">
        <v>50.88</v>
      </c>
      <c r="AE61" s="200">
        <v>51.618122977346282</v>
      </c>
      <c r="AF61" s="200">
        <v>57.118644067796609</v>
      </c>
      <c r="AG61" s="200">
        <v>51.956181533646316</v>
      </c>
      <c r="AH61" s="200">
        <v>54.377880184331794</v>
      </c>
      <c r="AI61" s="200">
        <v>59.615384615384613</v>
      </c>
      <c r="AJ61" s="200">
        <v>61.695906432748536</v>
      </c>
      <c r="AK61" s="200">
        <v>62.762762762762762</v>
      </c>
      <c r="AL61" s="200">
        <v>69.014084507042256</v>
      </c>
      <c r="AM61" s="200">
        <v>74.570982839313572</v>
      </c>
      <c r="AN61" s="200">
        <v>81.126331811263313</v>
      </c>
      <c r="AO61" s="200">
        <v>75.247524752475243</v>
      </c>
      <c r="AP61" s="200">
        <v>78.838174273858925</v>
      </c>
    </row>
    <row r="62" spans="2:42" ht="15" customHeight="1">
      <c r="F62" s="243" t="s">
        <v>249</v>
      </c>
      <c r="G62" s="76" t="s">
        <v>0</v>
      </c>
      <c r="H62" s="290">
        <v>100</v>
      </c>
      <c r="I62" s="290">
        <v>100</v>
      </c>
      <c r="J62" s="290">
        <v>100</v>
      </c>
      <c r="K62" s="290">
        <v>100</v>
      </c>
      <c r="L62" s="290">
        <v>100</v>
      </c>
      <c r="M62" s="290">
        <v>100</v>
      </c>
      <c r="N62" s="290">
        <v>100</v>
      </c>
      <c r="O62" s="290">
        <v>100</v>
      </c>
      <c r="P62" s="290">
        <v>100</v>
      </c>
      <c r="Q62" s="290">
        <v>100</v>
      </c>
      <c r="R62" s="290">
        <v>100</v>
      </c>
      <c r="S62" s="290">
        <v>100</v>
      </c>
      <c r="T62" s="290">
        <v>100</v>
      </c>
      <c r="U62" s="290">
        <v>100</v>
      </c>
      <c r="V62" s="290">
        <v>100</v>
      </c>
      <c r="W62" s="290">
        <v>100</v>
      </c>
      <c r="X62" s="290">
        <v>100</v>
      </c>
      <c r="Y62" s="290">
        <v>100</v>
      </c>
      <c r="Z62" s="290">
        <v>100</v>
      </c>
      <c r="AA62" s="290">
        <v>100</v>
      </c>
      <c r="AB62" s="290">
        <v>100</v>
      </c>
      <c r="AC62" s="290">
        <v>100</v>
      </c>
      <c r="AD62" s="290">
        <v>100</v>
      </c>
      <c r="AE62" s="290">
        <v>100</v>
      </c>
      <c r="AF62" s="290">
        <v>100</v>
      </c>
      <c r="AG62" s="290">
        <v>100</v>
      </c>
      <c r="AH62" s="290">
        <v>100</v>
      </c>
      <c r="AI62" s="290">
        <v>100</v>
      </c>
      <c r="AJ62" s="290">
        <v>100</v>
      </c>
      <c r="AK62" s="290">
        <v>100</v>
      </c>
      <c r="AL62" s="290">
        <v>100</v>
      </c>
      <c r="AM62" s="290">
        <v>100</v>
      </c>
      <c r="AN62" s="290">
        <v>100</v>
      </c>
      <c r="AO62" s="290">
        <v>100</v>
      </c>
      <c r="AP62" s="290">
        <v>100</v>
      </c>
    </row>
    <row r="63" spans="2:42">
      <c r="F63" s="10"/>
      <c r="H63" s="11"/>
      <c r="I63" s="11"/>
      <c r="J63" s="11"/>
      <c r="K63" s="11"/>
      <c r="L63" s="11"/>
      <c r="M63" s="11"/>
      <c r="N63" s="11"/>
      <c r="O63" s="11"/>
      <c r="P63" s="11"/>
      <c r="Q63" s="11"/>
      <c r="R63" s="11"/>
      <c r="S63" s="11"/>
      <c r="T63" s="11"/>
      <c r="U63" s="11"/>
      <c r="V63" s="11"/>
      <c r="W63" s="11"/>
      <c r="X63" s="11"/>
      <c r="Y63" s="11"/>
      <c r="Z63" s="11"/>
      <c r="AA63" s="11"/>
    </row>
    <row r="64" spans="2:42">
      <c r="H64" s="11"/>
      <c r="I64" s="11"/>
      <c r="J64" s="11"/>
      <c r="K64" s="11"/>
      <c r="L64" s="11"/>
      <c r="M64" s="11"/>
      <c r="N64" s="11"/>
      <c r="O64" s="11"/>
      <c r="P64" s="11"/>
      <c r="Q64" s="11"/>
      <c r="R64" s="11"/>
      <c r="S64" s="11"/>
      <c r="T64" s="11"/>
      <c r="U64" s="11"/>
      <c r="V64" s="11"/>
      <c r="W64" s="11"/>
      <c r="X64" s="11"/>
      <c r="Y64" s="11"/>
      <c r="Z64" s="11"/>
      <c r="AA64" s="11"/>
    </row>
    <row r="65" spans="2:42" s="120" customFormat="1">
      <c r="B65" s="99"/>
      <c r="C65" s="99"/>
      <c r="D65" s="207" t="s">
        <v>164</v>
      </c>
      <c r="E65" s="172">
        <v>35</v>
      </c>
      <c r="F65" s="365" t="s">
        <v>250</v>
      </c>
      <c r="G65" s="255"/>
      <c r="H65" s="256"/>
      <c r="I65" s="256"/>
      <c r="J65" s="256"/>
      <c r="K65" s="256"/>
      <c r="L65" s="256"/>
      <c r="M65" s="256"/>
      <c r="N65" s="256"/>
      <c r="O65" s="256"/>
      <c r="P65" s="256"/>
      <c r="Q65" s="256"/>
      <c r="R65" s="256"/>
      <c r="S65" s="256"/>
      <c r="T65" s="256"/>
      <c r="U65" s="256"/>
      <c r="V65" s="256"/>
      <c r="W65" s="256"/>
      <c r="X65" s="256"/>
      <c r="Y65" s="256"/>
      <c r="Z65" s="256"/>
      <c r="AA65" s="256"/>
    </row>
    <row r="66" spans="2:42" ht="15" customHeight="1">
      <c r="F66" s="66" t="s">
        <v>225</v>
      </c>
      <c r="G66" s="65" t="s">
        <v>226</v>
      </c>
      <c r="H66" s="66">
        <v>1990</v>
      </c>
      <c r="I66" s="66">
        <v>1991</v>
      </c>
      <c r="J66" s="66">
        <v>1992</v>
      </c>
      <c r="K66" s="66">
        <v>1993</v>
      </c>
      <c r="L66" s="66">
        <v>1994</v>
      </c>
      <c r="M66" s="66">
        <v>1995</v>
      </c>
      <c r="N66" s="66">
        <v>1996</v>
      </c>
      <c r="O66" s="66">
        <v>1997</v>
      </c>
      <c r="P66" s="66">
        <v>1998</v>
      </c>
      <c r="Q66" s="66">
        <v>1999</v>
      </c>
      <c r="R66" s="66">
        <v>2000</v>
      </c>
      <c r="S66" s="66">
        <v>2001</v>
      </c>
      <c r="T66" s="66">
        <v>2002</v>
      </c>
      <c r="U66" s="66">
        <v>2003</v>
      </c>
      <c r="V66" s="66">
        <v>2004</v>
      </c>
      <c r="W66" s="19">
        <f t="shared" ref="W66" si="71">V66+1</f>
        <v>2005</v>
      </c>
      <c r="X66" s="19">
        <f t="shared" ref="X66" si="72">W66+1</f>
        <v>2006</v>
      </c>
      <c r="Y66" s="19">
        <f>X66+1</f>
        <v>2007</v>
      </c>
      <c r="Z66" s="19">
        <f t="shared" ref="Z66" si="73">Y66+1</f>
        <v>2008</v>
      </c>
      <c r="AA66" s="19">
        <f t="shared" ref="AA66" si="74">Z66+1</f>
        <v>2009</v>
      </c>
      <c r="AB66" s="19">
        <f t="shared" ref="AB66" si="75">AA66+1</f>
        <v>2010</v>
      </c>
      <c r="AC66" s="19">
        <f t="shared" ref="AC66" si="76">AB66+1</f>
        <v>2011</v>
      </c>
      <c r="AD66" s="19">
        <f t="shared" ref="AD66" si="77">AC66+1</f>
        <v>2012</v>
      </c>
      <c r="AE66" s="19">
        <f t="shared" ref="AE66" si="78">AD66+1</f>
        <v>2013</v>
      </c>
      <c r="AF66" s="19">
        <f t="shared" ref="AF66:AH66" si="79">AE66+1</f>
        <v>2014</v>
      </c>
      <c r="AG66" s="19">
        <f t="shared" si="79"/>
        <v>2015</v>
      </c>
      <c r="AH66" s="19">
        <f t="shared" si="79"/>
        <v>2016</v>
      </c>
      <c r="AI66" s="19">
        <f t="shared" ref="AI66:AP66" si="80">AH66+1</f>
        <v>2017</v>
      </c>
      <c r="AJ66" s="19">
        <f t="shared" si="80"/>
        <v>2018</v>
      </c>
      <c r="AK66" s="19">
        <f t="shared" si="80"/>
        <v>2019</v>
      </c>
      <c r="AL66" s="19">
        <f t="shared" si="80"/>
        <v>2020</v>
      </c>
      <c r="AM66" s="19">
        <f t="shared" si="80"/>
        <v>2021</v>
      </c>
      <c r="AN66" s="19">
        <f t="shared" si="80"/>
        <v>2022</v>
      </c>
      <c r="AO66" s="19">
        <f t="shared" si="80"/>
        <v>2023</v>
      </c>
      <c r="AP66" s="19">
        <f t="shared" si="80"/>
        <v>2024</v>
      </c>
    </row>
    <row r="67" spans="2:42" ht="15" customHeight="1">
      <c r="E67" s="87"/>
      <c r="F67" s="129" t="s">
        <v>251</v>
      </c>
      <c r="G67" s="76" t="s">
        <v>0</v>
      </c>
      <c r="H67" s="201">
        <v>100</v>
      </c>
      <c r="I67" s="201">
        <v>100</v>
      </c>
      <c r="J67" s="201">
        <v>100</v>
      </c>
      <c r="K67" s="201">
        <v>100</v>
      </c>
      <c r="L67" s="201">
        <v>100</v>
      </c>
      <c r="M67" s="201">
        <v>100</v>
      </c>
      <c r="N67" s="201">
        <v>100</v>
      </c>
      <c r="O67" s="201">
        <v>100</v>
      </c>
      <c r="P67" s="201">
        <v>100</v>
      </c>
      <c r="Q67" s="201">
        <v>100</v>
      </c>
      <c r="R67" s="201">
        <v>100</v>
      </c>
      <c r="S67" s="201">
        <v>100</v>
      </c>
      <c r="T67" s="201">
        <v>100</v>
      </c>
      <c r="U67" s="201">
        <v>100</v>
      </c>
      <c r="V67" s="201">
        <v>100</v>
      </c>
      <c r="W67" s="201">
        <v>99.601179896226057</v>
      </c>
      <c r="X67" s="201">
        <v>99.538116304136608</v>
      </c>
      <c r="Y67" s="201">
        <v>99.450762626065071</v>
      </c>
      <c r="Z67" s="201">
        <v>99.450267776347047</v>
      </c>
      <c r="AA67" s="201">
        <v>99.342711335507971</v>
      </c>
      <c r="AB67" s="201">
        <v>99.239512263171093</v>
      </c>
      <c r="AC67" s="201">
        <v>99.268389949598031</v>
      </c>
      <c r="AD67" s="201">
        <v>99.362358180373874</v>
      </c>
      <c r="AE67" s="201">
        <v>99.380496979603947</v>
      </c>
      <c r="AF67" s="201">
        <v>99.174598667998978</v>
      </c>
      <c r="AG67" s="201">
        <v>99.170712930154224</v>
      </c>
      <c r="AH67" s="201">
        <v>99.115961228251862</v>
      </c>
      <c r="AI67" s="201">
        <v>99.07503024980825</v>
      </c>
      <c r="AJ67" s="201">
        <v>98.958322063224998</v>
      </c>
      <c r="AK67" s="201">
        <v>98.969830153915296</v>
      </c>
      <c r="AL67" s="201">
        <v>98.705444018174674</v>
      </c>
      <c r="AM67" s="201">
        <v>98.658133434067921</v>
      </c>
      <c r="AN67" s="201">
        <v>97.997880967660933</v>
      </c>
      <c r="AO67" s="201">
        <v>97.810352892823872</v>
      </c>
      <c r="AP67" s="201">
        <v>97.793426202986609</v>
      </c>
    </row>
    <row r="68" spans="2:42" ht="15" customHeight="1">
      <c r="E68" s="87"/>
      <c r="F68" s="75" t="s">
        <v>248</v>
      </c>
      <c r="G68" s="76" t="s">
        <v>0</v>
      </c>
      <c r="H68" s="201">
        <v>100</v>
      </c>
      <c r="I68" s="201">
        <v>100</v>
      </c>
      <c r="J68" s="201">
        <v>100</v>
      </c>
      <c r="K68" s="201">
        <v>100</v>
      </c>
      <c r="L68" s="201">
        <v>100</v>
      </c>
      <c r="M68" s="201">
        <v>100</v>
      </c>
      <c r="N68" s="201">
        <v>100</v>
      </c>
      <c r="O68" s="201">
        <v>100</v>
      </c>
      <c r="P68" s="201">
        <v>100</v>
      </c>
      <c r="Q68" s="201">
        <v>100</v>
      </c>
      <c r="R68" s="201">
        <v>100</v>
      </c>
      <c r="S68" s="201">
        <v>100</v>
      </c>
      <c r="T68" s="201">
        <v>100</v>
      </c>
      <c r="U68" s="201">
        <v>100</v>
      </c>
      <c r="V68" s="201">
        <v>100</v>
      </c>
      <c r="W68" s="201">
        <v>100</v>
      </c>
      <c r="X68" s="201">
        <v>100</v>
      </c>
      <c r="Y68" s="201">
        <v>100</v>
      </c>
      <c r="Z68" s="201">
        <v>100</v>
      </c>
      <c r="AA68" s="201">
        <v>100</v>
      </c>
      <c r="AB68" s="201">
        <v>100</v>
      </c>
      <c r="AC68" s="201">
        <v>100</v>
      </c>
      <c r="AD68" s="201">
        <v>100</v>
      </c>
      <c r="AE68" s="201">
        <v>99.83085633442667</v>
      </c>
      <c r="AF68" s="201">
        <v>99.754577802936481</v>
      </c>
      <c r="AG68" s="201">
        <v>99.751315528738075</v>
      </c>
      <c r="AH68" s="201">
        <v>99.736116986277651</v>
      </c>
      <c r="AI68" s="201">
        <v>99.704642618012372</v>
      </c>
      <c r="AJ68" s="201">
        <v>99.710906814975118</v>
      </c>
      <c r="AK68" s="201">
        <v>99.7148980708766</v>
      </c>
      <c r="AL68" s="201">
        <v>99.647764118914139</v>
      </c>
      <c r="AM68" s="201">
        <v>99.558605360031819</v>
      </c>
      <c r="AN68" s="201">
        <v>99.48352496691372</v>
      </c>
      <c r="AO68" s="201">
        <v>99.177098347478932</v>
      </c>
      <c r="AP68" s="201">
        <v>99.011520892472006</v>
      </c>
    </row>
    <row r="69" spans="2:42" ht="15" customHeight="1">
      <c r="E69" s="87"/>
      <c r="F69" s="243" t="s">
        <v>249</v>
      </c>
      <c r="G69" s="76" t="s">
        <v>0</v>
      </c>
      <c r="H69" s="201">
        <v>100</v>
      </c>
      <c r="I69" s="201">
        <v>100</v>
      </c>
      <c r="J69" s="201">
        <v>100</v>
      </c>
      <c r="K69" s="201">
        <v>100</v>
      </c>
      <c r="L69" s="201">
        <v>100</v>
      </c>
      <c r="M69" s="201">
        <v>100</v>
      </c>
      <c r="N69" s="201">
        <v>100</v>
      </c>
      <c r="O69" s="201">
        <v>100</v>
      </c>
      <c r="P69" s="201">
        <v>100</v>
      </c>
      <c r="Q69" s="201">
        <v>100</v>
      </c>
      <c r="R69" s="201">
        <v>100</v>
      </c>
      <c r="S69" s="201">
        <v>100</v>
      </c>
      <c r="T69" s="201">
        <v>100</v>
      </c>
      <c r="U69" s="201">
        <v>100</v>
      </c>
      <c r="V69" s="201">
        <v>100</v>
      </c>
      <c r="W69" s="201">
        <v>100</v>
      </c>
      <c r="X69" s="201">
        <v>100</v>
      </c>
      <c r="Y69" s="201">
        <v>100</v>
      </c>
      <c r="Z69" s="201">
        <v>100</v>
      </c>
      <c r="AA69" s="201">
        <v>100</v>
      </c>
      <c r="AB69" s="201">
        <v>99.907041912263225</v>
      </c>
      <c r="AC69" s="201">
        <v>99.837492706538526</v>
      </c>
      <c r="AD69" s="201">
        <v>99.774927513850272</v>
      </c>
      <c r="AE69" s="201">
        <v>99.733029674560271</v>
      </c>
      <c r="AF69" s="201">
        <v>99.69474006263944</v>
      </c>
      <c r="AG69" s="201">
        <v>99.650053774597936</v>
      </c>
      <c r="AH69" s="201">
        <v>99.692979355451698</v>
      </c>
      <c r="AI69" s="201">
        <v>99.827652143968564</v>
      </c>
      <c r="AJ69" s="201">
        <v>99.86738059159434</v>
      </c>
      <c r="AK69" s="201">
        <v>99.892948657270068</v>
      </c>
      <c r="AL69" s="201">
        <v>99.91502380916863</v>
      </c>
      <c r="AM69" s="201">
        <v>99.862007233007972</v>
      </c>
      <c r="AN69" s="201">
        <v>99.871788816884049</v>
      </c>
      <c r="AO69" s="201">
        <v>99.91365048433785</v>
      </c>
      <c r="AP69" s="201">
        <v>99.900785284909816</v>
      </c>
    </row>
    <row r="70" spans="2:42">
      <c r="H70" s="11"/>
      <c r="I70" s="11"/>
      <c r="J70" s="11"/>
      <c r="K70" s="11"/>
      <c r="L70" s="11"/>
      <c r="M70" s="11"/>
      <c r="N70" s="11"/>
      <c r="O70" s="11"/>
      <c r="P70" s="11"/>
      <c r="Q70" s="11"/>
      <c r="R70" s="11"/>
      <c r="S70" s="11"/>
      <c r="T70" s="11"/>
      <c r="U70" s="11"/>
      <c r="V70" s="11"/>
      <c r="W70" s="11"/>
      <c r="X70" s="11"/>
      <c r="Y70" s="11"/>
      <c r="Z70" s="11"/>
      <c r="AA70" s="11"/>
    </row>
    <row r="71" spans="2:42">
      <c r="E71" s="87"/>
      <c r="F71" s="10"/>
      <c r="H71" s="11"/>
      <c r="I71" s="11"/>
      <c r="J71" s="11"/>
      <c r="K71" s="11"/>
      <c r="L71" s="11"/>
      <c r="M71" s="11"/>
      <c r="N71" s="11"/>
      <c r="O71" s="11"/>
      <c r="P71" s="11"/>
      <c r="Q71" s="11"/>
      <c r="R71" s="11"/>
      <c r="S71" s="11"/>
      <c r="T71" s="11"/>
      <c r="U71" s="11"/>
      <c r="V71" s="11"/>
      <c r="W71" s="11"/>
      <c r="X71" s="11"/>
      <c r="Y71" s="11"/>
      <c r="Z71" s="11"/>
      <c r="AA71" s="11"/>
    </row>
    <row r="72" spans="2:42" s="109" customFormat="1">
      <c r="B72" s="241"/>
      <c r="C72" s="241"/>
      <c r="D72" s="207" t="s">
        <v>164</v>
      </c>
      <c r="E72" s="172">
        <v>39</v>
      </c>
      <c r="F72" s="365" t="s">
        <v>252</v>
      </c>
      <c r="G72" s="97"/>
    </row>
    <row r="73" spans="2:42" s="15" customFormat="1">
      <c r="B73" s="28"/>
      <c r="C73" s="28"/>
      <c r="D73" s="28"/>
      <c r="E73" s="172"/>
      <c r="F73" s="23" t="s">
        <v>225</v>
      </c>
      <c r="G73" s="23" t="s">
        <v>226</v>
      </c>
      <c r="H73" s="4">
        <v>1990</v>
      </c>
      <c r="I73" s="4">
        <f>H73+1</f>
        <v>1991</v>
      </c>
      <c r="J73" s="4">
        <f t="shared" ref="J73:AP73" si="81">I73+1</f>
        <v>1992</v>
      </c>
      <c r="K73" s="4">
        <f t="shared" si="81"/>
        <v>1993</v>
      </c>
      <c r="L73" s="4">
        <f t="shared" si="81"/>
        <v>1994</v>
      </c>
      <c r="M73" s="4">
        <f t="shared" si="81"/>
        <v>1995</v>
      </c>
      <c r="N73" s="4">
        <f t="shared" si="81"/>
        <v>1996</v>
      </c>
      <c r="O73" s="4">
        <f t="shared" si="81"/>
        <v>1997</v>
      </c>
      <c r="P73" s="4">
        <f t="shared" si="81"/>
        <v>1998</v>
      </c>
      <c r="Q73" s="4">
        <f t="shared" si="81"/>
        <v>1999</v>
      </c>
      <c r="R73" s="4">
        <f t="shared" si="81"/>
        <v>2000</v>
      </c>
      <c r="S73" s="4">
        <f t="shared" si="81"/>
        <v>2001</v>
      </c>
      <c r="T73" s="4">
        <f t="shared" si="81"/>
        <v>2002</v>
      </c>
      <c r="U73" s="4">
        <f t="shared" si="81"/>
        <v>2003</v>
      </c>
      <c r="V73" s="4">
        <f t="shared" si="81"/>
        <v>2004</v>
      </c>
      <c r="W73" s="4">
        <f t="shared" si="81"/>
        <v>2005</v>
      </c>
      <c r="X73" s="4">
        <f t="shared" si="81"/>
        <v>2006</v>
      </c>
      <c r="Y73" s="4">
        <f t="shared" si="81"/>
        <v>2007</v>
      </c>
      <c r="Z73" s="4">
        <f>Y73+1</f>
        <v>2008</v>
      </c>
      <c r="AA73" s="4">
        <f t="shared" si="81"/>
        <v>2009</v>
      </c>
      <c r="AB73" s="4">
        <f t="shared" si="81"/>
        <v>2010</v>
      </c>
      <c r="AC73" s="4">
        <f t="shared" si="81"/>
        <v>2011</v>
      </c>
      <c r="AD73" s="4">
        <f t="shared" si="81"/>
        <v>2012</v>
      </c>
      <c r="AE73" s="4">
        <f t="shared" si="81"/>
        <v>2013</v>
      </c>
      <c r="AF73" s="4">
        <f t="shared" si="81"/>
        <v>2014</v>
      </c>
      <c r="AG73" s="4">
        <f t="shared" si="81"/>
        <v>2015</v>
      </c>
      <c r="AH73" s="4">
        <f t="shared" si="81"/>
        <v>2016</v>
      </c>
      <c r="AI73" s="4">
        <f t="shared" si="81"/>
        <v>2017</v>
      </c>
      <c r="AJ73" s="4">
        <f t="shared" si="81"/>
        <v>2018</v>
      </c>
      <c r="AK73" s="4">
        <f t="shared" si="81"/>
        <v>2019</v>
      </c>
      <c r="AL73" s="4">
        <f t="shared" si="81"/>
        <v>2020</v>
      </c>
      <c r="AM73" s="4">
        <f t="shared" si="81"/>
        <v>2021</v>
      </c>
      <c r="AN73" s="4">
        <f t="shared" si="81"/>
        <v>2022</v>
      </c>
      <c r="AO73" s="4">
        <f t="shared" si="81"/>
        <v>2023</v>
      </c>
      <c r="AP73" s="4">
        <f t="shared" si="81"/>
        <v>2024</v>
      </c>
    </row>
    <row r="74" spans="2:42" s="244" customFormat="1" ht="26.1" customHeight="1">
      <c r="B74" s="245"/>
      <c r="C74" s="245"/>
      <c r="D74" s="28"/>
      <c r="E74" s="172"/>
      <c r="F74" s="67" t="s">
        <v>253</v>
      </c>
      <c r="G74" s="58" t="s">
        <v>0</v>
      </c>
      <c r="H74" s="68">
        <v>52.17227549128026</v>
      </c>
      <c r="I74" s="68">
        <v>52.984741309895774</v>
      </c>
      <c r="J74" s="68">
        <v>54.154545458028871</v>
      </c>
      <c r="K74" s="68">
        <v>52.732080024541105</v>
      </c>
      <c r="L74" s="68">
        <v>52.408926522090397</v>
      </c>
      <c r="M74" s="68">
        <v>52.871417036747346</v>
      </c>
      <c r="N74" s="68">
        <v>53.947030940052421</v>
      </c>
      <c r="O74" s="68">
        <v>56.231115065741342</v>
      </c>
      <c r="P74" s="68">
        <v>56.186861611037223</v>
      </c>
      <c r="Q74" s="68">
        <v>55.880639664303814</v>
      </c>
      <c r="R74" s="68">
        <v>55.277131744104011</v>
      </c>
      <c r="S74" s="68">
        <v>53.804595756020049</v>
      </c>
      <c r="T74" s="68">
        <v>53.41880894677228</v>
      </c>
      <c r="U74" s="68">
        <v>54.324893322267918</v>
      </c>
      <c r="V74" s="68">
        <v>54.691399395946263</v>
      </c>
      <c r="W74" s="68">
        <v>54.444497414268625</v>
      </c>
      <c r="X74" s="68">
        <v>55.330375051155364</v>
      </c>
      <c r="Y74" s="68">
        <v>56.000627346906583</v>
      </c>
      <c r="Z74" s="68">
        <v>56.732379822453069</v>
      </c>
      <c r="AA74" s="68">
        <v>55.022650274725827</v>
      </c>
      <c r="AB74" s="68">
        <v>59.389953357139966</v>
      </c>
      <c r="AC74" s="68">
        <v>61.753589645690909</v>
      </c>
      <c r="AD74" s="68">
        <v>62.043456661894389</v>
      </c>
      <c r="AE74" s="68">
        <v>62.213673923982057</v>
      </c>
      <c r="AF74" s="68">
        <v>62.906650113728887</v>
      </c>
      <c r="AG74" s="68">
        <v>65.206282530764057</v>
      </c>
      <c r="AH74" s="68">
        <v>63.759544292399084</v>
      </c>
      <c r="AI74" s="68">
        <v>65.555710841418858</v>
      </c>
      <c r="AJ74" s="68">
        <v>64.477280057680403</v>
      </c>
      <c r="AK74" s="68">
        <v>63.623676299584567</v>
      </c>
      <c r="AL74" s="68">
        <v>61.27875718706489</v>
      </c>
      <c r="AM74" s="68">
        <v>61.371836655290501</v>
      </c>
      <c r="AN74" s="68">
        <v>60.554105847719853</v>
      </c>
      <c r="AO74" s="68">
        <v>61.900349841170701</v>
      </c>
      <c r="AP74" s="68">
        <v>62.694503094573804</v>
      </c>
    </row>
    <row r="75" spans="2:42" s="244" customFormat="1">
      <c r="B75" s="245"/>
      <c r="C75" s="245"/>
      <c r="D75" s="28"/>
      <c r="E75" s="172"/>
      <c r="F75" s="254"/>
      <c r="G75" s="254"/>
      <c r="H75" s="254"/>
      <c r="I75" s="254"/>
      <c r="J75" s="254"/>
      <c r="K75" s="254"/>
      <c r="L75" s="254"/>
      <c r="M75" s="254"/>
      <c r="N75" s="254"/>
      <c r="O75" s="254"/>
      <c r="P75" s="254"/>
      <c r="Q75" s="254"/>
      <c r="R75" s="254"/>
      <c r="S75" s="254"/>
      <c r="T75" s="254"/>
      <c r="U75" s="254"/>
      <c r="V75" s="254"/>
      <c r="W75" s="254"/>
      <c r="X75" s="254"/>
      <c r="Y75" s="254"/>
      <c r="Z75" s="254"/>
      <c r="AA75" s="254"/>
      <c r="AB75" s="254"/>
      <c r="AC75" s="254"/>
      <c r="AD75" s="254"/>
      <c r="AE75" s="254"/>
      <c r="AF75" s="254"/>
      <c r="AG75" s="254"/>
      <c r="AH75" s="254"/>
      <c r="AI75" s="254"/>
      <c r="AJ75" s="254"/>
      <c r="AK75" s="254"/>
      <c r="AL75" s="254"/>
      <c r="AM75" s="254"/>
      <c r="AN75" s="254"/>
      <c r="AO75" s="254"/>
      <c r="AP75" s="254"/>
    </row>
    <row r="77" spans="2:42" s="109" customFormat="1">
      <c r="B77" s="241"/>
      <c r="C77" s="241"/>
      <c r="D77" s="207" t="s">
        <v>164</v>
      </c>
      <c r="E77" s="172">
        <v>41</v>
      </c>
      <c r="F77" s="365" t="s">
        <v>422</v>
      </c>
      <c r="G77" s="97"/>
      <c r="H77" s="257"/>
      <c r="I77" s="257"/>
      <c r="J77" s="257"/>
      <c r="K77" s="257"/>
      <c r="L77" s="257"/>
      <c r="M77" s="257"/>
      <c r="N77" s="257"/>
      <c r="O77" s="257"/>
      <c r="P77" s="257"/>
      <c r="Q77" s="257"/>
      <c r="R77" s="257"/>
      <c r="S77" s="257"/>
      <c r="T77" s="257"/>
      <c r="U77" s="257"/>
      <c r="V77" s="257"/>
      <c r="W77" s="257"/>
      <c r="X77" s="257"/>
      <c r="Y77" s="257"/>
      <c r="Z77" s="257"/>
      <c r="AA77" s="257"/>
    </row>
    <row r="78" spans="2:42">
      <c r="E78" s="87"/>
      <c r="F78" s="8" t="s">
        <v>225</v>
      </c>
      <c r="G78" s="3" t="s">
        <v>226</v>
      </c>
      <c r="H78" s="8">
        <v>1990</v>
      </c>
      <c r="I78" s="8">
        <v>1991</v>
      </c>
      <c r="J78" s="8">
        <v>1992</v>
      </c>
      <c r="K78" s="8">
        <v>1993</v>
      </c>
      <c r="L78" s="8">
        <v>1994</v>
      </c>
      <c r="M78" s="8">
        <v>1995</v>
      </c>
      <c r="N78" s="8">
        <v>1996</v>
      </c>
      <c r="O78" s="8">
        <v>1997</v>
      </c>
      <c r="P78" s="8">
        <v>1998</v>
      </c>
      <c r="Q78" s="8">
        <v>1999</v>
      </c>
      <c r="R78" s="8">
        <v>2000</v>
      </c>
      <c r="S78" s="8">
        <v>2001</v>
      </c>
      <c r="T78" s="8">
        <v>2002</v>
      </c>
      <c r="U78" s="8">
        <v>2003</v>
      </c>
      <c r="V78" s="8">
        <v>2004</v>
      </c>
      <c r="W78" s="4">
        <f t="shared" ref="W78:AP78" si="82">V78+1</f>
        <v>2005</v>
      </c>
      <c r="X78" s="4">
        <f t="shared" si="82"/>
        <v>2006</v>
      </c>
      <c r="Y78" s="4">
        <f>X78+1</f>
        <v>2007</v>
      </c>
      <c r="Z78" s="4">
        <f t="shared" si="82"/>
        <v>2008</v>
      </c>
      <c r="AA78" s="4">
        <f t="shared" si="82"/>
        <v>2009</v>
      </c>
      <c r="AB78" s="4">
        <f t="shared" si="82"/>
        <v>2010</v>
      </c>
      <c r="AC78" s="4">
        <f t="shared" si="82"/>
        <v>2011</v>
      </c>
      <c r="AD78" s="4">
        <f t="shared" si="82"/>
        <v>2012</v>
      </c>
      <c r="AE78" s="4">
        <f t="shared" si="82"/>
        <v>2013</v>
      </c>
      <c r="AF78" s="4">
        <f t="shared" si="82"/>
        <v>2014</v>
      </c>
      <c r="AG78" s="4">
        <f t="shared" si="82"/>
        <v>2015</v>
      </c>
      <c r="AH78" s="4">
        <f t="shared" si="82"/>
        <v>2016</v>
      </c>
      <c r="AI78" s="4">
        <f t="shared" si="82"/>
        <v>2017</v>
      </c>
      <c r="AJ78" s="4">
        <f t="shared" si="82"/>
        <v>2018</v>
      </c>
      <c r="AK78" s="4">
        <f t="shared" si="82"/>
        <v>2019</v>
      </c>
      <c r="AL78" s="4">
        <f t="shared" si="82"/>
        <v>2020</v>
      </c>
      <c r="AM78" s="4">
        <f t="shared" si="82"/>
        <v>2021</v>
      </c>
      <c r="AN78" s="4">
        <f t="shared" si="82"/>
        <v>2022</v>
      </c>
      <c r="AO78" s="4">
        <f t="shared" si="82"/>
        <v>2023</v>
      </c>
      <c r="AP78" s="4">
        <f t="shared" si="82"/>
        <v>2024</v>
      </c>
    </row>
    <row r="79" spans="2:42">
      <c r="F79" s="440" t="s">
        <v>111</v>
      </c>
      <c r="G79" s="461" t="s">
        <v>195</v>
      </c>
      <c r="H79" s="459">
        <v>3056.4230904361893</v>
      </c>
      <c r="I79" s="459">
        <v>3090.0783051103249</v>
      </c>
      <c r="J79" s="459">
        <v>3077.867230683366</v>
      </c>
      <c r="K79" s="459">
        <v>3071.771661469887</v>
      </c>
      <c r="L79" s="459">
        <v>3117.6578865709803</v>
      </c>
      <c r="M79" s="459">
        <v>3180.3617510091412</v>
      </c>
      <c r="N79" s="459">
        <v>3304.2206675820939</v>
      </c>
      <c r="O79" s="459">
        <v>3367.6889701719397</v>
      </c>
      <c r="P79" s="459">
        <v>3501.4855827167949</v>
      </c>
      <c r="Q79" s="459">
        <v>3537.2910549385797</v>
      </c>
      <c r="R79" s="459">
        <v>3708.4309186900232</v>
      </c>
      <c r="S79" s="459">
        <v>3740.1755567312571</v>
      </c>
      <c r="T79" s="459">
        <v>3652.98208529354</v>
      </c>
      <c r="U79" s="459">
        <v>3578.9967299522282</v>
      </c>
      <c r="V79" s="459">
        <v>3295.308132351257</v>
      </c>
      <c r="W79" s="459">
        <v>2689.0942564750367</v>
      </c>
      <c r="X79" s="459">
        <v>2204.2909453076354</v>
      </c>
      <c r="Y79" s="459">
        <v>2056.8626701699245</v>
      </c>
      <c r="Z79" s="459">
        <v>2325.4925316241452</v>
      </c>
      <c r="AA79" s="459">
        <v>2006.2985458398409</v>
      </c>
      <c r="AB79" s="459">
        <v>1769.611329303227</v>
      </c>
      <c r="AC79" s="459">
        <v>1930.2558792976363</v>
      </c>
      <c r="AD79" s="459">
        <v>2261.8871819724391</v>
      </c>
      <c r="AE79" s="459">
        <v>2270.4768431036728</v>
      </c>
      <c r="AF79" s="459">
        <v>1958.6627088044604</v>
      </c>
      <c r="AG79" s="459">
        <v>1980.9393227637777</v>
      </c>
      <c r="AH79" s="459">
        <v>1976.486215519421</v>
      </c>
      <c r="AI79" s="459">
        <v>2103.5851614653529</v>
      </c>
      <c r="AJ79" s="459">
        <v>2056.0869490942237</v>
      </c>
      <c r="AK79" s="459">
        <v>2212.77327790446</v>
      </c>
      <c r="AL79" s="459">
        <v>2233.3001701307071</v>
      </c>
      <c r="AM79" s="459">
        <v>2372.6316083028855</v>
      </c>
      <c r="AN79" s="459">
        <v>2410.2115429364808</v>
      </c>
      <c r="AO79" s="459">
        <v>2283.3938886873998</v>
      </c>
      <c r="AP79" s="459">
        <v>2308.7243487598407</v>
      </c>
    </row>
    <row r="80" spans="2:42" ht="15" customHeight="1">
      <c r="F80" s="439" t="s">
        <v>425</v>
      </c>
      <c r="G80" s="462"/>
      <c r="H80" s="460"/>
      <c r="I80" s="460"/>
      <c r="J80" s="460"/>
      <c r="K80" s="460"/>
      <c r="L80" s="460"/>
      <c r="M80" s="460"/>
      <c r="N80" s="460"/>
      <c r="O80" s="460"/>
      <c r="P80" s="460"/>
      <c r="Q80" s="460"/>
      <c r="R80" s="460"/>
      <c r="S80" s="460"/>
      <c r="T80" s="460"/>
      <c r="U80" s="460"/>
      <c r="V80" s="460"/>
      <c r="W80" s="460"/>
      <c r="X80" s="460"/>
      <c r="Y80" s="460"/>
      <c r="Z80" s="460"/>
      <c r="AA80" s="460"/>
      <c r="AB80" s="460"/>
      <c r="AC80" s="460"/>
      <c r="AD80" s="460"/>
      <c r="AE80" s="460"/>
      <c r="AF80" s="460"/>
      <c r="AG80" s="460"/>
      <c r="AH80" s="460"/>
      <c r="AI80" s="460"/>
      <c r="AJ80" s="460"/>
      <c r="AK80" s="460"/>
      <c r="AL80" s="460"/>
      <c r="AM80" s="460"/>
      <c r="AN80" s="460"/>
      <c r="AO80" s="460"/>
      <c r="AP80" s="460"/>
    </row>
    <row r="81" spans="2:42">
      <c r="F81" s="37" t="s">
        <v>254</v>
      </c>
      <c r="G81" s="58" t="s">
        <v>195</v>
      </c>
      <c r="H81" s="13">
        <v>274.71456203350846</v>
      </c>
      <c r="I81" s="13">
        <v>277.74297644415759</v>
      </c>
      <c r="J81" s="13">
        <v>276.6417348402851</v>
      </c>
      <c r="K81" s="13">
        <v>277.00748150668807</v>
      </c>
      <c r="L81" s="13">
        <v>281.13713752121055</v>
      </c>
      <c r="M81" s="13">
        <v>286.32281700688816</v>
      </c>
      <c r="N81" s="13">
        <v>297.9310719802678</v>
      </c>
      <c r="O81" s="13">
        <v>302.95648719910304</v>
      </c>
      <c r="P81" s="13">
        <v>315.2304091085453</v>
      </c>
      <c r="Q81" s="13">
        <v>345.47053556372549</v>
      </c>
      <c r="R81" s="13">
        <v>412.36536075245749</v>
      </c>
      <c r="S81" s="13">
        <v>395.77910957552501</v>
      </c>
      <c r="T81" s="13">
        <v>485.7389981139205</v>
      </c>
      <c r="U81" s="13">
        <v>510.4166798647085</v>
      </c>
      <c r="V81" s="13">
        <v>473.48707089065493</v>
      </c>
      <c r="W81" s="13">
        <v>280.13353507116943</v>
      </c>
      <c r="X81" s="13">
        <v>207.46559483190308</v>
      </c>
      <c r="Y81" s="13">
        <v>229.8589259552146</v>
      </c>
      <c r="Z81" s="13">
        <v>120.04413835238208</v>
      </c>
      <c r="AA81" s="13">
        <v>146.43552144053936</v>
      </c>
      <c r="AB81" s="13">
        <v>173.3767250096999</v>
      </c>
      <c r="AC81" s="13">
        <v>198.85174062951839</v>
      </c>
      <c r="AD81" s="13">
        <v>193.35353581948564</v>
      </c>
      <c r="AE81" s="13">
        <v>210.76451771792273</v>
      </c>
      <c r="AF81" s="13">
        <v>243.75374657811932</v>
      </c>
      <c r="AG81" s="13">
        <v>231.84096948971501</v>
      </c>
      <c r="AH81" s="13">
        <v>221.76092733798825</v>
      </c>
      <c r="AI81" s="13">
        <v>235.50643936307017</v>
      </c>
      <c r="AJ81" s="13">
        <v>287.73938505838146</v>
      </c>
      <c r="AK81" s="13">
        <v>320.72861391857805</v>
      </c>
      <c r="AL81" s="13">
        <v>309.7322042985125</v>
      </c>
      <c r="AM81" s="13">
        <v>268.49566822326676</v>
      </c>
      <c r="AN81" s="13">
        <v>339.97233075369275</v>
      </c>
      <c r="AO81" s="13">
        <v>367.46335480385659</v>
      </c>
      <c r="AP81" s="13">
        <v>352.80147531043588</v>
      </c>
    </row>
    <row r="82" spans="2:42">
      <c r="F82" s="37" t="s">
        <v>255</v>
      </c>
      <c r="G82" s="58" t="s">
        <v>195</v>
      </c>
      <c r="H82" s="13">
        <v>505.43612457220553</v>
      </c>
      <c r="I82" s="13">
        <v>527.11592959875622</v>
      </c>
      <c r="J82" s="13">
        <v>543.47477914520971</v>
      </c>
      <c r="K82" s="13">
        <v>535.68378618380825</v>
      </c>
      <c r="L82" s="13">
        <v>542.6610624331106</v>
      </c>
      <c r="M82" s="13">
        <v>554.71145207519282</v>
      </c>
      <c r="N82" s="13">
        <v>576.60715937910982</v>
      </c>
      <c r="O82" s="13">
        <v>611.18585567003981</v>
      </c>
      <c r="P82" s="13">
        <v>613.11103389963819</v>
      </c>
      <c r="Q82" s="13">
        <v>582.05274274338854</v>
      </c>
      <c r="R82" s="13">
        <v>488.64984461787947</v>
      </c>
      <c r="S82" s="13">
        <v>476.2219099942655</v>
      </c>
      <c r="T82" s="13">
        <v>507.26500975854952</v>
      </c>
      <c r="U82" s="13">
        <v>523.25737248008465</v>
      </c>
      <c r="V82" s="13">
        <v>315.89752291098563</v>
      </c>
      <c r="W82" s="13">
        <v>610.43170500877977</v>
      </c>
      <c r="X82" s="13">
        <v>726.55422087173145</v>
      </c>
      <c r="Y82" s="13">
        <v>607.81294321709322</v>
      </c>
      <c r="Z82" s="13">
        <v>770.47110389277077</v>
      </c>
      <c r="AA82" s="13">
        <v>826.08806216462369</v>
      </c>
      <c r="AB82" s="13">
        <v>773.54226448607665</v>
      </c>
      <c r="AC82" s="13">
        <v>665.45668202196521</v>
      </c>
      <c r="AD82" s="13">
        <v>578.74136374215084</v>
      </c>
      <c r="AE82" s="13">
        <v>582.31998792847207</v>
      </c>
      <c r="AF82" s="13">
        <v>550.55900179535536</v>
      </c>
      <c r="AG82" s="13">
        <v>643.71642114370286</v>
      </c>
      <c r="AH82" s="13">
        <v>589.64826561610676</v>
      </c>
      <c r="AI82" s="13">
        <v>611.50367072875508</v>
      </c>
      <c r="AJ82" s="13">
        <v>527.68205999205645</v>
      </c>
      <c r="AK82" s="13">
        <v>576.17601256903788</v>
      </c>
      <c r="AL82" s="13">
        <v>550.03812451109445</v>
      </c>
      <c r="AM82" s="13">
        <v>582.29598618539637</v>
      </c>
      <c r="AN82" s="13">
        <v>566.78643073465787</v>
      </c>
      <c r="AO82" s="13">
        <v>578.8920717146284</v>
      </c>
      <c r="AP82" s="13">
        <v>576.28787244532248</v>
      </c>
    </row>
    <row r="83" spans="2:42">
      <c r="F83" s="37" t="s">
        <v>229</v>
      </c>
      <c r="G83" s="58" t="s">
        <v>195</v>
      </c>
      <c r="H83" s="13">
        <v>8819.3344421276615</v>
      </c>
      <c r="I83" s="13">
        <v>9061.7958925772436</v>
      </c>
      <c r="J83" s="13">
        <v>9137.6771264107301</v>
      </c>
      <c r="K83" s="13">
        <v>9232.0334112284927</v>
      </c>
      <c r="L83" s="13">
        <v>9395.8445690826411</v>
      </c>
      <c r="M83" s="13">
        <v>9520.8637676975031</v>
      </c>
      <c r="N83" s="13">
        <v>9688.2847216025293</v>
      </c>
      <c r="O83" s="13">
        <v>9845.2105886256577</v>
      </c>
      <c r="P83" s="13">
        <v>9910.9925039999998</v>
      </c>
      <c r="Q83" s="13">
        <v>10143.291280000001</v>
      </c>
      <c r="R83" s="13">
        <v>10464.349045000001</v>
      </c>
      <c r="S83" s="13">
        <v>10686.005731000001</v>
      </c>
      <c r="T83" s="13">
        <v>10939.305973</v>
      </c>
      <c r="U83" s="13">
        <v>11154.524017</v>
      </c>
      <c r="V83" s="13">
        <v>10965.463727</v>
      </c>
      <c r="W83" s="13">
        <v>10698.49267976296</v>
      </c>
      <c r="X83" s="13">
        <v>10149.484742074201</v>
      </c>
      <c r="Y83" s="13">
        <v>10030.720815365481</v>
      </c>
      <c r="Z83" s="13">
        <v>9391.5573301038403</v>
      </c>
      <c r="AA83" s="13">
        <v>8620.1754446737596</v>
      </c>
      <c r="AB83" s="13">
        <v>8914.5968941806805</v>
      </c>
      <c r="AC83" s="13">
        <v>9252.3594791733594</v>
      </c>
      <c r="AD83" s="13">
        <v>9631.4588778591042</v>
      </c>
      <c r="AE83" s="13">
        <v>9314.0259344586011</v>
      </c>
      <c r="AF83" s="13">
        <v>9040.3831188542408</v>
      </c>
      <c r="AG83" s="13">
        <v>8611.0090361448802</v>
      </c>
      <c r="AH83" s="13">
        <v>8488.8025042425179</v>
      </c>
      <c r="AI83" s="13">
        <v>8052.8102653097867</v>
      </c>
      <c r="AJ83" s="13">
        <v>8149.8862675117598</v>
      </c>
      <c r="AK83" s="13">
        <v>8163.8627782100803</v>
      </c>
      <c r="AL83" s="13">
        <v>8411.5161207895253</v>
      </c>
      <c r="AM83" s="13">
        <v>8382.11007072539</v>
      </c>
      <c r="AN83" s="13">
        <v>8255.1181117397064</v>
      </c>
      <c r="AO83" s="13">
        <v>8107.210145807474</v>
      </c>
      <c r="AP83" s="13">
        <v>7983.3353692682495</v>
      </c>
    </row>
    <row r="84" spans="2:42" s="244" customFormat="1">
      <c r="B84" s="245"/>
      <c r="C84" s="245"/>
      <c r="D84" s="245"/>
      <c r="E84" s="172"/>
      <c r="F84" s="418" t="s">
        <v>426</v>
      </c>
      <c r="G84" s="58" t="s">
        <v>195</v>
      </c>
      <c r="H84" s="13">
        <v>337.22726</v>
      </c>
      <c r="I84" s="13">
        <v>341.09180400000002</v>
      </c>
      <c r="J84" s="13">
        <v>347.60834999999997</v>
      </c>
      <c r="K84" s="13">
        <v>369.47630199999998</v>
      </c>
      <c r="L84" s="13">
        <v>390.69875500000001</v>
      </c>
      <c r="M84" s="13">
        <v>395.49219900000003</v>
      </c>
      <c r="N84" s="13">
        <v>413.97220099999998</v>
      </c>
      <c r="O84" s="13">
        <v>427.91330900000003</v>
      </c>
      <c r="P84" s="13">
        <v>402.60749599999997</v>
      </c>
      <c r="Q84" s="13">
        <v>407.10872000000001</v>
      </c>
      <c r="R84" s="13">
        <v>398.850955</v>
      </c>
      <c r="S84" s="13">
        <v>398.79426899999999</v>
      </c>
      <c r="T84" s="13">
        <v>420.69402700000001</v>
      </c>
      <c r="U84" s="13">
        <v>495.07598300000001</v>
      </c>
      <c r="V84" s="13">
        <v>500.13627300000002</v>
      </c>
      <c r="W84" s="13">
        <v>494.14732023703999</v>
      </c>
      <c r="X84" s="13">
        <v>497.39525792580002</v>
      </c>
      <c r="Y84" s="13">
        <v>503.09886998371991</v>
      </c>
      <c r="Z84" s="13">
        <v>515.48266989616002</v>
      </c>
      <c r="AA84" s="13">
        <v>529.90455532624003</v>
      </c>
      <c r="AB84" s="13">
        <v>532.52310581931999</v>
      </c>
      <c r="AC84" s="13">
        <v>543.64052082664</v>
      </c>
      <c r="AD84" s="13">
        <v>555.74112214089598</v>
      </c>
      <c r="AE84" s="13">
        <v>566.77406554140009</v>
      </c>
      <c r="AF84" s="13">
        <v>576.41688114576004</v>
      </c>
      <c r="AG84" s="13">
        <v>575.39096385512005</v>
      </c>
      <c r="AH84" s="13">
        <v>589.59749575748265</v>
      </c>
      <c r="AI84" s="13">
        <v>599.1897346902133</v>
      </c>
      <c r="AJ84" s="13">
        <v>610.11373248824009</v>
      </c>
      <c r="AK84" s="13">
        <v>624.13722178991941</v>
      </c>
      <c r="AL84" s="13">
        <v>621.2838792104767</v>
      </c>
      <c r="AM84" s="13">
        <v>623.48992927460984</v>
      </c>
      <c r="AN84" s="13">
        <v>629.68188826029461</v>
      </c>
      <c r="AO84" s="13">
        <v>634.38985419252629</v>
      </c>
      <c r="AP84" s="13">
        <v>638.26463073175057</v>
      </c>
    </row>
    <row r="85" spans="2:42" s="244" customFormat="1">
      <c r="B85" s="245"/>
      <c r="C85" s="245"/>
      <c r="D85" s="245"/>
      <c r="E85" s="136"/>
      <c r="F85" s="24"/>
      <c r="G85" s="22"/>
      <c r="H85" s="25"/>
      <c r="I85" s="25"/>
      <c r="J85" s="25"/>
      <c r="K85" s="25"/>
      <c r="L85" s="25"/>
      <c r="M85" s="25"/>
      <c r="N85" s="25"/>
      <c r="O85" s="25"/>
      <c r="P85" s="25"/>
      <c r="Q85" s="25"/>
      <c r="R85" s="25"/>
      <c r="S85" s="25"/>
      <c r="T85" s="25"/>
      <c r="U85" s="25"/>
      <c r="V85" s="25"/>
      <c r="W85" s="25"/>
      <c r="X85" s="25"/>
      <c r="Y85" s="25"/>
      <c r="Z85" s="25"/>
      <c r="AA85" s="25"/>
    </row>
    <row r="86" spans="2:42" s="244" customFormat="1">
      <c r="B86" s="245"/>
      <c r="C86" s="245"/>
      <c r="D86" s="245"/>
      <c r="E86" s="136"/>
      <c r="F86" s="24"/>
      <c r="G86" s="22"/>
      <c r="H86" s="25"/>
      <c r="I86" s="25"/>
      <c r="J86" s="25"/>
      <c r="K86" s="25"/>
      <c r="L86" s="25"/>
      <c r="M86" s="25"/>
      <c r="N86" s="25"/>
      <c r="O86" s="25"/>
      <c r="P86" s="25"/>
      <c r="Q86" s="25"/>
      <c r="R86" s="25"/>
      <c r="S86" s="25"/>
      <c r="T86" s="25"/>
      <c r="U86" s="25"/>
      <c r="V86" s="25"/>
      <c r="W86" s="25"/>
      <c r="X86" s="25"/>
      <c r="Y86" s="25"/>
      <c r="Z86" s="25"/>
      <c r="AA86" s="25"/>
    </row>
    <row r="87" spans="2:42" s="120" customFormat="1">
      <c r="B87" s="99"/>
      <c r="C87" s="99"/>
      <c r="D87" s="207" t="s">
        <v>164</v>
      </c>
      <c r="E87" s="172">
        <v>42</v>
      </c>
      <c r="F87" s="261" t="s">
        <v>377</v>
      </c>
      <c r="G87" s="255"/>
      <c r="H87" s="256"/>
      <c r="I87" s="256"/>
      <c r="J87" s="256"/>
      <c r="K87" s="256"/>
      <c r="L87" s="256"/>
      <c r="M87" s="256"/>
      <c r="N87" s="256"/>
      <c r="O87" s="256"/>
      <c r="P87" s="256"/>
      <c r="Q87" s="256"/>
      <c r="R87" s="256"/>
      <c r="S87" s="256"/>
      <c r="T87" s="256"/>
      <c r="U87" s="256"/>
      <c r="V87" s="256"/>
      <c r="W87" s="256"/>
      <c r="X87" s="256"/>
      <c r="Y87" s="256"/>
    </row>
    <row r="88" spans="2:42">
      <c r="F88" s="17" t="s">
        <v>225</v>
      </c>
      <c r="G88" s="8" t="s">
        <v>241</v>
      </c>
      <c r="H88" s="8">
        <v>1990</v>
      </c>
      <c r="I88" s="8">
        <v>1991</v>
      </c>
      <c r="J88" s="8">
        <v>1992</v>
      </c>
      <c r="K88" s="8">
        <v>1993</v>
      </c>
      <c r="L88" s="8">
        <v>1994</v>
      </c>
      <c r="M88" s="8">
        <v>1995</v>
      </c>
      <c r="N88" s="8">
        <v>1996</v>
      </c>
      <c r="O88" s="8">
        <v>1997</v>
      </c>
      <c r="P88" s="8">
        <v>1998</v>
      </c>
      <c r="Q88" s="8">
        <v>1999</v>
      </c>
      <c r="R88" s="8">
        <v>2000</v>
      </c>
      <c r="S88" s="8">
        <v>2001</v>
      </c>
      <c r="T88" s="8">
        <v>2002</v>
      </c>
      <c r="U88" s="8">
        <v>2003</v>
      </c>
      <c r="V88" s="8">
        <v>2004</v>
      </c>
      <c r="W88" s="8">
        <f t="shared" ref="W88:AP88" si="83">V88+1</f>
        <v>2005</v>
      </c>
      <c r="X88" s="8">
        <f t="shared" si="83"/>
        <v>2006</v>
      </c>
      <c r="Y88" s="8">
        <f>X88+1</f>
        <v>2007</v>
      </c>
      <c r="Z88" s="8">
        <f>Y88+1</f>
        <v>2008</v>
      </c>
      <c r="AA88" s="8">
        <f t="shared" si="83"/>
        <v>2009</v>
      </c>
      <c r="AB88" s="8">
        <f t="shared" si="83"/>
        <v>2010</v>
      </c>
      <c r="AC88" s="8">
        <f t="shared" si="83"/>
        <v>2011</v>
      </c>
      <c r="AD88" s="8">
        <f t="shared" si="83"/>
        <v>2012</v>
      </c>
      <c r="AE88" s="8">
        <f t="shared" si="83"/>
        <v>2013</v>
      </c>
      <c r="AF88" s="8">
        <f t="shared" si="83"/>
        <v>2014</v>
      </c>
      <c r="AG88" s="8">
        <f t="shared" si="83"/>
        <v>2015</v>
      </c>
      <c r="AH88" s="8">
        <f t="shared" si="83"/>
        <v>2016</v>
      </c>
      <c r="AI88" s="8">
        <f t="shared" si="83"/>
        <v>2017</v>
      </c>
      <c r="AJ88" s="8">
        <f t="shared" si="83"/>
        <v>2018</v>
      </c>
      <c r="AK88" s="8">
        <f t="shared" si="83"/>
        <v>2019</v>
      </c>
      <c r="AL88" s="8">
        <f t="shared" si="83"/>
        <v>2020</v>
      </c>
      <c r="AM88" s="8">
        <f t="shared" si="83"/>
        <v>2021</v>
      </c>
      <c r="AN88" s="8">
        <f t="shared" si="83"/>
        <v>2022</v>
      </c>
      <c r="AO88" s="8">
        <f t="shared" si="83"/>
        <v>2023</v>
      </c>
      <c r="AP88" s="8">
        <f t="shared" si="83"/>
        <v>2024</v>
      </c>
    </row>
    <row r="89" spans="2:42" ht="15" customHeight="1">
      <c r="F89" s="70" t="s">
        <v>256</v>
      </c>
      <c r="G89" s="58" t="s">
        <v>0</v>
      </c>
      <c r="H89" s="68">
        <v>53.742669334175098</v>
      </c>
      <c r="I89" s="68">
        <v>54.583434334398781</v>
      </c>
      <c r="J89" s="68">
        <v>54.507327293809993</v>
      </c>
      <c r="K89" s="68">
        <v>54.371975422435725</v>
      </c>
      <c r="L89" s="68">
        <v>54.06284109422549</v>
      </c>
      <c r="M89" s="68">
        <v>55.636327189864318</v>
      </c>
      <c r="N89" s="68">
        <v>55.910339159225998</v>
      </c>
      <c r="O89" s="68">
        <v>56.717928803684444</v>
      </c>
      <c r="P89" s="68">
        <v>58.099464560557578</v>
      </c>
      <c r="Q89" s="68">
        <v>58.691826362174083</v>
      </c>
      <c r="R89" s="68">
        <v>61.056785790150158</v>
      </c>
      <c r="S89" s="68">
        <v>63.275450326221119</v>
      </c>
      <c r="T89" s="68">
        <v>66.088927984791553</v>
      </c>
      <c r="U89" s="68">
        <v>67.703012118798384</v>
      </c>
      <c r="V89" s="68">
        <v>67.713015151927721</v>
      </c>
      <c r="W89" s="68">
        <v>68.357157981472326</v>
      </c>
      <c r="X89" s="68">
        <v>67.858848587148628</v>
      </c>
      <c r="Y89" s="68">
        <v>67.432741087509271</v>
      </c>
      <c r="Z89" s="68">
        <v>68.388181079036556</v>
      </c>
      <c r="AA89" s="68">
        <v>66.144962533192569</v>
      </c>
      <c r="AB89" s="68">
        <v>66.91843534260525</v>
      </c>
      <c r="AC89" s="68">
        <v>65.174361556693256</v>
      </c>
      <c r="AD89" s="68">
        <v>67.723890349005487</v>
      </c>
      <c r="AE89" s="68">
        <v>66.443416036324592</v>
      </c>
      <c r="AF89" s="68">
        <v>67.793199134889193</v>
      </c>
      <c r="AG89" s="68">
        <v>64.973330060413858</v>
      </c>
      <c r="AH89" s="68">
        <v>76.591483140456646</v>
      </c>
      <c r="AI89" s="68">
        <v>78.270658212642203</v>
      </c>
      <c r="AJ89" s="68">
        <v>72.801649715934474</v>
      </c>
      <c r="AK89" s="68">
        <v>73.674651772846573</v>
      </c>
      <c r="AL89" s="68">
        <v>72.378164623544279</v>
      </c>
      <c r="AM89" s="68">
        <v>71.822612380687616</v>
      </c>
      <c r="AN89" s="68">
        <v>71.742923666346726</v>
      </c>
      <c r="AO89" s="68">
        <v>71.158332858723611</v>
      </c>
      <c r="AP89" s="68">
        <v>71.89187184230417</v>
      </c>
    </row>
    <row r="90" spans="2:42" ht="15" customHeight="1">
      <c r="F90" s="391" t="s">
        <v>376</v>
      </c>
      <c r="G90" s="58" t="s">
        <v>0</v>
      </c>
      <c r="H90" s="71">
        <f>100-H89</f>
        <v>46.257330665824902</v>
      </c>
      <c r="I90" s="71">
        <f t="shared" ref="I90:AI90" si="84">100-I89</f>
        <v>45.416565665601219</v>
      </c>
      <c r="J90" s="71">
        <f t="shared" si="84"/>
        <v>45.492672706190007</v>
      </c>
      <c r="K90" s="71">
        <f t="shared" si="84"/>
        <v>45.628024577564275</v>
      </c>
      <c r="L90" s="71">
        <f t="shared" si="84"/>
        <v>45.93715890577451</v>
      </c>
      <c r="M90" s="71">
        <f t="shared" si="84"/>
        <v>44.363672810135682</v>
      </c>
      <c r="N90" s="71">
        <f t="shared" si="84"/>
        <v>44.089660840774002</v>
      </c>
      <c r="O90" s="71">
        <f t="shared" si="84"/>
        <v>43.282071196315556</v>
      </c>
      <c r="P90" s="71">
        <f t="shared" si="84"/>
        <v>41.900535439442422</v>
      </c>
      <c r="Q90" s="71">
        <f t="shared" si="84"/>
        <v>41.308173637825917</v>
      </c>
      <c r="R90" s="71">
        <f t="shared" si="84"/>
        <v>38.943214209849842</v>
      </c>
      <c r="S90" s="71">
        <f t="shared" si="84"/>
        <v>36.724549673778881</v>
      </c>
      <c r="T90" s="71">
        <f t="shared" si="84"/>
        <v>33.911072015208447</v>
      </c>
      <c r="U90" s="71">
        <f t="shared" si="84"/>
        <v>32.296987881201616</v>
      </c>
      <c r="V90" s="71">
        <f t="shared" si="84"/>
        <v>32.286984848072279</v>
      </c>
      <c r="W90" s="71">
        <f t="shared" si="84"/>
        <v>31.642842018527674</v>
      </c>
      <c r="X90" s="71">
        <f t="shared" si="84"/>
        <v>32.141151412851372</v>
      </c>
      <c r="Y90" s="71">
        <f t="shared" si="84"/>
        <v>32.567258912490729</v>
      </c>
      <c r="Z90" s="71">
        <f t="shared" si="84"/>
        <v>31.611818920963444</v>
      </c>
      <c r="AA90" s="71">
        <f t="shared" si="84"/>
        <v>33.855037466807431</v>
      </c>
      <c r="AB90" s="71">
        <f t="shared" si="84"/>
        <v>33.08156465739475</v>
      </c>
      <c r="AC90" s="71">
        <f t="shared" si="84"/>
        <v>34.825638443306744</v>
      </c>
      <c r="AD90" s="71">
        <f t="shared" si="84"/>
        <v>32.276109650994513</v>
      </c>
      <c r="AE90" s="71">
        <f t="shared" si="84"/>
        <v>33.556583963675408</v>
      </c>
      <c r="AF90" s="71">
        <f t="shared" si="84"/>
        <v>32.206800865110807</v>
      </c>
      <c r="AG90" s="71">
        <f t="shared" si="84"/>
        <v>35.026669939586142</v>
      </c>
      <c r="AH90" s="71">
        <f t="shared" si="84"/>
        <v>23.408516859543354</v>
      </c>
      <c r="AI90" s="71">
        <f t="shared" si="84"/>
        <v>21.729341787357797</v>
      </c>
      <c r="AJ90" s="71">
        <f t="shared" ref="AJ90:AK90" si="85">100-AJ89</f>
        <v>27.198350284065526</v>
      </c>
      <c r="AK90" s="71">
        <f t="shared" si="85"/>
        <v>26.325348227153427</v>
      </c>
      <c r="AL90" s="71">
        <f t="shared" ref="AL90:AM90" si="86">100-AL89</f>
        <v>27.621835376455721</v>
      </c>
      <c r="AM90" s="71">
        <f t="shared" si="86"/>
        <v>28.177387619312384</v>
      </c>
      <c r="AN90" s="71">
        <f t="shared" ref="AN90:AO90" si="87">100-AN89</f>
        <v>28.257076333653274</v>
      </c>
      <c r="AO90" s="71">
        <f t="shared" si="87"/>
        <v>28.841667141276389</v>
      </c>
      <c r="AP90" s="71">
        <f t="shared" ref="AP90" si="88">100-AP89</f>
        <v>28.10812815769583</v>
      </c>
    </row>
    <row r="91" spans="2:42">
      <c r="H91" s="11"/>
      <c r="I91" s="11"/>
      <c r="J91" s="11"/>
      <c r="K91" s="11"/>
      <c r="L91" s="11"/>
      <c r="M91" s="11"/>
      <c r="N91" s="11"/>
      <c r="O91" s="11"/>
      <c r="P91" s="11"/>
      <c r="Q91" s="11"/>
      <c r="R91" s="11"/>
      <c r="S91" s="11"/>
      <c r="T91" s="11"/>
      <c r="U91" s="11"/>
      <c r="V91" s="11"/>
      <c r="W91" s="11"/>
      <c r="X91" s="11"/>
      <c r="Y91" s="11"/>
    </row>
    <row r="92" spans="2:42">
      <c r="F92" s="10"/>
      <c r="H92" s="11"/>
      <c r="I92" s="11"/>
      <c r="J92" s="11"/>
      <c r="K92" s="11"/>
      <c r="L92" s="11"/>
      <c r="M92" s="11"/>
      <c r="N92" s="11"/>
      <c r="O92" s="11"/>
      <c r="P92" s="11"/>
      <c r="Q92" s="11"/>
      <c r="R92" s="11"/>
      <c r="S92" s="11"/>
      <c r="T92" s="11"/>
      <c r="U92" s="11"/>
      <c r="V92" s="11"/>
      <c r="W92" s="11"/>
      <c r="X92" s="11"/>
      <c r="Y92" s="11"/>
    </row>
    <row r="93" spans="2:42" s="120" customFormat="1">
      <c r="B93" s="99"/>
      <c r="C93" s="99"/>
      <c r="D93" s="207" t="s">
        <v>164</v>
      </c>
      <c r="E93" s="172">
        <v>43</v>
      </c>
      <c r="F93" s="389" t="s">
        <v>378</v>
      </c>
      <c r="G93" s="255"/>
    </row>
    <row r="94" spans="2:42">
      <c r="F94" s="390" t="s">
        <v>373</v>
      </c>
      <c r="G94" s="3" t="s">
        <v>226</v>
      </c>
      <c r="H94" s="8">
        <v>1990</v>
      </c>
      <c r="I94" s="8">
        <v>1991</v>
      </c>
      <c r="J94" s="8">
        <v>1992</v>
      </c>
      <c r="K94" s="8">
        <v>1993</v>
      </c>
      <c r="L94" s="8">
        <v>1994</v>
      </c>
      <c r="M94" s="8">
        <v>1995</v>
      </c>
      <c r="N94" s="8">
        <v>1996</v>
      </c>
      <c r="O94" s="8">
        <v>1997</v>
      </c>
      <c r="P94" s="8">
        <v>1998</v>
      </c>
      <c r="Q94" s="8">
        <v>1999</v>
      </c>
      <c r="R94" s="8">
        <v>2000</v>
      </c>
      <c r="S94" s="8">
        <v>2001</v>
      </c>
      <c r="T94" s="8">
        <v>2002</v>
      </c>
      <c r="U94" s="8">
        <v>2003</v>
      </c>
      <c r="V94" s="8">
        <v>2004</v>
      </c>
      <c r="W94" s="4">
        <f t="shared" ref="W94:AP94" si="89">V94+1</f>
        <v>2005</v>
      </c>
      <c r="X94" s="4">
        <f t="shared" si="89"/>
        <v>2006</v>
      </c>
      <c r="Y94" s="4">
        <f>X94+1</f>
        <v>2007</v>
      </c>
      <c r="Z94" s="4">
        <f>Y94+1</f>
        <v>2008</v>
      </c>
      <c r="AA94" s="4">
        <f t="shared" si="89"/>
        <v>2009</v>
      </c>
      <c r="AB94" s="4">
        <f t="shared" si="89"/>
        <v>2010</v>
      </c>
      <c r="AC94" s="4">
        <f t="shared" si="89"/>
        <v>2011</v>
      </c>
      <c r="AD94" s="4">
        <f t="shared" si="89"/>
        <v>2012</v>
      </c>
      <c r="AE94" s="4">
        <f t="shared" si="89"/>
        <v>2013</v>
      </c>
      <c r="AF94" s="4">
        <f t="shared" si="89"/>
        <v>2014</v>
      </c>
      <c r="AG94" s="4">
        <f t="shared" si="89"/>
        <v>2015</v>
      </c>
      <c r="AH94" s="4">
        <f t="shared" si="89"/>
        <v>2016</v>
      </c>
      <c r="AI94" s="4">
        <f t="shared" si="89"/>
        <v>2017</v>
      </c>
      <c r="AJ94" s="4">
        <f t="shared" si="89"/>
        <v>2018</v>
      </c>
      <c r="AK94" s="4">
        <f t="shared" si="89"/>
        <v>2019</v>
      </c>
      <c r="AL94" s="4">
        <f t="shared" si="89"/>
        <v>2020</v>
      </c>
      <c r="AM94" s="4">
        <f t="shared" si="89"/>
        <v>2021</v>
      </c>
      <c r="AN94" s="4">
        <f t="shared" si="89"/>
        <v>2022</v>
      </c>
      <c r="AO94" s="4">
        <f t="shared" si="89"/>
        <v>2023</v>
      </c>
      <c r="AP94" s="4">
        <f t="shared" si="89"/>
        <v>2024</v>
      </c>
    </row>
    <row r="95" spans="2:42">
      <c r="F95" s="3" t="s">
        <v>374</v>
      </c>
      <c r="G95" s="3"/>
      <c r="H95" s="8"/>
      <c r="I95" s="8"/>
      <c r="J95" s="8"/>
      <c r="K95" s="8"/>
      <c r="L95" s="8"/>
      <c r="M95" s="8"/>
      <c r="N95" s="8"/>
      <c r="O95" s="8"/>
      <c r="P95" s="8"/>
      <c r="Q95" s="8"/>
      <c r="R95" s="8"/>
      <c r="S95" s="8"/>
      <c r="T95" s="8"/>
      <c r="U95" s="8"/>
      <c r="V95" s="8"/>
      <c r="W95" s="4"/>
      <c r="X95" s="4"/>
      <c r="Y95" s="4"/>
      <c r="Z95" s="4"/>
      <c r="AA95" s="4"/>
      <c r="AB95" s="4"/>
      <c r="AC95" s="4"/>
      <c r="AD95" s="4"/>
      <c r="AE95" s="4"/>
      <c r="AF95" s="4"/>
      <c r="AG95" s="4"/>
      <c r="AH95" s="4"/>
      <c r="AI95" s="4"/>
      <c r="AJ95" s="4"/>
      <c r="AK95" s="4"/>
      <c r="AL95" s="4"/>
      <c r="AM95" s="4"/>
      <c r="AN95" s="4"/>
      <c r="AO95" s="4"/>
      <c r="AP95" s="4"/>
    </row>
    <row r="96" spans="2:42">
      <c r="F96" s="42" t="s">
        <v>258</v>
      </c>
      <c r="G96" s="58" t="s">
        <v>382</v>
      </c>
      <c r="H96" s="71">
        <v>8.2117373905252613</v>
      </c>
      <c r="I96" s="71">
        <v>8.2117373905252613</v>
      </c>
      <c r="J96" s="71">
        <v>8.2117373905252613</v>
      </c>
      <c r="K96" s="71">
        <v>8.2117373905252613</v>
      </c>
      <c r="L96" s="71">
        <v>8.2117373905252613</v>
      </c>
      <c r="M96" s="71">
        <v>8.2117373905252613</v>
      </c>
      <c r="N96" s="71">
        <v>8.2117373905252613</v>
      </c>
      <c r="O96" s="71">
        <v>8.2117373905252613</v>
      </c>
      <c r="P96" s="71">
        <v>8.2427539917406847</v>
      </c>
      <c r="Q96" s="71">
        <v>8.2610864703732805</v>
      </c>
      <c r="R96" s="71">
        <v>8.2803246059116997</v>
      </c>
      <c r="S96" s="71">
        <v>8.2929789839863925</v>
      </c>
      <c r="T96" s="71">
        <v>2.5938208590687672</v>
      </c>
      <c r="U96" s="71">
        <v>2.6138461763076801</v>
      </c>
      <c r="V96" s="71">
        <v>2.6355692444684955</v>
      </c>
      <c r="W96" s="71">
        <v>2.6243849970923927</v>
      </c>
      <c r="X96" s="71">
        <v>2.6225059379852986</v>
      </c>
      <c r="Y96" s="71">
        <v>2.6090208884587875</v>
      </c>
      <c r="Z96" s="71">
        <v>2.6226264520298184</v>
      </c>
      <c r="AA96" s="71">
        <v>2.6493398214640811</v>
      </c>
      <c r="AB96" s="71">
        <v>2.6691162228925842</v>
      </c>
      <c r="AC96" s="71">
        <v>2.6805057247217561</v>
      </c>
      <c r="AD96" s="71">
        <v>2.6774814628279628</v>
      </c>
      <c r="AE96" s="71">
        <v>2.6820999036305158</v>
      </c>
      <c r="AF96" s="71">
        <v>2.709212823391387</v>
      </c>
      <c r="AG96" s="71">
        <v>2.70959705873085</v>
      </c>
      <c r="AH96" s="71">
        <v>2.7080958390197285</v>
      </c>
      <c r="AI96" s="71">
        <v>2.6511655877368234</v>
      </c>
      <c r="AJ96" s="71">
        <v>2.6008882666866837</v>
      </c>
      <c r="AK96" s="71">
        <v>2.6222370261282384</v>
      </c>
      <c r="AL96" s="71">
        <v>2.6399486746546961</v>
      </c>
      <c r="AM96" s="71">
        <v>2.5456102365120117</v>
      </c>
      <c r="AN96" s="71">
        <v>2.5126571504337534</v>
      </c>
      <c r="AO96" s="71">
        <v>2.5239816390032996</v>
      </c>
      <c r="AP96" s="71">
        <v>2.4829483657192259</v>
      </c>
    </row>
    <row r="97" spans="2:42">
      <c r="F97" s="42" t="s">
        <v>259</v>
      </c>
      <c r="G97" s="58" t="s">
        <v>382</v>
      </c>
      <c r="H97" s="71">
        <v>69.560224894035883</v>
      </c>
      <c r="I97" s="71">
        <v>69.560224894035883</v>
      </c>
      <c r="J97" s="71">
        <v>69.560224894035883</v>
      </c>
      <c r="K97" s="71">
        <v>69.560224894035883</v>
      </c>
      <c r="L97" s="71">
        <v>69.560224894035883</v>
      </c>
      <c r="M97" s="71">
        <v>69.560224894035883</v>
      </c>
      <c r="N97" s="71">
        <v>69.560224894035883</v>
      </c>
      <c r="O97" s="71">
        <v>69.560224894035883</v>
      </c>
      <c r="P97" s="71">
        <v>72.162811725664341</v>
      </c>
      <c r="Q97" s="71">
        <v>72.396770490557444</v>
      </c>
      <c r="R97" s="71">
        <v>75.143698495031643</v>
      </c>
      <c r="S97" s="71">
        <v>75.203196010608764</v>
      </c>
      <c r="T97" s="71">
        <v>19.107655369785441</v>
      </c>
      <c r="U97" s="71">
        <v>19.772286341872075</v>
      </c>
      <c r="V97" s="71">
        <v>19.889420981550742</v>
      </c>
      <c r="W97" s="71">
        <v>19.90167139754837</v>
      </c>
      <c r="X97" s="71">
        <v>20.715739761328948</v>
      </c>
      <c r="Y97" s="71">
        <v>20.869332670309916</v>
      </c>
      <c r="Z97" s="71">
        <v>21.010709216648507</v>
      </c>
      <c r="AA97" s="71">
        <v>20.63813168921169</v>
      </c>
      <c r="AB97" s="71">
        <v>20.912245158702149</v>
      </c>
      <c r="AC97" s="71">
        <v>20.846781812572452</v>
      </c>
      <c r="AD97" s="71">
        <v>21.059406951006348</v>
      </c>
      <c r="AE97" s="71">
        <v>20.853782325331768</v>
      </c>
      <c r="AF97" s="71">
        <v>21.101626384726224</v>
      </c>
      <c r="AG97" s="71">
        <v>20.70892812392043</v>
      </c>
      <c r="AH97" s="71">
        <v>20.382445005085742</v>
      </c>
      <c r="AI97" s="71">
        <v>20.542992259020423</v>
      </c>
      <c r="AJ97" s="71">
        <v>20.939574313309262</v>
      </c>
      <c r="AK97" s="71">
        <v>20.524396524601201</v>
      </c>
      <c r="AL97" s="71">
        <v>20.947778675892941</v>
      </c>
      <c r="AM97" s="71">
        <v>21.145165577450445</v>
      </c>
      <c r="AN97" s="71">
        <v>20.514110491439254</v>
      </c>
      <c r="AO97" s="71">
        <v>19.833653769921959</v>
      </c>
      <c r="AP97" s="71">
        <v>20.570335638844966</v>
      </c>
    </row>
    <row r="98" spans="2:42">
      <c r="F98" s="42" t="s">
        <v>260</v>
      </c>
      <c r="G98" s="58" t="s">
        <v>382</v>
      </c>
      <c r="H98" s="71">
        <v>80.501036665999067</v>
      </c>
      <c r="I98" s="71">
        <v>80.501036665999067</v>
      </c>
      <c r="J98" s="71">
        <v>80.501036665999067</v>
      </c>
      <c r="K98" s="71">
        <v>80.501036665999067</v>
      </c>
      <c r="L98" s="71">
        <v>80.501036665999067</v>
      </c>
      <c r="M98" s="71">
        <v>80.501036665999067</v>
      </c>
      <c r="N98" s="71">
        <v>80.501036665999067</v>
      </c>
      <c r="O98" s="71">
        <v>80.501036665999067</v>
      </c>
      <c r="P98" s="71">
        <v>81.455507517186149</v>
      </c>
      <c r="Q98" s="71">
        <v>83.245748213820093</v>
      </c>
      <c r="R98" s="71">
        <v>84.086282732839791</v>
      </c>
      <c r="S98" s="71">
        <v>83.652193061559416</v>
      </c>
      <c r="T98" s="71">
        <v>12.265315004820319</v>
      </c>
      <c r="U98" s="71">
        <v>12.776271436112101</v>
      </c>
      <c r="V98" s="71">
        <v>12.396917322841475</v>
      </c>
      <c r="W98" s="71">
        <v>13.172319965505249</v>
      </c>
      <c r="X98" s="71">
        <v>13.240056442994922</v>
      </c>
      <c r="Y98" s="71">
        <v>13.318951007300331</v>
      </c>
      <c r="Z98" s="71">
        <v>13.213629063308691</v>
      </c>
      <c r="AA98" s="71">
        <v>13.389726335450309</v>
      </c>
      <c r="AB98" s="71">
        <v>11.593493289331716</v>
      </c>
      <c r="AC98" s="71">
        <v>11.631571254876373</v>
      </c>
      <c r="AD98" s="71">
        <v>11.603764676886597</v>
      </c>
      <c r="AE98" s="71">
        <v>11.683258975391865</v>
      </c>
      <c r="AF98" s="71">
        <v>11.682483161803523</v>
      </c>
      <c r="AG98" s="71">
        <v>11.786164608063492</v>
      </c>
      <c r="AH98" s="71">
        <v>11.847911612734258</v>
      </c>
      <c r="AI98" s="71">
        <v>10.90339609420773</v>
      </c>
      <c r="AJ98" s="71">
        <v>10.944477496418173</v>
      </c>
      <c r="AK98" s="71">
        <v>10.956987144717447</v>
      </c>
      <c r="AL98" s="71">
        <v>11.018472050237765</v>
      </c>
      <c r="AM98" s="71">
        <v>11.022305424847367</v>
      </c>
      <c r="AN98" s="71">
        <v>11.067268389302381</v>
      </c>
      <c r="AO98" s="71">
        <v>11.051700876463777</v>
      </c>
      <c r="AP98" s="71">
        <v>11.069319414199244</v>
      </c>
    </row>
    <row r="99" spans="2:42" s="244" customFormat="1">
      <c r="B99" s="245"/>
      <c r="C99" s="245"/>
      <c r="D99" s="245"/>
      <c r="E99" s="172"/>
      <c r="F99" s="72" t="s">
        <v>261</v>
      </c>
      <c r="G99" s="58" t="s">
        <v>382</v>
      </c>
      <c r="H99" s="71" t="s">
        <v>491</v>
      </c>
      <c r="I99" s="71" t="s">
        <v>491</v>
      </c>
      <c r="J99" s="71" t="s">
        <v>491</v>
      </c>
      <c r="K99" s="71" t="s">
        <v>491</v>
      </c>
      <c r="L99" s="71" t="s">
        <v>491</v>
      </c>
      <c r="M99" s="71" t="s">
        <v>491</v>
      </c>
      <c r="N99" s="71" t="s">
        <v>491</v>
      </c>
      <c r="O99" s="71" t="s">
        <v>491</v>
      </c>
      <c r="P99" s="71">
        <v>5.4878149657317286</v>
      </c>
      <c r="Q99" s="71">
        <v>5.4881290595131222</v>
      </c>
      <c r="R99" s="71">
        <v>5.5794211568667631</v>
      </c>
      <c r="S99" s="71">
        <v>5.6360669545470357</v>
      </c>
      <c r="T99" s="71">
        <v>6.7119768565348252</v>
      </c>
      <c r="U99" s="71">
        <v>6.9406747322992075</v>
      </c>
      <c r="V99" s="71">
        <v>6.8701304975473354</v>
      </c>
      <c r="W99" s="71">
        <v>6.9109617264175442</v>
      </c>
      <c r="X99" s="71">
        <v>6.9158792088500132</v>
      </c>
      <c r="Y99" s="71">
        <v>7.0468400959506967</v>
      </c>
      <c r="Z99" s="71">
        <v>7.1214745499378465</v>
      </c>
      <c r="AA99" s="71">
        <v>7.0207342052519079</v>
      </c>
      <c r="AB99" s="71">
        <v>7.049817424907145</v>
      </c>
      <c r="AC99" s="71">
        <v>6.9529473084461646</v>
      </c>
      <c r="AD99" s="71">
        <v>6.9445773800730803</v>
      </c>
      <c r="AE99" s="71">
        <v>6.9416938178961907</v>
      </c>
      <c r="AF99" s="71">
        <v>6.9125526783472413</v>
      </c>
      <c r="AG99" s="71">
        <v>6.8857267128565507</v>
      </c>
      <c r="AH99" s="71">
        <v>6.8519881959485112</v>
      </c>
      <c r="AI99" s="71">
        <v>6.9483033521527018</v>
      </c>
      <c r="AJ99" s="71">
        <v>6.9461808338193469</v>
      </c>
      <c r="AK99" s="71">
        <v>6.9487038213660721</v>
      </c>
      <c r="AL99" s="71">
        <v>6.8496315630093507</v>
      </c>
      <c r="AM99" s="71">
        <v>6.8724456874414601</v>
      </c>
      <c r="AN99" s="71">
        <v>6.9112285418246504</v>
      </c>
      <c r="AO99" s="71">
        <v>6.8547186588263163</v>
      </c>
      <c r="AP99" s="71">
        <v>6.8515190872572207</v>
      </c>
    </row>
    <row r="100" spans="2:42">
      <c r="F100" s="3" t="s">
        <v>375</v>
      </c>
      <c r="G100" s="3"/>
      <c r="H100" s="8"/>
      <c r="I100" s="8"/>
      <c r="J100" s="8"/>
      <c r="K100" s="8"/>
      <c r="L100" s="8"/>
      <c r="M100" s="8"/>
      <c r="N100" s="8"/>
      <c r="O100" s="8"/>
      <c r="P100" s="8"/>
      <c r="Q100" s="8"/>
      <c r="R100" s="8"/>
      <c r="S100" s="8"/>
      <c r="T100" s="8"/>
      <c r="U100" s="8"/>
      <c r="V100" s="8"/>
      <c r="W100" s="4"/>
      <c r="X100" s="4"/>
      <c r="Y100" s="4"/>
      <c r="Z100" s="4"/>
      <c r="AA100" s="4"/>
      <c r="AB100" s="4"/>
      <c r="AC100" s="4"/>
      <c r="AD100" s="4"/>
      <c r="AE100" s="4"/>
      <c r="AF100" s="4"/>
      <c r="AG100" s="4"/>
      <c r="AH100" s="4"/>
      <c r="AI100" s="4"/>
      <c r="AJ100" s="4"/>
      <c r="AK100" s="4"/>
      <c r="AL100" s="4"/>
      <c r="AM100" s="4"/>
      <c r="AN100" s="4"/>
      <c r="AO100" s="4"/>
      <c r="AP100" s="4"/>
    </row>
    <row r="101" spans="2:42">
      <c r="F101" s="42" t="s">
        <v>258</v>
      </c>
      <c r="G101" s="58" t="s">
        <v>383</v>
      </c>
      <c r="H101" s="45">
        <v>58.756391262966524</v>
      </c>
      <c r="I101" s="45">
        <v>58.756391262966524</v>
      </c>
      <c r="J101" s="45">
        <v>58.756391262966524</v>
      </c>
      <c r="K101" s="45">
        <v>58.756391262966524</v>
      </c>
      <c r="L101" s="45">
        <v>58.756391262966524</v>
      </c>
      <c r="M101" s="45">
        <v>58.756391262966524</v>
      </c>
      <c r="N101" s="45">
        <v>58.756391262966524</v>
      </c>
      <c r="O101" s="45">
        <v>58.756391262966524</v>
      </c>
      <c r="P101" s="45">
        <v>58.913843985748414</v>
      </c>
      <c r="Q101" s="45">
        <v>59.006907008869334</v>
      </c>
      <c r="R101" s="45">
        <v>59.104567510119388</v>
      </c>
      <c r="S101" s="45">
        <v>59.168806214712873</v>
      </c>
      <c r="T101" s="45">
        <v>37.815787975858157</v>
      </c>
      <c r="U101" s="45">
        <v>37.861846205507661</v>
      </c>
      <c r="V101" s="45">
        <v>37.911809262277536</v>
      </c>
      <c r="W101" s="45">
        <v>37.886085493312507</v>
      </c>
      <c r="X101" s="45">
        <v>37.881763657366186</v>
      </c>
      <c r="Y101" s="45">
        <v>37.850748043455212</v>
      </c>
      <c r="Z101" s="45">
        <v>37.882040839668576</v>
      </c>
      <c r="AA101" s="45">
        <v>37.943481589367387</v>
      </c>
      <c r="AB101" s="45">
        <v>37.988967312652946</v>
      </c>
      <c r="AC101" s="45">
        <v>38.015163166860034</v>
      </c>
      <c r="AD101" s="45">
        <v>38.008207364504308</v>
      </c>
      <c r="AE101" s="45">
        <v>38.018829778350181</v>
      </c>
      <c r="AF101" s="45">
        <v>38.081189493800188</v>
      </c>
      <c r="AG101" s="45">
        <v>38.082073235080955</v>
      </c>
      <c r="AH101" s="45">
        <v>38.078620429745371</v>
      </c>
      <c r="AI101" s="45">
        <v>37.947680851794686</v>
      </c>
      <c r="AJ101" s="45">
        <v>37.832043013379369</v>
      </c>
      <c r="AK101" s="45">
        <v>37.881145160094945</v>
      </c>
      <c r="AL101" s="45">
        <v>37.921881951705799</v>
      </c>
      <c r="AM101" s="45">
        <v>37.704903543977622</v>
      </c>
      <c r="AN101" s="45">
        <v>37.62911144599763</v>
      </c>
      <c r="AO101" s="45">
        <v>37.655157769707586</v>
      </c>
      <c r="AP101" s="45">
        <v>37.560781241154217</v>
      </c>
    </row>
    <row r="102" spans="2:42">
      <c r="F102" s="42" t="s">
        <v>259</v>
      </c>
      <c r="G102" s="58" t="s">
        <v>383</v>
      </c>
      <c r="H102" s="45">
        <v>56.76466087970028</v>
      </c>
      <c r="I102" s="45">
        <v>56.76466087970028</v>
      </c>
      <c r="J102" s="45">
        <v>56.76466087970028</v>
      </c>
      <c r="K102" s="45">
        <v>56.76466087970028</v>
      </c>
      <c r="L102" s="45">
        <v>56.76466087970028</v>
      </c>
      <c r="M102" s="45">
        <v>56.76466087970028</v>
      </c>
      <c r="N102" s="45">
        <v>56.76466087970028</v>
      </c>
      <c r="O102" s="45">
        <v>56.76466087970028</v>
      </c>
      <c r="P102" s="45">
        <v>57.010856363957785</v>
      </c>
      <c r="Q102" s="45">
        <v>57.032988033387269</v>
      </c>
      <c r="R102" s="45">
        <v>57.292837680693324</v>
      </c>
      <c r="S102" s="45">
        <v>57.298465934660342</v>
      </c>
      <c r="T102" s="45">
        <v>70.100766183856024</v>
      </c>
      <c r="U102" s="45">
        <v>71.233026732111412</v>
      </c>
      <c r="V102" s="45">
        <v>71.432576462581949</v>
      </c>
      <c r="W102" s="45">
        <v>71.453446183248573</v>
      </c>
      <c r="X102" s="45">
        <v>72.840287198192129</v>
      </c>
      <c r="Y102" s="45">
        <v>73.101946974270476</v>
      </c>
      <c r="Z102" s="45">
        <v>73.342795042733542</v>
      </c>
      <c r="AA102" s="45">
        <v>72.70807464419596</v>
      </c>
      <c r="AB102" s="45">
        <v>73.17505238114228</v>
      </c>
      <c r="AC102" s="45">
        <v>73.063529495071037</v>
      </c>
      <c r="AD102" s="45">
        <v>73.425756153061712</v>
      </c>
      <c r="AE102" s="45">
        <v>73.075455518304722</v>
      </c>
      <c r="AF102" s="45">
        <v>73.497680876973718</v>
      </c>
      <c r="AG102" s="45">
        <v>72.828682941648879</v>
      </c>
      <c r="AH102" s="45">
        <v>72.272488646388595</v>
      </c>
      <c r="AI102" s="45">
        <v>72.545995794558735</v>
      </c>
      <c r="AJ102" s="45">
        <v>73.221610132553792</v>
      </c>
      <c r="AK102" s="45">
        <v>72.514316235024211</v>
      </c>
      <c r="AL102" s="45">
        <v>73.235587025697853</v>
      </c>
      <c r="AM102" s="45">
        <v>73.571853932842231</v>
      </c>
      <c r="AN102" s="45">
        <v>72.496793022841132</v>
      </c>
      <c r="AO102" s="45">
        <v>71.337571841573634</v>
      </c>
      <c r="AP102" s="45">
        <v>72.592577779948471</v>
      </c>
    </row>
    <row r="103" spans="2:42">
      <c r="F103" s="42" t="s">
        <v>260</v>
      </c>
      <c r="G103" s="58" t="s">
        <v>383</v>
      </c>
      <c r="H103" s="45">
        <v>71.420255873273575</v>
      </c>
      <c r="I103" s="45">
        <v>71.420255873273575</v>
      </c>
      <c r="J103" s="45">
        <v>71.420255873273575</v>
      </c>
      <c r="K103" s="45">
        <v>71.420255873273575</v>
      </c>
      <c r="L103" s="45">
        <v>71.420255873273575</v>
      </c>
      <c r="M103" s="45">
        <v>71.420255873273575</v>
      </c>
      <c r="N103" s="45">
        <v>71.420255873273575</v>
      </c>
      <c r="O103" s="45">
        <v>71.420255873273575</v>
      </c>
      <c r="P103" s="45">
        <v>72.309379842398172</v>
      </c>
      <c r="Q103" s="45">
        <v>73.977053519284041</v>
      </c>
      <c r="R103" s="45">
        <v>74.760041692058039</v>
      </c>
      <c r="S103" s="45">
        <v>74.355671531350922</v>
      </c>
      <c r="T103" s="45">
        <v>76.154000437907541</v>
      </c>
      <c r="U103" s="45">
        <v>76.093140444128025</v>
      </c>
      <c r="V103" s="45">
        <v>76.138325292698212</v>
      </c>
      <c r="W103" s="45">
        <v>76.045967124527522</v>
      </c>
      <c r="X103" s="45">
        <v>76.037899036240134</v>
      </c>
      <c r="Y103" s="45">
        <v>76.028501908816324</v>
      </c>
      <c r="Z103" s="45">
        <v>76.041046800050921</v>
      </c>
      <c r="AA103" s="45">
        <v>76.020071863185905</v>
      </c>
      <c r="AB103" s="45">
        <v>76.234021087265475</v>
      </c>
      <c r="AC103" s="45">
        <v>76.229485622783059</v>
      </c>
      <c r="AD103" s="45">
        <v>76.232797662831572</v>
      </c>
      <c r="AE103" s="45">
        <v>76.223329101098628</v>
      </c>
      <c r="AF103" s="45">
        <v>76.2234215082145</v>
      </c>
      <c r="AG103" s="45">
        <v>76.211072016578825</v>
      </c>
      <c r="AH103" s="45">
        <v>76.203717334085326</v>
      </c>
      <c r="AI103" s="45">
        <v>76.316218528045951</v>
      </c>
      <c r="AJ103" s="45">
        <v>76.311325324379524</v>
      </c>
      <c r="AK103" s="45">
        <v>76.309835300825554</v>
      </c>
      <c r="AL103" s="45">
        <v>76.302511836948128</v>
      </c>
      <c r="AM103" s="45">
        <v>76.302055243899076</v>
      </c>
      <c r="AN103" s="45">
        <v>76.296699707556925</v>
      </c>
      <c r="AO103" s="45">
        <v>76.298553953196077</v>
      </c>
      <c r="AP103" s="45">
        <v>76.296455410088825</v>
      </c>
    </row>
    <row r="104" spans="2:42" s="244" customFormat="1">
      <c r="B104" s="245"/>
      <c r="C104" s="245"/>
      <c r="D104" s="245"/>
      <c r="E104" s="136"/>
      <c r="F104" s="72" t="s">
        <v>261</v>
      </c>
      <c r="G104" s="58" t="s">
        <v>383</v>
      </c>
      <c r="H104" s="71" t="s">
        <v>491</v>
      </c>
      <c r="I104" s="71" t="s">
        <v>491</v>
      </c>
      <c r="J104" s="71" t="s">
        <v>491</v>
      </c>
      <c r="K104" s="71" t="s">
        <v>491</v>
      </c>
      <c r="L104" s="71" t="s">
        <v>491</v>
      </c>
      <c r="M104" s="71" t="s">
        <v>491</v>
      </c>
      <c r="N104" s="71" t="s">
        <v>491</v>
      </c>
      <c r="O104" s="71" t="s">
        <v>491</v>
      </c>
      <c r="P104" s="71">
        <v>16.948288386223581</v>
      </c>
      <c r="Q104" s="71">
        <v>17.008908486032634</v>
      </c>
      <c r="R104" s="71">
        <v>16.870990917161784</v>
      </c>
      <c r="S104" s="71">
        <v>16.772439761281252</v>
      </c>
      <c r="T104" s="71">
        <v>13.871998755683377</v>
      </c>
      <c r="U104" s="71">
        <v>11.959513225553703</v>
      </c>
      <c r="V104" s="71">
        <v>12.334540122429731</v>
      </c>
      <c r="W104" s="71">
        <v>11.974619863462566</v>
      </c>
      <c r="X104" s="71">
        <v>11.34223519073592</v>
      </c>
      <c r="Y104" s="71">
        <v>11.464913752747073</v>
      </c>
      <c r="Z104" s="71">
        <v>11.136989781087317</v>
      </c>
      <c r="AA104" s="71">
        <v>11.192396327836892</v>
      </c>
      <c r="AB104" s="71">
        <v>11.4733492915956</v>
      </c>
      <c r="AC104" s="71">
        <v>11.864488097747625</v>
      </c>
      <c r="AD104" s="71">
        <v>11.706886516355151</v>
      </c>
      <c r="AE104" s="71">
        <v>11.672216514881528</v>
      </c>
      <c r="AF104" s="71">
        <v>12.021686087754015</v>
      </c>
      <c r="AG104" s="71">
        <v>12.21471076394981</v>
      </c>
      <c r="AH104" s="71">
        <v>12.46103794157351</v>
      </c>
      <c r="AI104" s="71">
        <v>12.139039717817472</v>
      </c>
      <c r="AJ104" s="71">
        <v>12.418597288884028</v>
      </c>
      <c r="AK104" s="71">
        <v>12.280959927299953</v>
      </c>
      <c r="AL104" s="71">
        <v>12.684717060573004</v>
      </c>
      <c r="AM104" s="71">
        <v>12.7496676291199</v>
      </c>
      <c r="AN104" s="71">
        <v>12.796190918077498</v>
      </c>
      <c r="AO104" s="71">
        <v>13.071232427308539</v>
      </c>
      <c r="AP104" s="71">
        <v>13.225920578587372</v>
      </c>
    </row>
    <row r="107" spans="2:42" s="120" customFormat="1">
      <c r="B107" s="99"/>
      <c r="C107" s="99"/>
      <c r="D107" s="207" t="s">
        <v>164</v>
      </c>
      <c r="E107" s="172">
        <v>44</v>
      </c>
      <c r="F107" s="379" t="s">
        <v>262</v>
      </c>
      <c r="G107" s="255"/>
    </row>
    <row r="108" spans="2:42">
      <c r="F108" s="8" t="s">
        <v>257</v>
      </c>
      <c r="G108" s="3" t="s">
        <v>226</v>
      </c>
      <c r="H108" s="8">
        <v>1990</v>
      </c>
      <c r="I108" s="8">
        <v>1991</v>
      </c>
      <c r="J108" s="8">
        <v>1992</v>
      </c>
      <c r="K108" s="8">
        <v>1993</v>
      </c>
      <c r="L108" s="8">
        <v>1994</v>
      </c>
      <c r="M108" s="8">
        <v>1995</v>
      </c>
      <c r="N108" s="8">
        <v>1996</v>
      </c>
      <c r="O108" s="8">
        <v>1997</v>
      </c>
      <c r="P108" s="8">
        <v>1998</v>
      </c>
      <c r="Q108" s="8">
        <v>1999</v>
      </c>
      <c r="R108" s="8">
        <v>2000</v>
      </c>
      <c r="S108" s="8">
        <v>2001</v>
      </c>
      <c r="T108" s="8">
        <v>2002</v>
      </c>
      <c r="U108" s="8">
        <v>2003</v>
      </c>
      <c r="V108" s="8">
        <v>2004</v>
      </c>
      <c r="W108" s="4">
        <f t="shared" ref="W108:AP108" si="90">V108+1</f>
        <v>2005</v>
      </c>
      <c r="X108" s="4">
        <f t="shared" si="90"/>
        <v>2006</v>
      </c>
      <c r="Y108" s="4">
        <f>X108+1</f>
        <v>2007</v>
      </c>
      <c r="Z108" s="4">
        <f>Y108+1</f>
        <v>2008</v>
      </c>
      <c r="AA108" s="4">
        <f t="shared" si="90"/>
        <v>2009</v>
      </c>
      <c r="AB108" s="4">
        <f t="shared" si="90"/>
        <v>2010</v>
      </c>
      <c r="AC108" s="4">
        <f t="shared" si="90"/>
        <v>2011</v>
      </c>
      <c r="AD108" s="4">
        <f t="shared" si="90"/>
        <v>2012</v>
      </c>
      <c r="AE108" s="4">
        <f t="shared" si="90"/>
        <v>2013</v>
      </c>
      <c r="AF108" s="4">
        <f t="shared" si="90"/>
        <v>2014</v>
      </c>
      <c r="AG108" s="4">
        <f t="shared" si="90"/>
        <v>2015</v>
      </c>
      <c r="AH108" s="4">
        <f t="shared" si="90"/>
        <v>2016</v>
      </c>
      <c r="AI108" s="4">
        <f t="shared" si="90"/>
        <v>2017</v>
      </c>
      <c r="AJ108" s="4">
        <f t="shared" si="90"/>
        <v>2018</v>
      </c>
      <c r="AK108" s="4">
        <f t="shared" si="90"/>
        <v>2019</v>
      </c>
      <c r="AL108" s="4">
        <f t="shared" si="90"/>
        <v>2020</v>
      </c>
      <c r="AM108" s="4">
        <f t="shared" si="90"/>
        <v>2021</v>
      </c>
      <c r="AN108" s="4">
        <f t="shared" si="90"/>
        <v>2022</v>
      </c>
      <c r="AO108" s="4">
        <f t="shared" si="90"/>
        <v>2023</v>
      </c>
      <c r="AP108" s="4">
        <f t="shared" si="90"/>
        <v>2024</v>
      </c>
    </row>
    <row r="109" spans="2:42">
      <c r="F109" s="42" t="s">
        <v>258</v>
      </c>
      <c r="G109" s="58" t="s">
        <v>198</v>
      </c>
      <c r="H109" s="14">
        <v>26214.968092674088</v>
      </c>
      <c r="I109" s="14">
        <v>27144.429807290006</v>
      </c>
      <c r="J109" s="14">
        <v>27618.8718069877</v>
      </c>
      <c r="K109" s="14">
        <v>28191.660328351441</v>
      </c>
      <c r="L109" s="14">
        <v>29010.166946492947</v>
      </c>
      <c r="M109" s="14">
        <v>29715.987597372816</v>
      </c>
      <c r="N109" s="14">
        <v>30654.191516064169</v>
      </c>
      <c r="O109" s="14">
        <v>31488.423221094752</v>
      </c>
      <c r="P109" s="14">
        <v>31720.849971760599</v>
      </c>
      <c r="Q109" s="14">
        <v>32147.4232536768</v>
      </c>
      <c r="R109" s="14">
        <v>32749.130909348311</v>
      </c>
      <c r="S109" s="14">
        <v>32842.283225744053</v>
      </c>
      <c r="T109" s="14">
        <v>33298.745665295915</v>
      </c>
      <c r="U109" s="14">
        <v>33112.387355644772</v>
      </c>
      <c r="V109" s="14">
        <v>32372.811378358136</v>
      </c>
      <c r="W109" s="14">
        <v>32245.530167660374</v>
      </c>
      <c r="X109" s="14">
        <v>31961.751798128545</v>
      </c>
      <c r="Y109" s="14">
        <v>30840.192855084275</v>
      </c>
      <c r="Z109" s="14">
        <v>29425.846901194418</v>
      </c>
      <c r="AA109" s="14">
        <v>28443.681386901721</v>
      </c>
      <c r="AB109" s="14">
        <v>27603.326582508991</v>
      </c>
      <c r="AC109" s="14">
        <v>27891.882820002316</v>
      </c>
      <c r="AD109" s="14">
        <v>28701.802402891721</v>
      </c>
      <c r="AE109" s="14">
        <v>28245.932256755052</v>
      </c>
      <c r="AF109" s="14">
        <v>27360.357373121358</v>
      </c>
      <c r="AG109" s="14">
        <v>27364.334439249425</v>
      </c>
      <c r="AH109" s="14">
        <v>26961.194103384008</v>
      </c>
      <c r="AI109" s="14">
        <v>26883.32216946291</v>
      </c>
      <c r="AJ109" s="14">
        <v>26876.806787098238</v>
      </c>
      <c r="AK109" s="14">
        <v>27266.123474701573</v>
      </c>
      <c r="AL109" s="14">
        <v>26343.841972459355</v>
      </c>
      <c r="AM109" s="14">
        <v>25998.283714621157</v>
      </c>
      <c r="AN109" s="14">
        <v>25811.658325422537</v>
      </c>
      <c r="AO109" s="14">
        <v>25201.279055519004</v>
      </c>
      <c r="AP109" s="14">
        <v>25056.973506937167</v>
      </c>
    </row>
    <row r="110" spans="2:42">
      <c r="F110" s="42" t="s">
        <v>259</v>
      </c>
      <c r="G110" s="58" t="s">
        <v>197</v>
      </c>
      <c r="H110" s="14">
        <v>4809.696773409989</v>
      </c>
      <c r="I110" s="14">
        <v>4980.8600932630216</v>
      </c>
      <c r="J110" s="14">
        <v>5068.54924930167</v>
      </c>
      <c r="K110" s="14">
        <v>5174.2975930115463</v>
      </c>
      <c r="L110" s="14">
        <v>5325.1631556816028</v>
      </c>
      <c r="M110" s="14">
        <v>5455.3643540312742</v>
      </c>
      <c r="N110" s="14">
        <v>5628.2496695063883</v>
      </c>
      <c r="O110" s="14">
        <v>5782.0696487528085</v>
      </c>
      <c r="P110" s="14">
        <v>5891.564590084482</v>
      </c>
      <c r="Q110" s="14">
        <v>5851.7190144428141</v>
      </c>
      <c r="R110" s="14">
        <v>5882.4109108271168</v>
      </c>
      <c r="S110" s="14">
        <v>6019.0924775496314</v>
      </c>
      <c r="T110" s="14">
        <v>5249.1210445330034</v>
      </c>
      <c r="U110" s="14">
        <v>4860.7086784098501</v>
      </c>
      <c r="V110" s="14">
        <v>4462.7883391187697</v>
      </c>
      <c r="W110" s="14">
        <v>4046.90069301423</v>
      </c>
      <c r="X110" s="14">
        <v>3852.4977069559186</v>
      </c>
      <c r="Y110" s="14">
        <v>3608.9629435888442</v>
      </c>
      <c r="Z110" s="14">
        <v>3338.8313521883124</v>
      </c>
      <c r="AA110" s="14">
        <v>3155.3808060934457</v>
      </c>
      <c r="AB110" s="14">
        <v>2967.6112783657791</v>
      </c>
      <c r="AC110" s="14">
        <v>2932.3282533423157</v>
      </c>
      <c r="AD110" s="14">
        <v>2848.9719984281824</v>
      </c>
      <c r="AE110" s="14">
        <v>2826.5511585962895</v>
      </c>
      <c r="AF110" s="14">
        <v>2523.6264094686931</v>
      </c>
      <c r="AG110" s="14">
        <v>2348.9367121011246</v>
      </c>
      <c r="AH110" s="14">
        <v>2164.4792812942746</v>
      </c>
      <c r="AI110" s="14">
        <v>2072.1132702419936</v>
      </c>
      <c r="AJ110" s="14">
        <v>1894.4118907159907</v>
      </c>
      <c r="AK110" s="14">
        <v>1849.1279112550824</v>
      </c>
      <c r="AL110" s="14">
        <v>1759.8630442442193</v>
      </c>
      <c r="AM110" s="14">
        <v>1580.1726564871369</v>
      </c>
      <c r="AN110" s="14">
        <v>1488.0524470808807</v>
      </c>
      <c r="AO110" s="14">
        <v>1326.0156285212968</v>
      </c>
      <c r="AP110" s="14">
        <v>1238.9343293708134</v>
      </c>
    </row>
    <row r="111" spans="2:42">
      <c r="F111" s="42" t="s">
        <v>260</v>
      </c>
      <c r="G111" s="58" t="s">
        <v>197</v>
      </c>
      <c r="H111" s="14">
        <v>5643.3351339159208</v>
      </c>
      <c r="I111" s="14">
        <v>5449.7100994469702</v>
      </c>
      <c r="J111" s="14">
        <v>5152.5789437106323</v>
      </c>
      <c r="K111" s="14">
        <v>4867.0420786370096</v>
      </c>
      <c r="L111" s="14">
        <v>4612.6698978254499</v>
      </c>
      <c r="M111" s="14">
        <v>4327.6480485959091</v>
      </c>
      <c r="N111" s="14">
        <v>4062.5588144294452</v>
      </c>
      <c r="O111" s="14">
        <v>3768.5071301524372</v>
      </c>
      <c r="P111" s="14">
        <v>3503.8436752434259</v>
      </c>
      <c r="Q111" s="14">
        <v>3240.9142975141372</v>
      </c>
      <c r="R111" s="14">
        <v>3131.0093162140488</v>
      </c>
      <c r="S111" s="14">
        <v>2918.9851744480529</v>
      </c>
      <c r="T111" s="14">
        <v>2268.0907313759499</v>
      </c>
      <c r="U111" s="14">
        <v>1842.0818124000907</v>
      </c>
      <c r="V111" s="14">
        <v>1772.6246574632564</v>
      </c>
      <c r="W111" s="14">
        <v>1562.2814982669524</v>
      </c>
      <c r="X111" s="14">
        <v>1469.9992651108673</v>
      </c>
      <c r="Y111" s="14">
        <v>1369.4805343137543</v>
      </c>
      <c r="Z111" s="14">
        <v>1345.9906255493574</v>
      </c>
      <c r="AA111" s="14">
        <v>1144.0640102125308</v>
      </c>
      <c r="AB111" s="14">
        <v>1077.9573249231325</v>
      </c>
      <c r="AC111" s="14">
        <v>1057.4354156566662</v>
      </c>
      <c r="AD111" s="14">
        <v>1061.234526682897</v>
      </c>
      <c r="AE111" s="14">
        <v>970.09654496426958</v>
      </c>
      <c r="AF111" s="14">
        <v>867.4489306689826</v>
      </c>
      <c r="AG111" s="14">
        <v>841.76447888655355</v>
      </c>
      <c r="AH111" s="14">
        <v>744.44990223133016</v>
      </c>
      <c r="AI111" s="14">
        <v>692.8104701543889</v>
      </c>
      <c r="AJ111" s="14">
        <v>659.87389745198334</v>
      </c>
      <c r="AK111" s="14">
        <v>625.01043322157864</v>
      </c>
      <c r="AL111" s="14">
        <v>589.18810615445807</v>
      </c>
      <c r="AM111" s="14">
        <v>561.67178735730249</v>
      </c>
      <c r="AN111" s="14">
        <v>508.52025873884901</v>
      </c>
      <c r="AO111" s="14">
        <v>484.80799342421852</v>
      </c>
      <c r="AP111" s="14">
        <v>467.58511623870299</v>
      </c>
    </row>
    <row r="112" spans="2:42">
      <c r="F112" s="72" t="s">
        <v>261</v>
      </c>
      <c r="G112" s="58" t="s">
        <v>197</v>
      </c>
      <c r="H112" s="44" t="s">
        <v>489</v>
      </c>
      <c r="I112" s="44" t="s">
        <v>489</v>
      </c>
      <c r="J112" s="44" t="s">
        <v>489</v>
      </c>
      <c r="K112" s="44" t="s">
        <v>489</v>
      </c>
      <c r="L112" s="44" t="s">
        <v>489</v>
      </c>
      <c r="M112" s="44" t="s">
        <v>489</v>
      </c>
      <c r="N112" s="44" t="s">
        <v>489</v>
      </c>
      <c r="O112" s="44" t="s">
        <v>489</v>
      </c>
      <c r="P112" s="44">
        <v>281.74176291149161</v>
      </c>
      <c r="Q112" s="44">
        <v>304.94343436625121</v>
      </c>
      <c r="R112" s="44">
        <v>370.44886361052261</v>
      </c>
      <c r="S112" s="44">
        <v>404.83966694034348</v>
      </c>
      <c r="T112" s="44">
        <v>1157.4611566137212</v>
      </c>
      <c r="U112" s="44">
        <v>2117.8221535452876</v>
      </c>
      <c r="V112" s="44">
        <v>2332.475625059838</v>
      </c>
      <c r="W112" s="44">
        <v>2396.5876410584501</v>
      </c>
      <c r="X112" s="44">
        <v>2629.5512298046801</v>
      </c>
      <c r="Y112" s="44">
        <v>2954.3857493036749</v>
      </c>
      <c r="Z112" s="44">
        <v>3122.3311210679167</v>
      </c>
      <c r="AA112" s="44">
        <v>3245.3737967923089</v>
      </c>
      <c r="AB112" s="44">
        <v>3604.7048142021008</v>
      </c>
      <c r="AC112" s="14">
        <v>3857.3535109987015</v>
      </c>
      <c r="AD112" s="14">
        <v>4121.9910719972013</v>
      </c>
      <c r="AE112" s="14">
        <v>4098.4200396843853</v>
      </c>
      <c r="AF112" s="14">
        <v>4160.5672867409685</v>
      </c>
      <c r="AG112" s="14">
        <v>4327.9643697628999</v>
      </c>
      <c r="AH112" s="14">
        <v>4422.8767130903852</v>
      </c>
      <c r="AI112" s="14">
        <v>4598.7540901407065</v>
      </c>
      <c r="AJ112" s="14">
        <v>4738.9074247337912</v>
      </c>
      <c r="AK112" s="14">
        <v>4888.7381808217651</v>
      </c>
      <c r="AL112" s="14">
        <v>4875.1068771419705</v>
      </c>
      <c r="AM112" s="14">
        <v>4901.8718415344038</v>
      </c>
      <c r="AN112" s="14">
        <v>4784.7689687577313</v>
      </c>
      <c r="AO112" s="14">
        <v>4612.8973225354785</v>
      </c>
      <c r="AP112" s="14">
        <v>4503.5070474533195</v>
      </c>
    </row>
    <row r="113" spans="2:42">
      <c r="H113" s="18"/>
      <c r="I113" s="18"/>
      <c r="J113" s="18"/>
      <c r="K113" s="18"/>
      <c r="L113" s="18"/>
      <c r="M113" s="18"/>
      <c r="N113" s="18"/>
      <c r="O113" s="18"/>
      <c r="P113" s="18"/>
      <c r="Q113" s="18"/>
      <c r="R113" s="18"/>
      <c r="S113" s="18"/>
      <c r="T113" s="18"/>
      <c r="U113" s="18"/>
      <c r="V113" s="18"/>
      <c r="W113" s="18"/>
      <c r="X113" s="18"/>
      <c r="Y113" s="18"/>
      <c r="Z113" s="18"/>
      <c r="AA113" s="18"/>
    </row>
    <row r="114" spans="2:42" s="244" customFormat="1" ht="12.75">
      <c r="B114" s="245"/>
      <c r="C114" s="245"/>
      <c r="D114" s="245"/>
      <c r="F114" s="1"/>
      <c r="G114" s="22"/>
    </row>
    <row r="115" spans="2:42" s="109" customFormat="1" ht="17.25">
      <c r="B115" s="241"/>
      <c r="C115" s="241"/>
      <c r="D115" s="207" t="s">
        <v>164</v>
      </c>
      <c r="E115" s="172">
        <v>50</v>
      </c>
      <c r="F115" s="404" t="s">
        <v>393</v>
      </c>
      <c r="G115" s="112"/>
    </row>
    <row r="116" spans="2:42" s="15" customFormat="1">
      <c r="B116" s="28"/>
      <c r="C116" s="28"/>
      <c r="D116" s="28"/>
      <c r="E116" s="172"/>
      <c r="F116" s="23" t="s">
        <v>225</v>
      </c>
      <c r="G116" s="23" t="s">
        <v>226</v>
      </c>
      <c r="H116" s="4">
        <v>1990</v>
      </c>
      <c r="I116" s="4">
        <f>H116+1</f>
        <v>1991</v>
      </c>
      <c r="J116" s="4">
        <f t="shared" ref="J116:AP116" si="91">I116+1</f>
        <v>1992</v>
      </c>
      <c r="K116" s="4">
        <f t="shared" si="91"/>
        <v>1993</v>
      </c>
      <c r="L116" s="4">
        <f t="shared" si="91"/>
        <v>1994</v>
      </c>
      <c r="M116" s="4">
        <f t="shared" si="91"/>
        <v>1995</v>
      </c>
      <c r="N116" s="4">
        <f t="shared" si="91"/>
        <v>1996</v>
      </c>
      <c r="O116" s="4">
        <f t="shared" si="91"/>
        <v>1997</v>
      </c>
      <c r="P116" s="4">
        <f t="shared" si="91"/>
        <v>1998</v>
      </c>
      <c r="Q116" s="4">
        <f t="shared" si="91"/>
        <v>1999</v>
      </c>
      <c r="R116" s="4">
        <f t="shared" si="91"/>
        <v>2000</v>
      </c>
      <c r="S116" s="4">
        <f t="shared" si="91"/>
        <v>2001</v>
      </c>
      <c r="T116" s="4">
        <f>S116+1</f>
        <v>2002</v>
      </c>
      <c r="U116" s="4">
        <f t="shared" si="91"/>
        <v>2003</v>
      </c>
      <c r="V116" s="4">
        <f t="shared" si="91"/>
        <v>2004</v>
      </c>
      <c r="W116" s="4">
        <f t="shared" si="91"/>
        <v>2005</v>
      </c>
      <c r="X116" s="4">
        <f t="shared" si="91"/>
        <v>2006</v>
      </c>
      <c r="Y116" s="4">
        <f>X116+1</f>
        <v>2007</v>
      </c>
      <c r="Z116" s="4">
        <f>Y116+1</f>
        <v>2008</v>
      </c>
      <c r="AA116" s="4">
        <f t="shared" si="91"/>
        <v>2009</v>
      </c>
      <c r="AB116" s="4">
        <f t="shared" si="91"/>
        <v>2010</v>
      </c>
      <c r="AC116" s="4">
        <f t="shared" si="91"/>
        <v>2011</v>
      </c>
      <c r="AD116" s="4">
        <f t="shared" si="91"/>
        <v>2012</v>
      </c>
      <c r="AE116" s="4">
        <f t="shared" si="91"/>
        <v>2013</v>
      </c>
      <c r="AF116" s="4">
        <f t="shared" si="91"/>
        <v>2014</v>
      </c>
      <c r="AG116" s="4">
        <f t="shared" si="91"/>
        <v>2015</v>
      </c>
      <c r="AH116" s="4">
        <f t="shared" si="91"/>
        <v>2016</v>
      </c>
      <c r="AI116" s="4">
        <f t="shared" si="91"/>
        <v>2017</v>
      </c>
      <c r="AJ116" s="4">
        <f t="shared" si="91"/>
        <v>2018</v>
      </c>
      <c r="AK116" s="4">
        <f t="shared" si="91"/>
        <v>2019</v>
      </c>
      <c r="AL116" s="4">
        <f t="shared" si="91"/>
        <v>2020</v>
      </c>
      <c r="AM116" s="4">
        <f t="shared" si="91"/>
        <v>2021</v>
      </c>
      <c r="AN116" s="4">
        <f t="shared" si="91"/>
        <v>2022</v>
      </c>
      <c r="AO116" s="4">
        <f t="shared" si="91"/>
        <v>2023</v>
      </c>
      <c r="AP116" s="4">
        <f t="shared" si="91"/>
        <v>2024</v>
      </c>
    </row>
    <row r="117" spans="2:42" s="244" customFormat="1" ht="15" customHeight="1">
      <c r="B117" s="245"/>
      <c r="C117" s="245"/>
      <c r="D117" s="245"/>
      <c r="E117" s="136"/>
      <c r="F117" s="67" t="s">
        <v>263</v>
      </c>
      <c r="G117" s="58" t="s">
        <v>0</v>
      </c>
      <c r="H117" s="69">
        <v>2.5930606167469925</v>
      </c>
      <c r="I117" s="69">
        <v>2.7815296437576187</v>
      </c>
      <c r="J117" s="69">
        <v>2.9699986707682444</v>
      </c>
      <c r="K117" s="69">
        <v>3.1584676977788702</v>
      </c>
      <c r="L117" s="69">
        <v>3.3469367247894968</v>
      </c>
      <c r="M117" s="69">
        <v>3.5354057518001225</v>
      </c>
      <c r="N117" s="69">
        <v>3.7238747788107487</v>
      </c>
      <c r="O117" s="69">
        <v>3.9123438058213749</v>
      </c>
      <c r="P117" s="69">
        <v>4.100812832832001</v>
      </c>
      <c r="Q117" s="69">
        <v>4.2892818598426263</v>
      </c>
      <c r="R117" s="69">
        <v>4.4777508868532534</v>
      </c>
      <c r="S117" s="69">
        <v>4.6662199138638796</v>
      </c>
      <c r="T117" s="69">
        <v>4.8546889408745049</v>
      </c>
      <c r="U117" s="69">
        <v>5.043157967885131</v>
      </c>
      <c r="V117" s="69">
        <v>5.2316269948957581</v>
      </c>
      <c r="W117" s="69">
        <v>5.4200960219063825</v>
      </c>
      <c r="X117" s="69">
        <v>5.6085650489170096</v>
      </c>
      <c r="Y117" s="69">
        <v>5.7970340759276358</v>
      </c>
      <c r="Z117" s="69">
        <v>5.9855031029382619</v>
      </c>
      <c r="AA117" s="69">
        <v>5.9855031029382619</v>
      </c>
      <c r="AB117" s="69">
        <v>5.9855031029382619</v>
      </c>
      <c r="AC117" s="69">
        <v>5.9855031029382619</v>
      </c>
      <c r="AD117" s="69">
        <v>5.9855031029382619</v>
      </c>
      <c r="AE117" s="69">
        <v>5.9855031029382619</v>
      </c>
      <c r="AF117" s="69">
        <v>5.9855031029382619</v>
      </c>
      <c r="AG117" s="69">
        <v>5.9855031029382619</v>
      </c>
      <c r="AH117" s="69">
        <v>5.9855031029382619</v>
      </c>
      <c r="AI117" s="69">
        <v>5.9855031029382619</v>
      </c>
      <c r="AJ117" s="69">
        <v>5.9855031029382619</v>
      </c>
      <c r="AK117" s="69">
        <v>5.9855031029382619</v>
      </c>
      <c r="AL117" s="69">
        <v>5.9855031029382619</v>
      </c>
      <c r="AM117" s="69">
        <v>5.9855031029382619</v>
      </c>
      <c r="AN117" s="69">
        <v>5.9855031029382619</v>
      </c>
      <c r="AO117" s="69">
        <v>5.9855031029382619</v>
      </c>
      <c r="AP117" s="69">
        <v>5.9855031029382619</v>
      </c>
    </row>
    <row r="118" spans="2:42" s="244" customFormat="1">
      <c r="B118" s="245"/>
      <c r="C118" s="245"/>
      <c r="D118" s="245"/>
      <c r="E118" s="136"/>
      <c r="F118" s="24"/>
      <c r="G118" s="22"/>
      <c r="H118" s="35"/>
      <c r="I118" s="35"/>
      <c r="J118" s="35"/>
      <c r="K118" s="35"/>
      <c r="L118" s="35"/>
      <c r="M118" s="35"/>
      <c r="N118" s="35"/>
      <c r="O118" s="35"/>
      <c r="P118" s="35"/>
      <c r="Q118" s="35"/>
      <c r="R118" s="35"/>
      <c r="S118" s="35"/>
      <c r="T118" s="35"/>
      <c r="U118" s="35"/>
      <c r="V118" s="35"/>
      <c r="W118" s="35"/>
      <c r="X118" s="35"/>
      <c r="Y118" s="35"/>
      <c r="Z118" s="35"/>
      <c r="AA118" s="35"/>
      <c r="AB118" s="35"/>
      <c r="AC118" s="35"/>
      <c r="AD118" s="35"/>
      <c r="AE118" s="35"/>
      <c r="AF118" s="35"/>
      <c r="AG118" s="35"/>
      <c r="AH118" s="35"/>
      <c r="AI118" s="35"/>
      <c r="AJ118" s="35"/>
      <c r="AK118" s="35"/>
      <c r="AL118" s="35"/>
      <c r="AN118" s="35"/>
      <c r="AO118" s="35"/>
      <c r="AP118" s="35"/>
    </row>
    <row r="119" spans="2:42" s="244" customFormat="1">
      <c r="B119" s="245"/>
      <c r="C119" s="245"/>
      <c r="D119" s="245"/>
      <c r="E119" s="136"/>
      <c r="F119" s="24"/>
      <c r="G119" s="22"/>
      <c r="H119" s="35"/>
      <c r="I119" s="35"/>
      <c r="J119" s="35"/>
      <c r="K119" s="35"/>
      <c r="L119" s="35"/>
      <c r="M119" s="35"/>
      <c r="N119" s="35"/>
      <c r="O119" s="35"/>
      <c r="P119" s="35"/>
      <c r="Q119" s="35"/>
      <c r="R119" s="35"/>
      <c r="S119" s="35"/>
      <c r="T119" s="35"/>
      <c r="U119" s="35"/>
      <c r="V119" s="35"/>
      <c r="W119" s="35"/>
      <c r="X119" s="35"/>
      <c r="Y119" s="35"/>
      <c r="Z119" s="35"/>
      <c r="AA119" s="35"/>
      <c r="AB119" s="35"/>
      <c r="AC119" s="35"/>
      <c r="AD119" s="35"/>
      <c r="AE119" s="35"/>
      <c r="AF119" s="35"/>
      <c r="AG119" s="35"/>
      <c r="AH119" s="35"/>
      <c r="AI119" s="35"/>
      <c r="AJ119" s="35"/>
      <c r="AK119" s="35"/>
      <c r="AL119" s="35"/>
      <c r="AN119" s="35"/>
      <c r="AO119" s="35"/>
      <c r="AP119" s="35"/>
    </row>
    <row r="120" spans="2:42" s="244" customFormat="1">
      <c r="B120" s="245"/>
      <c r="C120" s="245"/>
      <c r="D120" s="207" t="s">
        <v>164</v>
      </c>
      <c r="E120" s="172">
        <v>51</v>
      </c>
      <c r="F120" s="365" t="s">
        <v>457</v>
      </c>
      <c r="H120" s="35"/>
      <c r="I120" s="35"/>
      <c r="J120" s="35"/>
      <c r="K120" s="35"/>
      <c r="L120" s="35"/>
      <c r="M120" s="35"/>
      <c r="N120" s="35"/>
      <c r="O120" s="35"/>
      <c r="P120" s="35"/>
      <c r="Q120" s="35"/>
      <c r="R120" s="35"/>
      <c r="S120" s="35"/>
      <c r="T120" s="35"/>
      <c r="U120" s="35"/>
      <c r="V120" s="35"/>
      <c r="W120" s="35"/>
      <c r="X120" s="35"/>
      <c r="Y120" s="35"/>
      <c r="Z120" s="35"/>
      <c r="AA120" s="35"/>
      <c r="AB120" s="35"/>
      <c r="AC120" s="35"/>
      <c r="AD120" s="35"/>
      <c r="AE120" s="35"/>
      <c r="AF120" s="35"/>
      <c r="AG120" s="35"/>
      <c r="AH120" s="35"/>
      <c r="AI120" s="35"/>
      <c r="AJ120" s="35"/>
      <c r="AK120" s="35"/>
      <c r="AL120" s="35"/>
      <c r="AN120" s="35"/>
      <c r="AO120" s="35"/>
      <c r="AP120" s="35"/>
    </row>
    <row r="121" spans="2:42" s="244" customFormat="1">
      <c r="B121" s="245"/>
      <c r="C121" s="245"/>
      <c r="D121" s="245"/>
      <c r="E121" s="136"/>
      <c r="F121" s="390" t="s">
        <v>456</v>
      </c>
      <c r="G121" s="3" t="s">
        <v>226</v>
      </c>
      <c r="H121" s="8">
        <v>1990</v>
      </c>
      <c r="I121" s="8">
        <v>1991</v>
      </c>
      <c r="J121" s="8">
        <v>1992</v>
      </c>
      <c r="K121" s="8">
        <v>1993</v>
      </c>
      <c r="L121" s="8">
        <v>1994</v>
      </c>
      <c r="M121" s="8">
        <v>1995</v>
      </c>
      <c r="N121" s="8">
        <v>1996</v>
      </c>
      <c r="O121" s="8">
        <v>1997</v>
      </c>
      <c r="P121" s="8">
        <v>1998</v>
      </c>
      <c r="Q121" s="8">
        <v>1999</v>
      </c>
      <c r="R121" s="8">
        <v>2000</v>
      </c>
      <c r="S121" s="8">
        <v>2001</v>
      </c>
      <c r="T121" s="8">
        <v>2002</v>
      </c>
      <c r="U121" s="8">
        <v>2003</v>
      </c>
      <c r="V121" s="8">
        <v>2004</v>
      </c>
      <c r="W121" s="4">
        <f t="shared" ref="W121" si="92">V121+1</f>
        <v>2005</v>
      </c>
      <c r="X121" s="4">
        <f t="shared" ref="X121" si="93">W121+1</f>
        <v>2006</v>
      </c>
      <c r="Y121" s="4">
        <f>X121+1</f>
        <v>2007</v>
      </c>
      <c r="Z121" s="4">
        <f>Y121+1</f>
        <v>2008</v>
      </c>
      <c r="AA121" s="4">
        <f t="shared" ref="AA121" si="94">Z121+1</f>
        <v>2009</v>
      </c>
      <c r="AB121" s="4">
        <f t="shared" ref="AB121" si="95">AA121+1</f>
        <v>2010</v>
      </c>
      <c r="AC121" s="4">
        <f t="shared" ref="AC121" si="96">AB121+1</f>
        <v>2011</v>
      </c>
      <c r="AD121" s="4">
        <f t="shared" ref="AD121" si="97">AC121+1</f>
        <v>2012</v>
      </c>
      <c r="AE121" s="4">
        <f t="shared" ref="AE121" si="98">AD121+1</f>
        <v>2013</v>
      </c>
      <c r="AF121" s="4">
        <f t="shared" ref="AF121" si="99">AE121+1</f>
        <v>2014</v>
      </c>
      <c r="AG121" s="4">
        <f t="shared" ref="AG121" si="100">AF121+1</f>
        <v>2015</v>
      </c>
      <c r="AH121" s="4">
        <f t="shared" ref="AH121" si="101">AG121+1</f>
        <v>2016</v>
      </c>
      <c r="AI121" s="4">
        <f t="shared" ref="AI121" si="102">AH121+1</f>
        <v>2017</v>
      </c>
      <c r="AJ121" s="4">
        <f t="shared" ref="AJ121" si="103">AI121+1</f>
        <v>2018</v>
      </c>
      <c r="AK121" s="4">
        <f t="shared" ref="AK121" si="104">AJ121+1</f>
        <v>2019</v>
      </c>
      <c r="AL121" s="4">
        <f t="shared" ref="AL121" si="105">AK121+1</f>
        <v>2020</v>
      </c>
      <c r="AM121" s="4">
        <f t="shared" ref="AM121" si="106">AL121+1</f>
        <v>2021</v>
      </c>
      <c r="AN121" s="4">
        <f t="shared" ref="AN121" si="107">AM121+1</f>
        <v>2022</v>
      </c>
      <c r="AO121" s="4">
        <f t="shared" ref="AO121" si="108">AN121+1</f>
        <v>2023</v>
      </c>
      <c r="AP121" s="4">
        <f t="shared" ref="AP121" si="109">AO121+1</f>
        <v>2024</v>
      </c>
    </row>
    <row r="122" spans="2:42" s="244" customFormat="1" ht="15" customHeight="1">
      <c r="B122" s="245"/>
      <c r="C122" s="245"/>
      <c r="D122" s="245"/>
      <c r="E122" s="136"/>
      <c r="F122" s="441" t="s">
        <v>112</v>
      </c>
      <c r="G122" s="466" t="s">
        <v>196</v>
      </c>
      <c r="H122" s="463">
        <v>788.57962919979605</v>
      </c>
      <c r="I122" s="463">
        <v>750.10119245270016</v>
      </c>
      <c r="J122" s="463">
        <v>893.24846687194452</v>
      </c>
      <c r="K122" s="463">
        <v>1017.85868417215</v>
      </c>
      <c r="L122" s="463">
        <v>1479.185445902267</v>
      </c>
      <c r="M122" s="463">
        <v>1679.4118880426345</v>
      </c>
      <c r="N122" s="463">
        <v>1593.9294081723647</v>
      </c>
      <c r="O122" s="463">
        <v>1932.5051426616849</v>
      </c>
      <c r="P122" s="463">
        <v>2085.366220731888</v>
      </c>
      <c r="Q122" s="463">
        <v>1856.674972095919</v>
      </c>
      <c r="R122" s="463">
        <v>1666.27752963995</v>
      </c>
      <c r="S122" s="463">
        <v>1570.7692825246711</v>
      </c>
      <c r="T122" s="463">
        <v>1509.9929233643159</v>
      </c>
      <c r="U122" s="463">
        <v>1681.193935083626</v>
      </c>
      <c r="V122" s="463">
        <v>1706.8740868415225</v>
      </c>
      <c r="W122" s="463">
        <v>1692.3220008453811</v>
      </c>
      <c r="X122" s="463">
        <v>1633.2576518022192</v>
      </c>
      <c r="Y122" s="463">
        <v>1796.8649458832529</v>
      </c>
      <c r="Z122" s="463">
        <v>1982.9033827335459</v>
      </c>
      <c r="AA122" s="463">
        <v>1395.4284664609775</v>
      </c>
      <c r="AB122" s="463">
        <v>1594.3741552385407</v>
      </c>
      <c r="AC122" s="463">
        <v>1414.6208740842249</v>
      </c>
      <c r="AD122" s="463">
        <v>1527.9028898116842</v>
      </c>
      <c r="AE122" s="463">
        <v>1664.5902806894451</v>
      </c>
      <c r="AF122" s="463">
        <v>1489.5180745651896</v>
      </c>
      <c r="AG122" s="463">
        <v>1709.5286009780241</v>
      </c>
      <c r="AH122" s="463">
        <v>1663.6540656834331</v>
      </c>
      <c r="AI122" s="463">
        <v>1722.6356110621928</v>
      </c>
      <c r="AJ122" s="463">
        <v>1745.1047712064824</v>
      </c>
      <c r="AK122" s="463">
        <v>1730.1253311102892</v>
      </c>
      <c r="AL122" s="463">
        <v>1473.6024194629842</v>
      </c>
      <c r="AM122" s="463">
        <v>1522.2855997756117</v>
      </c>
      <c r="AN122" s="463">
        <v>1516.6683097395394</v>
      </c>
      <c r="AO122" s="463">
        <v>1676.7610757676018</v>
      </c>
      <c r="AP122" s="463">
        <v>1590.6292952144922</v>
      </c>
    </row>
    <row r="123" spans="2:42" s="244" customFormat="1" ht="15" customHeight="1">
      <c r="B123" s="245"/>
      <c r="C123" s="245"/>
      <c r="D123" s="245"/>
      <c r="E123" s="136"/>
      <c r="F123" s="442" t="s">
        <v>427</v>
      </c>
      <c r="G123" s="467"/>
      <c r="H123" s="464"/>
      <c r="I123" s="464"/>
      <c r="J123" s="464"/>
      <c r="K123" s="464"/>
      <c r="L123" s="464"/>
      <c r="M123" s="464"/>
      <c r="N123" s="464"/>
      <c r="O123" s="464"/>
      <c r="P123" s="464"/>
      <c r="Q123" s="464"/>
      <c r="R123" s="464"/>
      <c r="S123" s="464"/>
      <c r="T123" s="464"/>
      <c r="U123" s="464"/>
      <c r="V123" s="464"/>
      <c r="W123" s="464"/>
      <c r="X123" s="464"/>
      <c r="Y123" s="464"/>
      <c r="Z123" s="464"/>
      <c r="AA123" s="464"/>
      <c r="AB123" s="464"/>
      <c r="AC123" s="464"/>
      <c r="AD123" s="464"/>
      <c r="AE123" s="464"/>
      <c r="AF123" s="464"/>
      <c r="AG123" s="464"/>
      <c r="AH123" s="464"/>
      <c r="AI123" s="464"/>
      <c r="AJ123" s="464"/>
      <c r="AK123" s="464"/>
      <c r="AL123" s="464"/>
      <c r="AM123" s="464"/>
      <c r="AN123" s="464"/>
      <c r="AO123" s="464"/>
      <c r="AP123" s="464"/>
    </row>
    <row r="124" spans="2:42" s="244" customFormat="1" ht="15" customHeight="1">
      <c r="B124" s="245"/>
      <c r="C124" s="245"/>
      <c r="D124" s="245"/>
      <c r="E124" s="136"/>
      <c r="F124" s="442" t="s">
        <v>473</v>
      </c>
      <c r="G124" s="467"/>
      <c r="H124" s="464"/>
      <c r="I124" s="464"/>
      <c r="J124" s="464"/>
      <c r="K124" s="464"/>
      <c r="L124" s="464"/>
      <c r="M124" s="464"/>
      <c r="N124" s="464"/>
      <c r="O124" s="464"/>
      <c r="P124" s="464"/>
      <c r="Q124" s="464"/>
      <c r="R124" s="464"/>
      <c r="S124" s="464"/>
      <c r="T124" s="464"/>
      <c r="U124" s="464"/>
      <c r="V124" s="464"/>
      <c r="W124" s="464"/>
      <c r="X124" s="464"/>
      <c r="Y124" s="464"/>
      <c r="Z124" s="464"/>
      <c r="AA124" s="464"/>
      <c r="AB124" s="464"/>
      <c r="AC124" s="464"/>
      <c r="AD124" s="464"/>
      <c r="AE124" s="464"/>
      <c r="AF124" s="464"/>
      <c r="AG124" s="464"/>
      <c r="AH124" s="464"/>
      <c r="AI124" s="464"/>
      <c r="AJ124" s="464"/>
      <c r="AK124" s="464"/>
      <c r="AL124" s="464"/>
      <c r="AM124" s="464"/>
      <c r="AN124" s="464"/>
      <c r="AO124" s="464"/>
      <c r="AP124" s="464"/>
    </row>
    <row r="125" spans="2:42" s="244" customFormat="1" ht="15" customHeight="1">
      <c r="B125" s="245"/>
      <c r="C125" s="245"/>
      <c r="D125" s="245"/>
      <c r="E125" s="136"/>
      <c r="F125" s="443" t="s">
        <v>474</v>
      </c>
      <c r="G125" s="468"/>
      <c r="H125" s="465"/>
      <c r="I125" s="465"/>
      <c r="J125" s="465"/>
      <c r="K125" s="465"/>
      <c r="L125" s="465"/>
      <c r="M125" s="465"/>
      <c r="N125" s="465"/>
      <c r="O125" s="465"/>
      <c r="P125" s="465"/>
      <c r="Q125" s="465"/>
      <c r="R125" s="465"/>
      <c r="S125" s="465"/>
      <c r="T125" s="465"/>
      <c r="U125" s="465"/>
      <c r="V125" s="465"/>
      <c r="W125" s="465"/>
      <c r="X125" s="465"/>
      <c r="Y125" s="465"/>
      <c r="Z125" s="465"/>
      <c r="AA125" s="465"/>
      <c r="AB125" s="465"/>
      <c r="AC125" s="465"/>
      <c r="AD125" s="465"/>
      <c r="AE125" s="465"/>
      <c r="AF125" s="465"/>
      <c r="AG125" s="465"/>
      <c r="AH125" s="465"/>
      <c r="AI125" s="465"/>
      <c r="AJ125" s="465"/>
      <c r="AK125" s="465"/>
      <c r="AL125" s="465"/>
      <c r="AM125" s="465"/>
      <c r="AN125" s="465"/>
      <c r="AO125" s="465"/>
      <c r="AP125" s="465"/>
    </row>
    <row r="126" spans="2:42" s="244" customFormat="1" ht="15" customHeight="1">
      <c r="B126" s="245"/>
      <c r="C126" s="245"/>
      <c r="D126" s="245"/>
      <c r="E126" s="136"/>
      <c r="F126" s="287" t="s">
        <v>229</v>
      </c>
      <c r="G126" s="76" t="s">
        <v>196</v>
      </c>
      <c r="H126" s="222">
        <v>285.01679799999999</v>
      </c>
      <c r="I126" s="222">
        <v>74.216797999999997</v>
      </c>
      <c r="J126" s="222">
        <v>60.616797999999996</v>
      </c>
      <c r="K126" s="222">
        <v>90.366797999999989</v>
      </c>
      <c r="L126" s="222">
        <v>408.09655829999997</v>
      </c>
      <c r="M126" s="222">
        <v>604.95144809999999</v>
      </c>
      <c r="N126" s="222">
        <v>330.16299079999993</v>
      </c>
      <c r="O126" s="222">
        <v>624.95732180000005</v>
      </c>
      <c r="P126" s="222">
        <v>807.12625159999993</v>
      </c>
      <c r="Q126" s="222">
        <v>655.01972569999998</v>
      </c>
      <c r="R126" s="222">
        <v>610.54494579125731</v>
      </c>
      <c r="S126" s="222">
        <v>620.64303672637152</v>
      </c>
      <c r="T126" s="222">
        <v>601.2598184116182</v>
      </c>
      <c r="U126" s="222">
        <v>385.28508127007831</v>
      </c>
      <c r="V126" s="222">
        <v>310.09137069884736</v>
      </c>
      <c r="W126" s="222">
        <v>274.35947335587821</v>
      </c>
      <c r="X126" s="222">
        <v>273.48000766970949</v>
      </c>
      <c r="Y126" s="222">
        <v>119.51507098035013</v>
      </c>
      <c r="Z126" s="222">
        <v>419.9</v>
      </c>
      <c r="AA126" s="222">
        <v>253.72499999999999</v>
      </c>
      <c r="AB126" s="222">
        <v>248.2</v>
      </c>
      <c r="AC126" s="222">
        <v>191.25</v>
      </c>
      <c r="AD126" s="222">
        <v>296.64999999999998</v>
      </c>
      <c r="AE126" s="222">
        <v>129.19999999999999</v>
      </c>
      <c r="AF126" s="222">
        <v>110.5</v>
      </c>
      <c r="AG126" s="222">
        <v>96.899999999999991</v>
      </c>
      <c r="AH126" s="222">
        <v>92.649999999999991</v>
      </c>
      <c r="AI126" s="222">
        <v>98.6</v>
      </c>
      <c r="AJ126" s="222">
        <v>87.55</v>
      </c>
      <c r="AK126" s="222">
        <v>4.25</v>
      </c>
      <c r="AL126" s="222">
        <v>15.299999999999999</v>
      </c>
      <c r="AM126" s="222">
        <v>13.6</v>
      </c>
      <c r="AN126" s="222">
        <v>12.75</v>
      </c>
      <c r="AO126" s="222">
        <v>16.149999999999999</v>
      </c>
      <c r="AP126" s="222">
        <v>16.149999999999999</v>
      </c>
    </row>
    <row r="127" spans="2:42" s="15" customFormat="1">
      <c r="B127" s="28"/>
      <c r="C127" s="28"/>
      <c r="D127" s="28"/>
      <c r="E127" s="172"/>
      <c r="F127" s="246"/>
      <c r="G127" s="22"/>
      <c r="H127" s="35"/>
      <c r="I127" s="35"/>
      <c r="J127" s="35"/>
      <c r="K127" s="35"/>
      <c r="L127" s="35"/>
      <c r="M127" s="35"/>
      <c r="N127" s="35"/>
      <c r="O127" s="35"/>
      <c r="P127" s="35"/>
      <c r="Q127" s="35"/>
      <c r="R127" s="35"/>
      <c r="S127" s="35"/>
      <c r="T127" s="35"/>
      <c r="U127" s="35"/>
      <c r="V127" s="35"/>
      <c r="W127" s="35"/>
      <c r="X127" s="35"/>
      <c r="Y127" s="35"/>
      <c r="Z127" s="35"/>
      <c r="AA127" s="35"/>
      <c r="AB127" s="35"/>
      <c r="AC127" s="35"/>
      <c r="AD127" s="35"/>
      <c r="AE127" s="35"/>
      <c r="AF127" s="35"/>
      <c r="AG127" s="35"/>
      <c r="AH127" s="35"/>
      <c r="AI127" s="35"/>
      <c r="AJ127" s="35"/>
      <c r="AK127" s="35"/>
      <c r="AL127" s="35"/>
      <c r="AN127" s="35"/>
      <c r="AO127" s="35"/>
      <c r="AP127" s="35"/>
    </row>
    <row r="128" spans="2:42" s="15" customFormat="1">
      <c r="B128" s="28"/>
      <c r="C128" s="28"/>
      <c r="D128" s="28"/>
      <c r="E128" s="172"/>
      <c r="F128" s="246"/>
      <c r="G128" s="22"/>
      <c r="H128" s="35"/>
      <c r="I128" s="35"/>
      <c r="J128" s="35"/>
      <c r="K128" s="35"/>
      <c r="L128" s="35"/>
      <c r="M128" s="35"/>
      <c r="N128" s="35"/>
      <c r="O128" s="35"/>
      <c r="P128" s="35"/>
      <c r="Q128" s="35"/>
      <c r="R128" s="35"/>
      <c r="S128" s="35"/>
      <c r="T128" s="35"/>
      <c r="U128" s="35"/>
      <c r="V128" s="35"/>
      <c r="W128" s="35"/>
      <c r="X128" s="35"/>
      <c r="Y128" s="35"/>
      <c r="Z128" s="35"/>
      <c r="AA128" s="35"/>
      <c r="AB128" s="35"/>
      <c r="AC128" s="35"/>
      <c r="AD128" s="35"/>
      <c r="AE128" s="35"/>
      <c r="AF128" s="35"/>
      <c r="AG128" s="35"/>
      <c r="AH128" s="35"/>
      <c r="AI128" s="35"/>
      <c r="AJ128" s="35"/>
      <c r="AK128" s="35"/>
      <c r="AL128" s="35"/>
      <c r="AN128" s="35"/>
      <c r="AO128" s="35"/>
      <c r="AP128" s="35"/>
    </row>
    <row r="129" spans="1:42" s="120" customFormat="1">
      <c r="B129" s="99"/>
      <c r="C129" s="99"/>
      <c r="D129" s="207" t="s">
        <v>164</v>
      </c>
      <c r="E129" s="172">
        <v>52</v>
      </c>
      <c r="F129" s="365" t="s">
        <v>264</v>
      </c>
      <c r="G129" s="255"/>
      <c r="H129" s="258"/>
      <c r="I129" s="258"/>
      <c r="J129" s="258"/>
      <c r="K129" s="258"/>
      <c r="L129" s="258"/>
      <c r="M129" s="258"/>
      <c r="N129" s="258"/>
      <c r="O129" s="258"/>
      <c r="P129" s="258"/>
      <c r="Q129" s="258"/>
      <c r="R129" s="258"/>
      <c r="S129" s="258"/>
      <c r="T129" s="258"/>
      <c r="U129" s="258"/>
      <c r="V129" s="258"/>
      <c r="W129" s="258"/>
      <c r="X129" s="258"/>
      <c r="Y129" s="258"/>
      <c r="AB129" s="87"/>
      <c r="AC129" s="87"/>
      <c r="AD129" s="87"/>
      <c r="AE129" s="87"/>
      <c r="AF129" s="87"/>
      <c r="AG129" s="87"/>
      <c r="AH129" s="87"/>
      <c r="AI129" s="87"/>
      <c r="AJ129" s="87"/>
      <c r="AK129" s="87"/>
      <c r="AL129" s="87"/>
      <c r="AN129" s="87"/>
      <c r="AO129" s="87"/>
      <c r="AP129" s="87"/>
    </row>
    <row r="130" spans="1:42">
      <c r="F130" s="17" t="s">
        <v>225</v>
      </c>
      <c r="G130" s="8" t="s">
        <v>241</v>
      </c>
      <c r="H130" s="8">
        <v>1990</v>
      </c>
      <c r="I130" s="8">
        <v>1991</v>
      </c>
      <c r="J130" s="8">
        <v>1992</v>
      </c>
      <c r="K130" s="8">
        <v>1993</v>
      </c>
      <c r="L130" s="8">
        <v>1994</v>
      </c>
      <c r="M130" s="8">
        <v>1995</v>
      </c>
      <c r="N130" s="8">
        <v>1996</v>
      </c>
      <c r="O130" s="8">
        <v>1997</v>
      </c>
      <c r="P130" s="8">
        <v>1998</v>
      </c>
      <c r="Q130" s="8">
        <v>1999</v>
      </c>
      <c r="R130" s="8">
        <v>2000</v>
      </c>
      <c r="S130" s="8">
        <v>2001</v>
      </c>
      <c r="T130" s="8">
        <v>2002</v>
      </c>
      <c r="U130" s="8">
        <v>2003</v>
      </c>
      <c r="V130" s="8">
        <v>2004</v>
      </c>
      <c r="W130" s="8">
        <f t="shared" ref="W130:AP130" si="110">V130+1</f>
        <v>2005</v>
      </c>
      <c r="X130" s="8">
        <f t="shared" si="110"/>
        <v>2006</v>
      </c>
      <c r="Y130" s="8">
        <f>X130+1</f>
        <v>2007</v>
      </c>
      <c r="Z130" s="8">
        <f>Y130+1</f>
        <v>2008</v>
      </c>
      <c r="AA130" s="8">
        <f t="shared" si="110"/>
        <v>2009</v>
      </c>
      <c r="AB130" s="8">
        <f t="shared" si="110"/>
        <v>2010</v>
      </c>
      <c r="AC130" s="8">
        <f t="shared" si="110"/>
        <v>2011</v>
      </c>
      <c r="AD130" s="8">
        <f t="shared" si="110"/>
        <v>2012</v>
      </c>
      <c r="AE130" s="8">
        <f t="shared" si="110"/>
        <v>2013</v>
      </c>
      <c r="AF130" s="8">
        <f t="shared" si="110"/>
        <v>2014</v>
      </c>
      <c r="AG130" s="8">
        <f t="shared" si="110"/>
        <v>2015</v>
      </c>
      <c r="AH130" s="8">
        <f t="shared" si="110"/>
        <v>2016</v>
      </c>
      <c r="AI130" s="8">
        <f t="shared" si="110"/>
        <v>2017</v>
      </c>
      <c r="AJ130" s="8">
        <f t="shared" si="110"/>
        <v>2018</v>
      </c>
      <c r="AK130" s="8">
        <f t="shared" si="110"/>
        <v>2019</v>
      </c>
      <c r="AL130" s="8">
        <f t="shared" si="110"/>
        <v>2020</v>
      </c>
      <c r="AM130" s="8">
        <f t="shared" si="110"/>
        <v>2021</v>
      </c>
      <c r="AN130" s="8">
        <f t="shared" si="110"/>
        <v>2022</v>
      </c>
      <c r="AO130" s="8">
        <f t="shared" si="110"/>
        <v>2023</v>
      </c>
      <c r="AP130" s="8">
        <f t="shared" si="110"/>
        <v>2024</v>
      </c>
    </row>
    <row r="131" spans="1:42" ht="15.75">
      <c r="F131" s="70" t="s">
        <v>265</v>
      </c>
      <c r="G131" s="247" t="s">
        <v>0</v>
      </c>
      <c r="H131" s="73">
        <v>0.56182575361723852</v>
      </c>
      <c r="I131" s="73">
        <v>0.52823653535059589</v>
      </c>
      <c r="J131" s="73">
        <v>0.7414942485010052</v>
      </c>
      <c r="K131" s="73">
        <v>0.68526153818291446</v>
      </c>
      <c r="L131" s="73">
        <v>0.58300994207924883</v>
      </c>
      <c r="M131" s="73">
        <v>0.68015460916571246</v>
      </c>
      <c r="N131" s="73">
        <v>0.65935624910637258</v>
      </c>
      <c r="O131" s="73">
        <v>0.68001248016647065</v>
      </c>
      <c r="P131" s="73">
        <v>0.60210165521642389</v>
      </c>
      <c r="Q131" s="73">
        <v>0.58223531533839479</v>
      </c>
      <c r="R131" s="73">
        <v>0.57550947137161734</v>
      </c>
      <c r="S131" s="73">
        <v>1.2439509263487141</v>
      </c>
      <c r="T131" s="73">
        <v>1.3225670939729686</v>
      </c>
      <c r="U131" s="73">
        <v>1.3123938324344688</v>
      </c>
      <c r="V131" s="73">
        <v>1.3343308161794785</v>
      </c>
      <c r="W131" s="73">
        <v>2.479836229965084</v>
      </c>
      <c r="X131" s="73">
        <v>2.4785047375893301</v>
      </c>
      <c r="Y131" s="73">
        <v>1.8154122690705705</v>
      </c>
      <c r="Z131" s="73">
        <v>1.9503363884631444</v>
      </c>
      <c r="AA131" s="73">
        <v>2.0596095673273958</v>
      </c>
      <c r="AB131" s="73">
        <v>4.0887700513012772</v>
      </c>
      <c r="AC131" s="73">
        <v>4.1025968953376228</v>
      </c>
      <c r="AD131" s="73">
        <v>2.3056724949188747</v>
      </c>
      <c r="AE131" s="73">
        <v>3.990957419660103</v>
      </c>
      <c r="AF131" s="73">
        <v>4.1955882279715828</v>
      </c>
      <c r="AG131" s="73">
        <v>4.8349263779870935</v>
      </c>
      <c r="AH131" s="73">
        <v>4.3655051826652951</v>
      </c>
      <c r="AI131" s="73">
        <v>3.0782251485993064</v>
      </c>
      <c r="AJ131" s="73">
        <v>3.1875532881501933</v>
      </c>
      <c r="AK131" s="73">
        <v>3.8040695244677436</v>
      </c>
      <c r="AL131" s="73">
        <v>3.9636441643638638</v>
      </c>
      <c r="AM131" s="73">
        <v>2.2314438127726333</v>
      </c>
      <c r="AN131" s="73">
        <v>4.7783826006172223</v>
      </c>
      <c r="AO131" s="73">
        <v>8.0627962804524564</v>
      </c>
      <c r="AP131" s="73">
        <v>8.0627962804524564</v>
      </c>
    </row>
    <row r="132" spans="1:42" ht="15.75">
      <c r="F132" s="436" t="s">
        <v>458</v>
      </c>
      <c r="G132" s="247" t="s">
        <v>0</v>
      </c>
      <c r="H132" s="73">
        <v>1.435033629110263</v>
      </c>
      <c r="I132" s="73">
        <v>1.3977668491968476</v>
      </c>
      <c r="J132" s="73">
        <v>1.6634697641160816</v>
      </c>
      <c r="K132" s="73">
        <v>1.5019315140749161</v>
      </c>
      <c r="L132" s="73">
        <v>1.3228921298244525</v>
      </c>
      <c r="M132" s="73">
        <v>1.4252239020212352</v>
      </c>
      <c r="N132" s="73">
        <v>1.4039687210673144</v>
      </c>
      <c r="O132" s="73">
        <v>3.6368835042217897</v>
      </c>
      <c r="P132" s="73">
        <v>4.8865553562922495</v>
      </c>
      <c r="Q132" s="73">
        <v>4.2653262025553227</v>
      </c>
      <c r="R132" s="73">
        <v>4.121221960223596</v>
      </c>
      <c r="S132" s="73">
        <v>4.3173355155472857</v>
      </c>
      <c r="T132" s="73">
        <v>4.3685865715419396</v>
      </c>
      <c r="U132" s="73">
        <v>3.936300708341911</v>
      </c>
      <c r="V132" s="73">
        <v>5.5142250531489818</v>
      </c>
      <c r="W132" s="73">
        <v>6.6206930559511985</v>
      </c>
      <c r="X132" s="73">
        <v>7.1928087985074889</v>
      </c>
      <c r="Y132" s="73">
        <v>10.530515286748422</v>
      </c>
      <c r="Z132" s="73">
        <v>13.717261584384913</v>
      </c>
      <c r="AA132" s="73">
        <v>9.1773623458742861</v>
      </c>
      <c r="AB132" s="73">
        <v>13.302733653459283</v>
      </c>
      <c r="AC132" s="73">
        <v>17.75901701066271</v>
      </c>
      <c r="AD132" s="73">
        <v>17.500576624385793</v>
      </c>
      <c r="AE132" s="73">
        <v>13.349990704681383</v>
      </c>
      <c r="AF132" s="73">
        <v>16.650220743757195</v>
      </c>
      <c r="AG132" s="73">
        <v>19.232396302035216</v>
      </c>
      <c r="AH132" s="73">
        <v>18.405352816499747</v>
      </c>
      <c r="AI132" s="73">
        <v>17.602740486159622</v>
      </c>
      <c r="AJ132" s="73">
        <v>17.106765791386948</v>
      </c>
      <c r="AK132" s="73">
        <v>20.750556584749805</v>
      </c>
      <c r="AL132" s="73">
        <v>25.81503726317105</v>
      </c>
      <c r="AM132" s="73">
        <v>21.39649455219034</v>
      </c>
      <c r="AN132" s="73">
        <v>19.963240593993973</v>
      </c>
      <c r="AO132" s="73">
        <v>24.275593396309461</v>
      </c>
      <c r="AP132" s="73">
        <v>24.275593396309461</v>
      </c>
    </row>
    <row r="133" spans="1:42" ht="15.75">
      <c r="F133" s="436" t="s">
        <v>459</v>
      </c>
      <c r="G133" s="247" t="s">
        <v>0</v>
      </c>
      <c r="H133" s="73">
        <v>0.19241940219322576</v>
      </c>
      <c r="I133" s="73">
        <v>0.59322722738753253</v>
      </c>
      <c r="J133" s="73">
        <v>0.8047422219307746</v>
      </c>
      <c r="K133" s="73">
        <v>0.77066233223520386</v>
      </c>
      <c r="L133" s="73">
        <v>0.72390126219212803</v>
      </c>
      <c r="M133" s="73">
        <v>0.75806189272782121</v>
      </c>
      <c r="N133" s="73">
        <v>0.73609025510111192</v>
      </c>
      <c r="O133" s="73">
        <v>1.1851194763163648</v>
      </c>
      <c r="P133" s="73">
        <v>1.1190445022796414</v>
      </c>
      <c r="Q133" s="73">
        <v>1.1078396290424051</v>
      </c>
      <c r="R133" s="73">
        <v>1.0995626899135091</v>
      </c>
      <c r="S133" s="73">
        <v>1.1940707512541895</v>
      </c>
      <c r="T133" s="73">
        <v>1.1965762370376725</v>
      </c>
      <c r="U133" s="73">
        <v>1.140519485066122</v>
      </c>
      <c r="V133" s="73">
        <v>1.2531957215319205</v>
      </c>
      <c r="W133" s="73">
        <v>1.530581761240615</v>
      </c>
      <c r="X133" s="73">
        <v>1.821528681277738</v>
      </c>
      <c r="Y133" s="73">
        <v>3.8656740624479413</v>
      </c>
      <c r="Z133" s="73">
        <v>4.6348900818393899</v>
      </c>
      <c r="AA133" s="73">
        <v>4.8283155085860532</v>
      </c>
      <c r="AB133" s="73">
        <v>5.9197122202265353</v>
      </c>
      <c r="AC133" s="73">
        <v>15.731969607776145</v>
      </c>
      <c r="AD133" s="73">
        <v>13.075211438809861</v>
      </c>
      <c r="AE133" s="73">
        <v>8.4936938347835405</v>
      </c>
      <c r="AF133" s="73">
        <v>10.456530050424579</v>
      </c>
      <c r="AG133" s="73">
        <v>10.187565965527307</v>
      </c>
      <c r="AH133" s="73">
        <v>9.7462376561310293</v>
      </c>
      <c r="AI133" s="73">
        <v>8.491531278415291</v>
      </c>
      <c r="AJ133" s="73">
        <v>7.5774506675251398</v>
      </c>
      <c r="AK133" s="73">
        <v>7.9118236009238343</v>
      </c>
      <c r="AL133" s="73">
        <v>9.5424266847756094</v>
      </c>
      <c r="AM133" s="73">
        <v>11.098766175529692</v>
      </c>
      <c r="AN133" s="73">
        <v>11.023002314060495</v>
      </c>
      <c r="AO133" s="73">
        <v>18.761838321308353</v>
      </c>
      <c r="AP133" s="73">
        <v>18.761838321308353</v>
      </c>
    </row>
    <row r="134" spans="1:42" ht="15.75">
      <c r="F134" s="436" t="s">
        <v>460</v>
      </c>
      <c r="G134" s="247" t="s">
        <v>0</v>
      </c>
      <c r="H134" s="73">
        <v>0.91669225651343711</v>
      </c>
      <c r="I134" s="73">
        <v>0.86682849820261476</v>
      </c>
      <c r="J134" s="73">
        <v>0.9190357414516509</v>
      </c>
      <c r="K134" s="73">
        <v>0.87654198435968067</v>
      </c>
      <c r="L134" s="73">
        <v>0.83953654201713279</v>
      </c>
      <c r="M134" s="73">
        <v>0.8273904754296435</v>
      </c>
      <c r="N134" s="73">
        <v>0.8154966036430652</v>
      </c>
      <c r="O134" s="73">
        <v>0.83525444373759483</v>
      </c>
      <c r="P134" s="73">
        <v>0.76658636051352635</v>
      </c>
      <c r="Q134" s="73">
        <v>1.0063027611948638</v>
      </c>
      <c r="R134" s="73">
        <v>0.974344380446166</v>
      </c>
      <c r="S134" s="73">
        <v>1.0773781451856259</v>
      </c>
      <c r="T134" s="73">
        <v>1.0472268736993637</v>
      </c>
      <c r="U134" s="73">
        <v>0.97973652661933341</v>
      </c>
      <c r="V134" s="73">
        <v>1.0000999476132362</v>
      </c>
      <c r="W134" s="73">
        <v>1.1375285171601084</v>
      </c>
      <c r="X134" s="73">
        <v>1.6413685396455391</v>
      </c>
      <c r="Y134" s="73">
        <v>0.65684684366019352</v>
      </c>
      <c r="Z134" s="73">
        <v>1.4997310458004374</v>
      </c>
      <c r="AA134" s="73">
        <v>2.1334039164070124</v>
      </c>
      <c r="AB134" s="73">
        <v>2.1694343705598222</v>
      </c>
      <c r="AC134" s="73">
        <v>2.9889292141601813</v>
      </c>
      <c r="AD134" s="73">
        <v>3.4398178681504694</v>
      </c>
      <c r="AE134" s="73">
        <v>8.3004023873283863</v>
      </c>
      <c r="AF134" s="73">
        <v>12.523287812497125</v>
      </c>
      <c r="AG134" s="73">
        <v>12.184507915891867</v>
      </c>
      <c r="AH134" s="73">
        <v>11.985073807622092</v>
      </c>
      <c r="AI134" s="73">
        <v>10.578072118751288</v>
      </c>
      <c r="AJ134" s="73">
        <v>11.530408341970579</v>
      </c>
      <c r="AK134" s="73">
        <v>11.193657395147843</v>
      </c>
      <c r="AL134" s="73">
        <v>14.47334446416639</v>
      </c>
      <c r="AM134" s="73">
        <v>11.993596886754498</v>
      </c>
      <c r="AN134" s="73">
        <v>8.9815935000655234</v>
      </c>
      <c r="AO134" s="73">
        <v>12.266517070384944</v>
      </c>
      <c r="AP134" s="73">
        <v>12.266517070384944</v>
      </c>
    </row>
    <row r="135" spans="1:42" ht="15.75">
      <c r="F135" s="436" t="s">
        <v>461</v>
      </c>
      <c r="G135" s="247" t="s">
        <v>0</v>
      </c>
      <c r="H135" s="73">
        <v>0.19241940219322576</v>
      </c>
      <c r="I135" s="73">
        <v>0.59322722738753253</v>
      </c>
      <c r="J135" s="73">
        <v>0.8047422219307746</v>
      </c>
      <c r="K135" s="73">
        <v>0.77066233223520386</v>
      </c>
      <c r="L135" s="73">
        <v>0.72390126219212803</v>
      </c>
      <c r="M135" s="73">
        <v>0.75806189272782121</v>
      </c>
      <c r="N135" s="73">
        <v>0.73609025510111192</v>
      </c>
      <c r="O135" s="73">
        <v>1.1851194763163648</v>
      </c>
      <c r="P135" s="73">
        <v>1.1190445022796414</v>
      </c>
      <c r="Q135" s="73">
        <v>1.1078396290424051</v>
      </c>
      <c r="R135" s="73">
        <v>1.0995626899135091</v>
      </c>
      <c r="S135" s="73">
        <v>1.1940707512541895</v>
      </c>
      <c r="T135" s="73">
        <v>1.1965762370376725</v>
      </c>
      <c r="U135" s="73">
        <v>1.140519485066122</v>
      </c>
      <c r="V135" s="73">
        <v>1.2531957215319205</v>
      </c>
      <c r="W135" s="73">
        <v>1.530581761240615</v>
      </c>
      <c r="X135" s="73">
        <v>1.821528681277738</v>
      </c>
      <c r="Y135" s="73">
        <v>2.3627094368073638</v>
      </c>
      <c r="Z135" s="73">
        <v>1.1518296968950197</v>
      </c>
      <c r="AA135" s="73">
        <v>2.5080634950166933</v>
      </c>
      <c r="AB135" s="73">
        <v>1.4988424413058457</v>
      </c>
      <c r="AC135" s="73">
        <v>2.1550464523690582</v>
      </c>
      <c r="AD135" s="73">
        <v>1.802361863975666</v>
      </c>
      <c r="AE135" s="73">
        <v>1.9365160319874957</v>
      </c>
      <c r="AF135" s="73">
        <v>2.6388834142028106</v>
      </c>
      <c r="AG135" s="73">
        <v>4.1562058462592493</v>
      </c>
      <c r="AH135" s="73">
        <v>5.0096702274779963</v>
      </c>
      <c r="AI135" s="73">
        <v>3.3161992311202266</v>
      </c>
      <c r="AJ135" s="73">
        <v>3.5630892679966379</v>
      </c>
      <c r="AK135" s="73">
        <v>3.2575584994784594</v>
      </c>
      <c r="AL135" s="73">
        <v>11.430374261668023</v>
      </c>
      <c r="AM135" s="73">
        <v>10.417465772406507</v>
      </c>
      <c r="AN135" s="73">
        <v>4.4219694964670833</v>
      </c>
      <c r="AO135" s="73">
        <v>9.5425790935647221</v>
      </c>
      <c r="AP135" s="73">
        <v>9.5425790935647221</v>
      </c>
    </row>
    <row r="136" spans="1:42" s="244" customFormat="1" ht="16.5">
      <c r="B136" s="245"/>
      <c r="C136" s="245"/>
      <c r="D136" s="245"/>
      <c r="E136" s="136"/>
      <c r="F136" s="437" t="s">
        <v>477</v>
      </c>
      <c r="G136" s="22"/>
    </row>
    <row r="137" spans="1:42" s="244" customFormat="1">
      <c r="B137" s="245"/>
      <c r="C137" s="245"/>
      <c r="D137" s="245"/>
      <c r="E137" s="136"/>
      <c r="F137" s="1"/>
      <c r="G137" s="22"/>
    </row>
    <row r="138" spans="1:42" s="120" customFormat="1">
      <c r="B138" s="99"/>
      <c r="C138" s="99"/>
      <c r="D138" s="207" t="s">
        <v>164</v>
      </c>
      <c r="E138" s="172">
        <v>54</v>
      </c>
      <c r="F138" s="365" t="s">
        <v>266</v>
      </c>
      <c r="G138" s="255"/>
    </row>
    <row r="139" spans="1:42" ht="15" customHeight="1">
      <c r="F139" s="8" t="s">
        <v>225</v>
      </c>
      <c r="G139" s="3" t="s">
        <v>226</v>
      </c>
      <c r="H139" s="8">
        <v>1990</v>
      </c>
      <c r="I139" s="8">
        <v>1991</v>
      </c>
      <c r="J139" s="8">
        <v>1992</v>
      </c>
      <c r="K139" s="8">
        <v>1993</v>
      </c>
      <c r="L139" s="8">
        <v>1994</v>
      </c>
      <c r="M139" s="8">
        <v>1995</v>
      </c>
      <c r="N139" s="8">
        <v>1996</v>
      </c>
      <c r="O139" s="8">
        <v>1997</v>
      </c>
      <c r="P139" s="8">
        <v>1998</v>
      </c>
      <c r="Q139" s="8">
        <v>1999</v>
      </c>
      <c r="R139" s="8">
        <v>2000</v>
      </c>
      <c r="S139" s="8">
        <v>2001</v>
      </c>
      <c r="T139" s="8">
        <v>2002</v>
      </c>
      <c r="U139" s="8">
        <v>2003</v>
      </c>
      <c r="V139" s="8">
        <v>2004</v>
      </c>
      <c r="W139" s="4">
        <f t="shared" ref="W139:AP139" si="111">V139+1</f>
        <v>2005</v>
      </c>
      <c r="X139" s="4">
        <f t="shared" si="111"/>
        <v>2006</v>
      </c>
      <c r="Y139" s="4">
        <f>X139+1</f>
        <v>2007</v>
      </c>
      <c r="Z139" s="4">
        <f>Y139+1</f>
        <v>2008</v>
      </c>
      <c r="AA139" s="4">
        <f t="shared" si="111"/>
        <v>2009</v>
      </c>
      <c r="AB139" s="4">
        <f t="shared" si="111"/>
        <v>2010</v>
      </c>
      <c r="AC139" s="4">
        <f t="shared" si="111"/>
        <v>2011</v>
      </c>
      <c r="AD139" s="4">
        <f t="shared" si="111"/>
        <v>2012</v>
      </c>
      <c r="AE139" s="4">
        <f t="shared" si="111"/>
        <v>2013</v>
      </c>
      <c r="AF139" s="4">
        <f t="shared" si="111"/>
        <v>2014</v>
      </c>
      <c r="AG139" s="4">
        <f t="shared" si="111"/>
        <v>2015</v>
      </c>
      <c r="AH139" s="4">
        <f t="shared" si="111"/>
        <v>2016</v>
      </c>
      <c r="AI139" s="4">
        <f t="shared" si="111"/>
        <v>2017</v>
      </c>
      <c r="AJ139" s="4">
        <f t="shared" si="111"/>
        <v>2018</v>
      </c>
      <c r="AK139" s="4">
        <f t="shared" si="111"/>
        <v>2019</v>
      </c>
      <c r="AL139" s="4">
        <f t="shared" si="111"/>
        <v>2020</v>
      </c>
      <c r="AM139" s="4">
        <f t="shared" si="111"/>
        <v>2021</v>
      </c>
      <c r="AN139" s="4">
        <f t="shared" si="111"/>
        <v>2022</v>
      </c>
      <c r="AO139" s="4">
        <f t="shared" si="111"/>
        <v>2023</v>
      </c>
      <c r="AP139" s="4">
        <f t="shared" si="111"/>
        <v>2024</v>
      </c>
    </row>
    <row r="140" spans="1:42" ht="15" customHeight="1">
      <c r="A140" s="1" t="s">
        <v>1</v>
      </c>
      <c r="F140" s="418" t="s">
        <v>428</v>
      </c>
      <c r="G140" s="58" t="s">
        <v>197</v>
      </c>
      <c r="H140" s="51">
        <v>1220.7160152058666</v>
      </c>
      <c r="I140" s="51">
        <v>1274.5005843193844</v>
      </c>
      <c r="J140" s="51">
        <v>1491.6421205669169</v>
      </c>
      <c r="K140" s="51">
        <v>1304.399342813193</v>
      </c>
      <c r="L140" s="51">
        <v>1658.9675670337292</v>
      </c>
      <c r="M140" s="51">
        <v>1453.732101784916</v>
      </c>
      <c r="N140" s="51">
        <v>1368.9609019276309</v>
      </c>
      <c r="O140" s="51">
        <v>1396.1447635814495</v>
      </c>
      <c r="P140" s="51">
        <v>1393.1493555832105</v>
      </c>
      <c r="Q140" s="51">
        <v>1392.5004089893705</v>
      </c>
      <c r="R140" s="51">
        <v>1596.4581294913808</v>
      </c>
      <c r="S140" s="51">
        <v>1444.4485315240738</v>
      </c>
      <c r="T140" s="51">
        <v>1452.3079335001994</v>
      </c>
      <c r="U140" s="51">
        <v>1393.5808842624863</v>
      </c>
      <c r="V140" s="51">
        <v>1379.6056652711361</v>
      </c>
      <c r="W140" s="51">
        <v>1448.2267186009892</v>
      </c>
      <c r="X140" s="51">
        <v>1391.959377715925</v>
      </c>
      <c r="Y140" s="51">
        <v>1401.4249153832718</v>
      </c>
      <c r="Z140" s="51">
        <v>1244.54795986469</v>
      </c>
      <c r="AA140" s="51">
        <v>1071.2748556553856</v>
      </c>
      <c r="AB140" s="51">
        <v>1423.3622937614471</v>
      </c>
      <c r="AC140" s="51">
        <v>1367.7281009312399</v>
      </c>
      <c r="AD140" s="51">
        <v>1499.840139489176</v>
      </c>
      <c r="AE140" s="51">
        <v>1258.0457138448794</v>
      </c>
      <c r="AF140" s="51">
        <v>1377.518773812157</v>
      </c>
      <c r="AG140" s="51">
        <v>1155.3766904299962</v>
      </c>
      <c r="AH140" s="51">
        <v>1333.6055794260953</v>
      </c>
      <c r="AI140" s="51">
        <v>1262.2747362042735</v>
      </c>
      <c r="AJ140" s="51">
        <v>1277.7872009794196</v>
      </c>
      <c r="AK140" s="51">
        <v>1168.7916561665634</v>
      </c>
      <c r="AL140" s="51">
        <v>1110.3942183322049</v>
      </c>
      <c r="AM140" s="51">
        <v>1134.1013773757406</v>
      </c>
      <c r="AN140" s="51">
        <v>1178.0145717618022</v>
      </c>
      <c r="AO140" s="51">
        <v>1312.4974398471902</v>
      </c>
      <c r="AP140" s="51">
        <v>1243.0048293803627</v>
      </c>
    </row>
    <row r="141" spans="1:42" s="15" customFormat="1" ht="15" customHeight="1">
      <c r="B141" s="28"/>
      <c r="C141" s="28"/>
      <c r="D141" s="28"/>
      <c r="E141" s="172"/>
      <c r="F141" s="238" t="s">
        <v>267</v>
      </c>
      <c r="G141" s="58" t="s">
        <v>197</v>
      </c>
      <c r="H141" s="150">
        <v>39.118591062775693</v>
      </c>
      <c r="I141" s="150">
        <v>43.581996112367364</v>
      </c>
      <c r="J141" s="150">
        <v>53.271886231868017</v>
      </c>
      <c r="K141" s="150">
        <v>50.655760859000722</v>
      </c>
      <c r="L141" s="150">
        <v>66.721802217277329</v>
      </c>
      <c r="M141" s="150">
        <v>66.804875586879476</v>
      </c>
      <c r="N141" s="150">
        <v>68.207934808613132</v>
      </c>
      <c r="O141" s="150">
        <v>77.797394920637359</v>
      </c>
      <c r="P141" s="150">
        <v>77.141467926896524</v>
      </c>
      <c r="Q141" s="150">
        <v>83.599689492233594</v>
      </c>
      <c r="R141" s="150">
        <v>100.32042527331627</v>
      </c>
      <c r="S141" s="150">
        <v>94.839525379341254</v>
      </c>
      <c r="T141" s="150">
        <v>99.470766347061996</v>
      </c>
      <c r="U141" s="150">
        <v>99.418319378439563</v>
      </c>
      <c r="V141" s="150">
        <v>102.3723828311019</v>
      </c>
      <c r="W141" s="150">
        <v>111.63416197464343</v>
      </c>
      <c r="X141" s="150">
        <v>111.32623776110964</v>
      </c>
      <c r="Y141" s="150">
        <v>116.16188854687682</v>
      </c>
      <c r="Z141" s="150">
        <v>135.00932294580261</v>
      </c>
      <c r="AA141" s="150">
        <v>109.40110298059876</v>
      </c>
      <c r="AB141" s="150">
        <v>117.24035399035503</v>
      </c>
      <c r="AC141" s="150">
        <v>106.90415636267639</v>
      </c>
      <c r="AD141" s="150">
        <v>113.52396832647058</v>
      </c>
      <c r="AE141" s="150">
        <v>100.16820734688579</v>
      </c>
      <c r="AF141" s="150">
        <v>111.66577549452835</v>
      </c>
      <c r="AG141" s="150">
        <v>97.090575468981484</v>
      </c>
      <c r="AH141" s="150">
        <v>109.9817882405807</v>
      </c>
      <c r="AI141" s="150">
        <v>99.819796190896625</v>
      </c>
      <c r="AJ141" s="150">
        <v>103.71038743277568</v>
      </c>
      <c r="AK141" s="150">
        <v>100.16820734688579</v>
      </c>
      <c r="AL141" s="150">
        <v>94.535560325060914</v>
      </c>
      <c r="AM141" s="150">
        <v>93.141915701104239</v>
      </c>
      <c r="AN141" s="150">
        <v>94.825902955051902</v>
      </c>
      <c r="AO141" s="150">
        <v>102.95549659479914</v>
      </c>
      <c r="AP141" s="150">
        <v>98.716494196930938</v>
      </c>
    </row>
    <row r="142" spans="1:42" ht="15" customHeight="1">
      <c r="A142" s="1" t="s">
        <v>1</v>
      </c>
      <c r="F142" s="40" t="s">
        <v>112</v>
      </c>
      <c r="G142" s="58" t="s">
        <v>197</v>
      </c>
      <c r="H142" s="51">
        <v>842.30611999999996</v>
      </c>
      <c r="I142" s="51">
        <v>801.20611999999994</v>
      </c>
      <c r="J142" s="51">
        <v>954.10611999999992</v>
      </c>
      <c r="K142" s="51">
        <v>1087.2061200000001</v>
      </c>
      <c r="L142" s="51">
        <v>1579.9634020000001</v>
      </c>
      <c r="M142" s="51">
        <v>1793.831414</v>
      </c>
      <c r="N142" s="51">
        <v>1702.524952</v>
      </c>
      <c r="O142" s="51">
        <v>2064.1680919999999</v>
      </c>
      <c r="P142" s="51">
        <v>2227.4437039999998</v>
      </c>
      <c r="Q142" s="51">
        <v>1983.171558</v>
      </c>
      <c r="R142" s="51">
        <v>1779.8022024210998</v>
      </c>
      <c r="S142" s="51">
        <v>1677.7869105255879</v>
      </c>
      <c r="T142" s="51">
        <v>1612.8698148049793</v>
      </c>
      <c r="U142" s="51">
        <v>1795.7348731728907</v>
      </c>
      <c r="V142" s="51">
        <v>1823.1646319280774</v>
      </c>
      <c r="W142" s="51">
        <v>1807.6211019668049</v>
      </c>
      <c r="X142" s="51">
        <v>1744.5326568298756</v>
      </c>
      <c r="Y142" s="51">
        <v>1919.2866321778479</v>
      </c>
      <c r="Z142" s="51">
        <v>2118</v>
      </c>
      <c r="AA142" s="51">
        <v>1490.5</v>
      </c>
      <c r="AB142" s="51">
        <v>1703</v>
      </c>
      <c r="AC142" s="51">
        <v>1511</v>
      </c>
      <c r="AD142" s="51">
        <v>1632</v>
      </c>
      <c r="AE142" s="51">
        <v>1778</v>
      </c>
      <c r="AF142" s="51">
        <v>1591</v>
      </c>
      <c r="AG142" s="51">
        <v>1826</v>
      </c>
      <c r="AH142" s="51">
        <v>1777</v>
      </c>
      <c r="AI142" s="51">
        <v>1840</v>
      </c>
      <c r="AJ142" s="51">
        <v>1864</v>
      </c>
      <c r="AK142" s="51">
        <v>1848</v>
      </c>
      <c r="AL142" s="51">
        <v>1574</v>
      </c>
      <c r="AM142" s="51">
        <v>1626</v>
      </c>
      <c r="AN142" s="51">
        <v>1620</v>
      </c>
      <c r="AO142" s="51">
        <v>1791</v>
      </c>
      <c r="AP142" s="51">
        <v>1699</v>
      </c>
    </row>
    <row r="143" spans="1:42" ht="15" customHeight="1">
      <c r="F143" s="37" t="s">
        <v>229</v>
      </c>
      <c r="G143" s="58" t="s">
        <v>197</v>
      </c>
      <c r="H143" s="51">
        <v>335.31387999999998</v>
      </c>
      <c r="I143" s="51">
        <v>87.313879999999997</v>
      </c>
      <c r="J143" s="51">
        <v>71.313879999999997</v>
      </c>
      <c r="K143" s="51">
        <v>106.31388</v>
      </c>
      <c r="L143" s="51">
        <v>480.11359799999997</v>
      </c>
      <c r="M143" s="51">
        <v>711.70758599999999</v>
      </c>
      <c r="N143" s="51">
        <v>388.4270479999999</v>
      </c>
      <c r="O143" s="51">
        <v>735.24390800000003</v>
      </c>
      <c r="P143" s="51">
        <v>949.56029599999999</v>
      </c>
      <c r="Q143" s="51">
        <v>770.61144200000001</v>
      </c>
      <c r="R143" s="51">
        <v>718.28817151912619</v>
      </c>
      <c r="S143" s="51">
        <v>730.1682785016136</v>
      </c>
      <c r="T143" s="51">
        <v>707.36449224896262</v>
      </c>
      <c r="U143" s="51">
        <v>453.27656620009213</v>
      </c>
      <c r="V143" s="51">
        <v>364.81337729276163</v>
      </c>
      <c r="W143" s="51">
        <v>322.77585100691556</v>
      </c>
      <c r="X143" s="51">
        <v>321.7411854937759</v>
      </c>
      <c r="Y143" s="51">
        <v>140.60596585923545</v>
      </c>
      <c r="Z143" s="51">
        <v>494</v>
      </c>
      <c r="AA143" s="51">
        <v>298.5</v>
      </c>
      <c r="AB143" s="51">
        <v>292</v>
      </c>
      <c r="AC143" s="51">
        <v>225</v>
      </c>
      <c r="AD143" s="51">
        <v>349</v>
      </c>
      <c r="AE143" s="51">
        <v>152</v>
      </c>
      <c r="AF143" s="51">
        <v>130</v>
      </c>
      <c r="AG143" s="51">
        <v>114</v>
      </c>
      <c r="AH143" s="51">
        <v>109</v>
      </c>
      <c r="AI143" s="51">
        <v>116</v>
      </c>
      <c r="AJ143" s="51">
        <v>103</v>
      </c>
      <c r="AK143" s="51">
        <v>5</v>
      </c>
      <c r="AL143" s="51">
        <v>18</v>
      </c>
      <c r="AM143" s="51">
        <v>16</v>
      </c>
      <c r="AN143" s="51">
        <v>15</v>
      </c>
      <c r="AO143" s="51">
        <v>19</v>
      </c>
      <c r="AP143" s="51">
        <v>19</v>
      </c>
    </row>
    <row r="144" spans="1:42" ht="15" customHeight="1">
      <c r="F144" s="37" t="s">
        <v>268</v>
      </c>
      <c r="G144" s="58" t="s">
        <v>197</v>
      </c>
      <c r="H144" s="51">
        <v>2679</v>
      </c>
      <c r="I144" s="51">
        <v>2462</v>
      </c>
      <c r="J144" s="51">
        <v>2979</v>
      </c>
      <c r="K144" s="51">
        <v>2865</v>
      </c>
      <c r="L144" s="51">
        <v>3968</v>
      </c>
      <c r="M144" s="51">
        <v>4744</v>
      </c>
      <c r="N144" s="51">
        <v>5431</v>
      </c>
      <c r="O144" s="51">
        <v>4674</v>
      </c>
      <c r="P144" s="51">
        <v>4172</v>
      </c>
      <c r="Q144" s="51">
        <v>3794</v>
      </c>
      <c r="R144" s="51">
        <v>3114</v>
      </c>
      <c r="S144" s="51">
        <v>2922</v>
      </c>
      <c r="T144" s="51">
        <v>2425</v>
      </c>
      <c r="U144" s="51">
        <v>2222</v>
      </c>
      <c r="V144" s="51">
        <v>2034</v>
      </c>
      <c r="W144" s="51">
        <v>1865</v>
      </c>
      <c r="X144" s="51">
        <v>1660</v>
      </c>
      <c r="Y144" s="51">
        <v>1659.0829546983928</v>
      </c>
      <c r="Z144" s="51">
        <v>1313</v>
      </c>
      <c r="AA144" s="51">
        <v>1283</v>
      </c>
      <c r="AB144" s="51">
        <v>1101</v>
      </c>
      <c r="AC144" s="51">
        <v>1135</v>
      </c>
      <c r="AD144" s="51">
        <v>1181</v>
      </c>
      <c r="AE144" s="51">
        <v>1388</v>
      </c>
      <c r="AF144" s="51">
        <v>1137</v>
      </c>
      <c r="AG144" s="51">
        <v>1120</v>
      </c>
      <c r="AH144" s="51">
        <v>1062</v>
      </c>
      <c r="AI144" s="51">
        <v>1263</v>
      </c>
      <c r="AJ144" s="51">
        <v>1247</v>
      </c>
      <c r="AK144" s="51">
        <v>1161</v>
      </c>
      <c r="AL144" s="51">
        <v>1055</v>
      </c>
      <c r="AM144" s="51">
        <v>958</v>
      </c>
      <c r="AN144" s="51">
        <v>1021</v>
      </c>
      <c r="AO144" s="51">
        <v>1171</v>
      </c>
      <c r="AP144" s="51">
        <v>1108</v>
      </c>
    </row>
    <row r="145" spans="2:42" ht="15" customHeight="1">
      <c r="F145" s="37" t="s">
        <v>230</v>
      </c>
      <c r="G145" s="58" t="s">
        <v>197</v>
      </c>
      <c r="H145" s="51">
        <v>31</v>
      </c>
      <c r="I145" s="51">
        <v>31</v>
      </c>
      <c r="J145" s="51">
        <v>28</v>
      </c>
      <c r="K145" s="51">
        <v>33</v>
      </c>
      <c r="L145" s="51">
        <v>38</v>
      </c>
      <c r="M145" s="51">
        <v>49</v>
      </c>
      <c r="N145" s="51">
        <v>49</v>
      </c>
      <c r="O145" s="51">
        <v>41</v>
      </c>
      <c r="P145" s="51">
        <v>52</v>
      </c>
      <c r="Q145" s="51">
        <v>57</v>
      </c>
      <c r="R145" s="51">
        <v>50</v>
      </c>
      <c r="S145" s="51">
        <v>51</v>
      </c>
      <c r="T145" s="51">
        <v>46</v>
      </c>
      <c r="U145" s="51">
        <v>40</v>
      </c>
      <c r="V145" s="51">
        <v>36</v>
      </c>
      <c r="W145" s="51">
        <v>43</v>
      </c>
      <c r="X145" s="51">
        <v>36</v>
      </c>
      <c r="Y145" s="51">
        <v>35.93788091856382</v>
      </c>
      <c r="Z145" s="51">
        <v>33</v>
      </c>
      <c r="AA145" s="51">
        <v>26</v>
      </c>
      <c r="AB145" s="51">
        <v>24</v>
      </c>
      <c r="AC145" s="51">
        <v>26</v>
      </c>
      <c r="AD145" s="51">
        <v>24</v>
      </c>
      <c r="AE145" s="51">
        <v>35</v>
      </c>
      <c r="AF145" s="51">
        <v>39</v>
      </c>
      <c r="AG145" s="51">
        <v>27</v>
      </c>
      <c r="AH145" s="51">
        <v>36</v>
      </c>
      <c r="AI145" s="51">
        <v>29</v>
      </c>
      <c r="AJ145" s="51">
        <v>21</v>
      </c>
      <c r="AK145" s="51">
        <v>23</v>
      </c>
      <c r="AL145" s="51">
        <v>30</v>
      </c>
      <c r="AM145" s="51">
        <v>28</v>
      </c>
      <c r="AN145" s="51">
        <v>29</v>
      </c>
      <c r="AO145" s="51">
        <v>30</v>
      </c>
      <c r="AP145" s="51">
        <v>30</v>
      </c>
    </row>
    <row r="146" spans="2:42" ht="15" customHeight="1">
      <c r="F146" s="62" t="s">
        <v>269</v>
      </c>
      <c r="G146" s="58" t="s">
        <v>197</v>
      </c>
      <c r="H146" s="51">
        <v>77</v>
      </c>
      <c r="I146" s="51">
        <v>65</v>
      </c>
      <c r="J146" s="51">
        <v>75</v>
      </c>
      <c r="K146" s="51">
        <v>88</v>
      </c>
      <c r="L146" s="51">
        <v>109</v>
      </c>
      <c r="M146" s="51">
        <v>125</v>
      </c>
      <c r="N146" s="51">
        <v>124</v>
      </c>
      <c r="O146" s="51">
        <v>107</v>
      </c>
      <c r="P146" s="51">
        <v>181</v>
      </c>
      <c r="Q146" s="51">
        <v>168</v>
      </c>
      <c r="R146" s="51">
        <v>272</v>
      </c>
      <c r="S146" s="51">
        <v>275</v>
      </c>
      <c r="T146" s="51">
        <v>322</v>
      </c>
      <c r="U146" s="51">
        <v>187</v>
      </c>
      <c r="V146" s="51">
        <v>175</v>
      </c>
      <c r="W146" s="51">
        <v>167</v>
      </c>
      <c r="X146" s="51">
        <v>186</v>
      </c>
      <c r="Y146" s="51">
        <v>153.51966203904138</v>
      </c>
      <c r="Z146" s="51">
        <v>220</v>
      </c>
      <c r="AA146" s="51">
        <v>181</v>
      </c>
      <c r="AB146" s="51">
        <v>190</v>
      </c>
      <c r="AC146" s="51">
        <v>184</v>
      </c>
      <c r="AD146" s="51">
        <v>153</v>
      </c>
      <c r="AE146" s="51">
        <v>151</v>
      </c>
      <c r="AF146" s="51">
        <v>153</v>
      </c>
      <c r="AG146" s="51">
        <v>168</v>
      </c>
      <c r="AH146" s="51">
        <v>154</v>
      </c>
      <c r="AI146" s="51">
        <v>133</v>
      </c>
      <c r="AJ146" s="51">
        <v>159</v>
      </c>
      <c r="AK146" s="51">
        <v>204</v>
      </c>
      <c r="AL146" s="51">
        <v>170</v>
      </c>
      <c r="AM146" s="51">
        <v>198</v>
      </c>
      <c r="AN146" s="51">
        <v>175</v>
      </c>
      <c r="AO146" s="51">
        <v>122</v>
      </c>
      <c r="AP146" s="51">
        <v>117</v>
      </c>
    </row>
    <row r="147" spans="2:42" ht="15" customHeight="1">
      <c r="F147" s="37" t="s">
        <v>270</v>
      </c>
      <c r="G147" s="58" t="s">
        <v>197</v>
      </c>
      <c r="H147" s="51">
        <v>3213.9520000000002</v>
      </c>
      <c r="I147" s="51">
        <v>3221.6919999999996</v>
      </c>
      <c r="J147" s="51">
        <v>3542.4539999999997</v>
      </c>
      <c r="K147" s="51">
        <v>3394.0609999999997</v>
      </c>
      <c r="L147" s="51">
        <v>3695.3250000000003</v>
      </c>
      <c r="M147" s="51">
        <v>3828.7859999999996</v>
      </c>
      <c r="N147" s="51">
        <v>3849.1040000000003</v>
      </c>
      <c r="O147" s="51">
        <v>3914.5510000000004</v>
      </c>
      <c r="P147" s="51">
        <v>4054.442</v>
      </c>
      <c r="Q147" s="51">
        <v>4269.62</v>
      </c>
      <c r="R147" s="51">
        <v>4300.1570000000002</v>
      </c>
      <c r="S147" s="51">
        <v>4524.143</v>
      </c>
      <c r="T147" s="51">
        <v>4785.0060000000003</v>
      </c>
      <c r="U147" s="51">
        <v>4973.393</v>
      </c>
      <c r="V147" s="51">
        <v>5004.9542000000001</v>
      </c>
      <c r="W147" s="51">
        <v>5173.639232999999</v>
      </c>
      <c r="X147" s="51">
        <v>5196.0321199999998</v>
      </c>
      <c r="Y147" s="51">
        <v>5037.8300899999995</v>
      </c>
      <c r="Z147" s="51">
        <v>4967.9836990000013</v>
      </c>
      <c r="AA147" s="51">
        <v>4892.6370869999992</v>
      </c>
      <c r="AB147" s="51">
        <v>5186.6657079999986</v>
      </c>
      <c r="AC147" s="51">
        <v>4907.7548500000003</v>
      </c>
      <c r="AD147" s="51">
        <v>5020.5540490000003</v>
      </c>
      <c r="AE147" s="51">
        <v>5078.4006450000015</v>
      </c>
      <c r="AF147" s="51">
        <v>5014.4473779970003</v>
      </c>
      <c r="AG147" s="51">
        <v>5045.8113700000004</v>
      </c>
      <c r="AH147" s="51">
        <v>4964.4666179999995</v>
      </c>
      <c r="AI147" s="51">
        <v>5187.9329600000001</v>
      </c>
      <c r="AJ147" s="51">
        <v>5198.1864139999989</v>
      </c>
      <c r="AK147" s="51">
        <v>5235.5728140000001</v>
      </c>
      <c r="AL147" s="51">
        <v>5022.9126036524121</v>
      </c>
      <c r="AM147" s="51">
        <v>4938.3049499999997</v>
      </c>
      <c r="AN147" s="51">
        <v>5009.4021000000002</v>
      </c>
      <c r="AO147" s="51">
        <v>4930.5257100099998</v>
      </c>
      <c r="AP147" s="51">
        <v>4754.1933219999974</v>
      </c>
    </row>
    <row r="148" spans="2:42" ht="15" customHeight="1">
      <c r="F148" s="418" t="s">
        <v>439</v>
      </c>
      <c r="G148" s="58" t="s">
        <v>197</v>
      </c>
      <c r="H148" s="51">
        <v>1972.4464407543617</v>
      </c>
      <c r="I148" s="51">
        <v>1982.4675083885948</v>
      </c>
      <c r="J148" s="51">
        <v>1992.4885760228278</v>
      </c>
      <c r="K148" s="51">
        <v>2002.5096436570609</v>
      </c>
      <c r="L148" s="51">
        <v>2012.530711291294</v>
      </c>
      <c r="M148" s="51">
        <v>2022.5517789255271</v>
      </c>
      <c r="N148" s="51">
        <v>2032.5728465597601</v>
      </c>
      <c r="O148" s="51">
        <v>2042.5939141939932</v>
      </c>
      <c r="P148" s="51">
        <v>2042.593914193993</v>
      </c>
      <c r="Q148" s="51">
        <v>2021</v>
      </c>
      <c r="R148" s="51">
        <v>2071</v>
      </c>
      <c r="S148" s="51">
        <v>1697.7517837490343</v>
      </c>
      <c r="T148" s="51">
        <v>1736.3546409376054</v>
      </c>
      <c r="U148" s="51">
        <v>1975.7820552312164</v>
      </c>
      <c r="V148" s="51">
        <v>2370</v>
      </c>
      <c r="W148" s="51">
        <v>2287.8139408055472</v>
      </c>
      <c r="X148" s="51">
        <v>2253.2934395778166</v>
      </c>
      <c r="Y148" s="51">
        <v>2274.9768583086793</v>
      </c>
      <c r="Z148" s="51">
        <v>2082</v>
      </c>
      <c r="AA148" s="51">
        <v>2106</v>
      </c>
      <c r="AB148" s="51">
        <v>2010</v>
      </c>
      <c r="AC148" s="51">
        <v>2020</v>
      </c>
      <c r="AD148" s="51">
        <v>1713</v>
      </c>
      <c r="AE148" s="51">
        <v>1954</v>
      </c>
      <c r="AF148" s="51">
        <v>2021</v>
      </c>
      <c r="AG148" s="51">
        <v>1880</v>
      </c>
      <c r="AH148" s="51">
        <v>1884</v>
      </c>
      <c r="AI148" s="51">
        <v>2003</v>
      </c>
      <c r="AJ148" s="51">
        <v>1938</v>
      </c>
      <c r="AK148" s="51">
        <v>1962</v>
      </c>
      <c r="AL148" s="51">
        <v>1790</v>
      </c>
      <c r="AM148" s="51">
        <v>1690</v>
      </c>
      <c r="AN148" s="51">
        <v>1664</v>
      </c>
      <c r="AO148" s="51">
        <v>1658</v>
      </c>
      <c r="AP148" s="51">
        <v>1595</v>
      </c>
    </row>
    <row r="149" spans="2:42" s="15" customFormat="1">
      <c r="B149" s="28"/>
      <c r="C149" s="28"/>
      <c r="D149" s="28"/>
      <c r="E149" s="172"/>
      <c r="F149" s="34"/>
      <c r="G149" s="22"/>
      <c r="H149" s="22"/>
      <c r="I149" s="22"/>
      <c r="J149" s="22"/>
      <c r="K149" s="22"/>
      <c r="L149" s="22"/>
      <c r="M149" s="22"/>
      <c r="N149" s="22"/>
      <c r="O149" s="22"/>
      <c r="P149" s="22"/>
      <c r="Q149" s="22"/>
      <c r="R149" s="22"/>
      <c r="S149" s="22"/>
      <c r="T149" s="22"/>
      <c r="U149" s="22"/>
      <c r="V149" s="22"/>
      <c r="W149" s="22"/>
      <c r="X149" s="22"/>
      <c r="Y149" s="22"/>
      <c r="Z149" s="22"/>
      <c r="AA149" s="22"/>
      <c r="AB149" s="22"/>
      <c r="AC149" s="22"/>
      <c r="AD149" s="22"/>
      <c r="AE149" s="22"/>
      <c r="AF149" s="22"/>
      <c r="AG149" s="22"/>
      <c r="AH149" s="22"/>
      <c r="AI149" s="22"/>
      <c r="AJ149" s="22"/>
      <c r="AK149" s="22"/>
      <c r="AL149" s="22"/>
      <c r="AM149" s="22"/>
      <c r="AN149" s="22"/>
      <c r="AO149" s="22"/>
      <c r="AP149" s="22"/>
    </row>
    <row r="150" spans="2:42" s="15" customFormat="1">
      <c r="B150" s="28"/>
      <c r="C150" s="28"/>
      <c r="D150" s="28"/>
      <c r="E150" s="172"/>
      <c r="F150" s="34"/>
      <c r="G150" s="22"/>
      <c r="H150" s="22"/>
      <c r="I150" s="22"/>
      <c r="J150" s="22"/>
      <c r="K150" s="22"/>
      <c r="L150" s="22"/>
      <c r="M150" s="22"/>
      <c r="N150" s="22"/>
      <c r="O150" s="22"/>
      <c r="P150" s="22"/>
      <c r="Q150" s="22"/>
      <c r="R150" s="22"/>
      <c r="S150" s="22"/>
      <c r="T150" s="22"/>
      <c r="U150" s="22"/>
      <c r="V150" s="22"/>
      <c r="W150" s="22"/>
      <c r="X150" s="22"/>
      <c r="Y150" s="22"/>
      <c r="Z150" s="22"/>
      <c r="AA150" s="22"/>
      <c r="AB150" s="22"/>
      <c r="AC150" s="22"/>
      <c r="AD150" s="22"/>
      <c r="AE150" s="22"/>
      <c r="AF150" s="22"/>
      <c r="AG150" s="22"/>
      <c r="AH150" s="22"/>
      <c r="AI150" s="22"/>
      <c r="AJ150" s="22"/>
      <c r="AK150" s="22"/>
      <c r="AL150" s="22"/>
      <c r="AM150" s="22"/>
      <c r="AN150" s="22"/>
      <c r="AO150" s="22"/>
      <c r="AP150" s="22"/>
    </row>
    <row r="151" spans="2:42" s="120" customFormat="1">
      <c r="B151" s="99"/>
      <c r="C151" s="99"/>
      <c r="D151" s="207" t="s">
        <v>164</v>
      </c>
      <c r="E151" s="172">
        <v>57</v>
      </c>
      <c r="F151" s="365" t="s">
        <v>271</v>
      </c>
      <c r="G151" s="255"/>
      <c r="H151" s="255"/>
      <c r="I151" s="255"/>
      <c r="J151" s="255"/>
      <c r="K151" s="255"/>
      <c r="L151" s="255"/>
      <c r="M151" s="255"/>
      <c r="N151" s="255"/>
      <c r="O151" s="255"/>
      <c r="P151" s="255"/>
      <c r="Q151" s="255"/>
      <c r="R151" s="255"/>
      <c r="S151" s="255"/>
      <c r="T151" s="255"/>
      <c r="U151" s="255"/>
      <c r="V151" s="255"/>
      <c r="W151" s="255"/>
      <c r="X151" s="255"/>
      <c r="Y151" s="255"/>
      <c r="Z151" s="255"/>
      <c r="AA151" s="255"/>
      <c r="AB151" s="255"/>
      <c r="AC151" s="255"/>
      <c r="AD151" s="255"/>
      <c r="AE151" s="255"/>
      <c r="AF151" s="255"/>
      <c r="AG151" s="255"/>
      <c r="AH151" s="255"/>
      <c r="AI151" s="255"/>
      <c r="AJ151" s="255"/>
      <c r="AK151" s="255"/>
      <c r="AL151" s="255"/>
      <c r="AM151" s="255"/>
      <c r="AN151" s="255"/>
      <c r="AO151" s="255"/>
      <c r="AP151" s="255"/>
    </row>
    <row r="152" spans="2:42" ht="15" customHeight="1">
      <c r="F152" s="8" t="s">
        <v>225</v>
      </c>
      <c r="G152" s="3" t="s">
        <v>226</v>
      </c>
      <c r="H152" s="8">
        <v>1990</v>
      </c>
      <c r="I152" s="8">
        <v>1991</v>
      </c>
      <c r="J152" s="8">
        <v>1992</v>
      </c>
      <c r="K152" s="8">
        <v>1993</v>
      </c>
      <c r="L152" s="8">
        <v>1994</v>
      </c>
      <c r="M152" s="8">
        <v>1995</v>
      </c>
      <c r="N152" s="8">
        <v>1996</v>
      </c>
      <c r="O152" s="8">
        <v>1997</v>
      </c>
      <c r="P152" s="8">
        <v>1998</v>
      </c>
      <c r="Q152" s="8">
        <v>1999</v>
      </c>
      <c r="R152" s="8">
        <v>2000</v>
      </c>
      <c r="S152" s="8">
        <v>2001</v>
      </c>
      <c r="T152" s="8">
        <v>2002</v>
      </c>
      <c r="U152" s="8">
        <v>2003</v>
      </c>
      <c r="V152" s="8">
        <v>2004</v>
      </c>
      <c r="W152" s="4">
        <f t="shared" ref="W152" si="112">V152+1</f>
        <v>2005</v>
      </c>
      <c r="X152" s="4">
        <f t="shared" ref="X152" si="113">W152+1</f>
        <v>2006</v>
      </c>
      <c r="Y152" s="4">
        <f>X152+1</f>
        <v>2007</v>
      </c>
      <c r="Z152" s="4">
        <f>Y152+1</f>
        <v>2008</v>
      </c>
      <c r="AA152" s="4">
        <f t="shared" ref="AA152" si="114">Z152+1</f>
        <v>2009</v>
      </c>
      <c r="AB152" s="4">
        <f t="shared" ref="AB152" si="115">AA152+1</f>
        <v>2010</v>
      </c>
      <c r="AC152" s="4">
        <f t="shared" ref="AC152" si="116">AB152+1</f>
        <v>2011</v>
      </c>
      <c r="AD152" s="4">
        <f t="shared" ref="AD152" si="117">AC152+1</f>
        <v>2012</v>
      </c>
      <c r="AE152" s="4">
        <f t="shared" ref="AE152" si="118">AD152+1</f>
        <v>2013</v>
      </c>
      <c r="AF152" s="4">
        <f t="shared" ref="AF152" si="119">AE152+1</f>
        <v>2014</v>
      </c>
      <c r="AG152" s="4">
        <f t="shared" ref="AG152" si="120">AF152+1</f>
        <v>2015</v>
      </c>
      <c r="AH152" s="4">
        <f t="shared" ref="AH152" si="121">AG152+1</f>
        <v>2016</v>
      </c>
      <c r="AI152" s="4">
        <f t="shared" ref="AI152" si="122">AH152+1</f>
        <v>2017</v>
      </c>
      <c r="AJ152" s="4">
        <f t="shared" ref="AJ152" si="123">AI152+1</f>
        <v>2018</v>
      </c>
      <c r="AK152" s="4">
        <f t="shared" ref="AK152" si="124">AJ152+1</f>
        <v>2019</v>
      </c>
      <c r="AL152" s="4">
        <f t="shared" ref="AL152" si="125">AK152+1</f>
        <v>2020</v>
      </c>
      <c r="AM152" s="4">
        <f t="shared" ref="AM152" si="126">AL152+1</f>
        <v>2021</v>
      </c>
      <c r="AN152" s="4">
        <f t="shared" ref="AN152" si="127">AM152+1</f>
        <v>2022</v>
      </c>
      <c r="AO152" s="4">
        <f t="shared" ref="AO152:AP152" si="128">AN152+1</f>
        <v>2023</v>
      </c>
      <c r="AP152" s="4">
        <f t="shared" si="128"/>
        <v>2024</v>
      </c>
    </row>
    <row r="153" spans="2:42" ht="15" customHeight="1">
      <c r="F153" s="37" t="s">
        <v>368</v>
      </c>
      <c r="G153" s="58" t="s">
        <v>196</v>
      </c>
      <c r="H153" s="387">
        <v>220.27156000000008</v>
      </c>
      <c r="I153" s="387">
        <v>232.23579300000006</v>
      </c>
      <c r="J153" s="387">
        <v>239.54392800000011</v>
      </c>
      <c r="K153" s="387">
        <v>268.37973500000015</v>
      </c>
      <c r="L153" s="387">
        <v>237.71397899999997</v>
      </c>
      <c r="M153" s="387">
        <v>318.83375100000001</v>
      </c>
      <c r="N153" s="387">
        <v>286.738607</v>
      </c>
      <c r="O153" s="387">
        <v>303.58933300000012</v>
      </c>
      <c r="P153" s="387">
        <v>415.43770999999998</v>
      </c>
      <c r="Q153" s="387">
        <v>383.80454299999991</v>
      </c>
      <c r="R153" s="387">
        <v>387.93859100000009</v>
      </c>
      <c r="S153" s="387">
        <v>413.04154099999994</v>
      </c>
      <c r="T153" s="387">
        <v>321.27694399999996</v>
      </c>
      <c r="U153" s="387">
        <v>576.73399000000006</v>
      </c>
      <c r="V153" s="387">
        <v>689.14806510200003</v>
      </c>
      <c r="W153" s="387">
        <v>718.95475419000002</v>
      </c>
      <c r="X153" s="387">
        <v>630.79981038750952</v>
      </c>
      <c r="Y153" s="387">
        <v>613.25890560325013</v>
      </c>
      <c r="Z153" s="387">
        <v>502.94638087400006</v>
      </c>
      <c r="AA153" s="387">
        <v>454.20048616478385</v>
      </c>
      <c r="AB153" s="387">
        <v>439.73189107099984</v>
      </c>
      <c r="AC153" s="387">
        <v>433.97741004100016</v>
      </c>
      <c r="AD153" s="387">
        <v>468.36600393002487</v>
      </c>
      <c r="AE153" s="387">
        <v>504.62199919004195</v>
      </c>
      <c r="AF153" s="387">
        <v>361.92063309922065</v>
      </c>
      <c r="AG153" s="387">
        <v>384.24321005716439</v>
      </c>
      <c r="AH153" s="387">
        <v>278.15588638370122</v>
      </c>
      <c r="AI153" s="387">
        <v>347.53024692000002</v>
      </c>
      <c r="AJ153" s="387">
        <v>363.21476183999982</v>
      </c>
      <c r="AK153" s="387">
        <v>395.88782879368489</v>
      </c>
      <c r="AL153" s="387">
        <v>364.64436990073449</v>
      </c>
      <c r="AM153" s="387">
        <v>347.89655945518336</v>
      </c>
      <c r="AN153" s="387">
        <v>331.77881151385139</v>
      </c>
      <c r="AO153" s="387">
        <v>361.24621057201949</v>
      </c>
      <c r="AP153" s="387">
        <v>363.10170565125009</v>
      </c>
    </row>
    <row r="154" spans="2:42" ht="15" customHeight="1">
      <c r="F154" s="37" t="s">
        <v>369</v>
      </c>
      <c r="G154" s="58" t="s">
        <v>196</v>
      </c>
      <c r="H154" s="387">
        <v>115.46488699999999</v>
      </c>
      <c r="I154" s="387">
        <v>104.62514700000001</v>
      </c>
      <c r="J154" s="387">
        <v>152.31355099999999</v>
      </c>
      <c r="K154" s="387">
        <v>161.410416</v>
      </c>
      <c r="L154" s="387">
        <v>171.949286</v>
      </c>
      <c r="M154" s="387">
        <v>206.44537499999996</v>
      </c>
      <c r="N154" s="387">
        <v>271.34222299999999</v>
      </c>
      <c r="O154" s="387">
        <v>291.52803300000011</v>
      </c>
      <c r="P154" s="387">
        <v>310.60541600000005</v>
      </c>
      <c r="Q154" s="387">
        <v>320.41277100000002</v>
      </c>
      <c r="R154" s="387">
        <v>325.0484689999999</v>
      </c>
      <c r="S154" s="387">
        <v>377.88164099999995</v>
      </c>
      <c r="T154" s="387">
        <v>522.40555100000006</v>
      </c>
      <c r="U154" s="387">
        <v>381.56419499999987</v>
      </c>
      <c r="V154" s="387">
        <v>355.78211201999994</v>
      </c>
      <c r="W154" s="387">
        <v>358.54249115699997</v>
      </c>
      <c r="X154" s="387">
        <v>476.65509317200014</v>
      </c>
      <c r="Y154" s="387">
        <v>464.75707909399995</v>
      </c>
      <c r="Z154" s="387">
        <v>497.49996952800012</v>
      </c>
      <c r="AA154" s="387">
        <v>501.96964947500015</v>
      </c>
      <c r="AB154" s="387">
        <v>523.56864826599985</v>
      </c>
      <c r="AC154" s="387">
        <v>527.09141087299986</v>
      </c>
      <c r="AD154" s="387">
        <v>515.61218020338424</v>
      </c>
      <c r="AE154" s="387">
        <v>491.99238424122314</v>
      </c>
      <c r="AF154" s="387">
        <v>574.20768233516219</v>
      </c>
      <c r="AG154" s="387">
        <v>536.54669356709041</v>
      </c>
      <c r="AH154" s="387">
        <v>622.49907661093891</v>
      </c>
      <c r="AI154" s="387">
        <v>587.16843360538451</v>
      </c>
      <c r="AJ154" s="387">
        <v>584.87200130550764</v>
      </c>
      <c r="AK154" s="387">
        <v>557.68756409602258</v>
      </c>
      <c r="AL154" s="387">
        <v>528.11775814592897</v>
      </c>
      <c r="AM154" s="387">
        <v>507.33660451685887</v>
      </c>
      <c r="AN154" s="387">
        <v>516.96539550590376</v>
      </c>
      <c r="AO154" s="387">
        <v>490.43790322128149</v>
      </c>
      <c r="AP154" s="387">
        <v>449.13622300669954</v>
      </c>
    </row>
    <row r="155" spans="2:42" ht="39.950000000000003" customHeight="1">
      <c r="F155" s="40" t="s">
        <v>370</v>
      </c>
      <c r="G155" s="58" t="s">
        <v>196</v>
      </c>
      <c r="H155" s="387" t="s">
        <v>489</v>
      </c>
      <c r="I155" s="387" t="s">
        <v>489</v>
      </c>
      <c r="J155" s="387" t="s">
        <v>489</v>
      </c>
      <c r="K155" s="387" t="s">
        <v>489</v>
      </c>
      <c r="L155" s="387" t="s">
        <v>489</v>
      </c>
      <c r="M155" s="387" t="s">
        <v>489</v>
      </c>
      <c r="N155" s="387" t="s">
        <v>489</v>
      </c>
      <c r="O155" s="387" t="s">
        <v>489</v>
      </c>
      <c r="P155" s="387" t="s">
        <v>489</v>
      </c>
      <c r="Q155" s="387" t="s">
        <v>489</v>
      </c>
      <c r="R155" s="387" t="s">
        <v>489</v>
      </c>
      <c r="S155" s="387" t="s">
        <v>489</v>
      </c>
      <c r="T155" s="387" t="s">
        <v>489</v>
      </c>
      <c r="U155" s="387" t="s">
        <v>489</v>
      </c>
      <c r="V155" s="387" t="s">
        <v>489</v>
      </c>
      <c r="W155" s="387" t="s">
        <v>489</v>
      </c>
      <c r="X155" s="387" t="s">
        <v>489</v>
      </c>
      <c r="Y155" s="387" t="s">
        <v>489</v>
      </c>
      <c r="Z155" s="387" t="s">
        <v>489</v>
      </c>
      <c r="AA155" s="387" t="s">
        <v>489</v>
      </c>
      <c r="AB155" s="387" t="s">
        <v>489</v>
      </c>
      <c r="AC155" s="387" t="s">
        <v>489</v>
      </c>
      <c r="AD155" s="387">
        <v>6.7415346539999987</v>
      </c>
      <c r="AE155" s="387">
        <v>14.948925371999998</v>
      </c>
      <c r="AF155" s="387">
        <v>19.524787560000004</v>
      </c>
      <c r="AG155" s="387">
        <v>44.861407544000002</v>
      </c>
      <c r="AH155" s="387">
        <v>53.598672429999993</v>
      </c>
      <c r="AI155" s="387">
        <v>57.841022769333335</v>
      </c>
      <c r="AJ155" s="387">
        <v>66.776520099943198</v>
      </c>
      <c r="AK155" s="387">
        <v>69.033163485999992</v>
      </c>
      <c r="AL155" s="387">
        <v>76.468340969999986</v>
      </c>
      <c r="AM155" s="387">
        <v>85.424087618020138</v>
      </c>
      <c r="AN155" s="387">
        <v>87.933485298000008</v>
      </c>
      <c r="AO155" s="387">
        <v>80.900938195197426</v>
      </c>
      <c r="AP155" s="387">
        <v>113.13467572812347</v>
      </c>
    </row>
    <row r="156" spans="2:42" ht="25.5" customHeight="1">
      <c r="F156" s="388" t="s">
        <v>371</v>
      </c>
      <c r="G156" s="58" t="s">
        <v>196</v>
      </c>
      <c r="H156" s="387">
        <v>72.218228999999994</v>
      </c>
      <c r="I156" s="387">
        <v>66.176553000000013</v>
      </c>
      <c r="J156" s="387">
        <v>86.587734000000012</v>
      </c>
      <c r="K156" s="387">
        <v>91.271057999999996</v>
      </c>
      <c r="L156" s="387">
        <v>111.862278</v>
      </c>
      <c r="M156" s="387">
        <v>86.33445199999997</v>
      </c>
      <c r="N156" s="387">
        <v>91.354976999999991</v>
      </c>
      <c r="O156" s="387">
        <v>78.925475999999989</v>
      </c>
      <c r="P156" s="387">
        <v>86.042350999999996</v>
      </c>
      <c r="Q156" s="387">
        <v>81.977143999999996</v>
      </c>
      <c r="R156" s="387">
        <v>105.09741200000001</v>
      </c>
      <c r="S156" s="387">
        <v>80.867540000000005</v>
      </c>
      <c r="T156" s="387">
        <v>82.678220999999994</v>
      </c>
      <c r="U156" s="387">
        <v>86.265819000000008</v>
      </c>
      <c r="V156" s="387">
        <v>117.15671126000001</v>
      </c>
      <c r="W156" s="387">
        <v>134.50998779999998</v>
      </c>
      <c r="X156" s="387">
        <v>129.64450915999998</v>
      </c>
      <c r="Y156" s="387">
        <v>116.52957956300001</v>
      </c>
      <c r="Z156" s="387">
        <v>105.737145981</v>
      </c>
      <c r="AA156" s="387">
        <v>106.42643675500001</v>
      </c>
      <c r="AB156" s="387">
        <v>197.78541858900002</v>
      </c>
      <c r="AC156" s="387">
        <v>126.73046033299998</v>
      </c>
      <c r="AD156" s="387">
        <v>118.66411279599998</v>
      </c>
      <c r="AE156" s="387">
        <v>134.57921314000001</v>
      </c>
      <c r="AF156" s="387">
        <v>139.77251113500003</v>
      </c>
      <c r="AG156" s="387">
        <v>141.21886312400002</v>
      </c>
      <c r="AH156" s="387">
        <v>137.82298731399996</v>
      </c>
      <c r="AI156" s="387">
        <v>147.42692626364999</v>
      </c>
      <c r="AJ156" s="387">
        <v>131.01755157999997</v>
      </c>
      <c r="AK156" s="387">
        <v>130.360425007</v>
      </c>
      <c r="AL156" s="387">
        <v>120.59698005141095</v>
      </c>
      <c r="AM156" s="387">
        <v>128.92669794599996</v>
      </c>
      <c r="AN156" s="387">
        <v>129.02141595799998</v>
      </c>
      <c r="AO156" s="387">
        <v>125.26362356779522</v>
      </c>
      <c r="AP156" s="387">
        <v>108.89350678</v>
      </c>
    </row>
    <row r="157" spans="2:42" ht="15" customHeight="1">
      <c r="F157" s="62" t="s">
        <v>366</v>
      </c>
      <c r="G157" s="58" t="s">
        <v>196</v>
      </c>
      <c r="H157" s="387" t="s">
        <v>489</v>
      </c>
      <c r="I157" s="387" t="s">
        <v>489</v>
      </c>
      <c r="J157" s="387" t="s">
        <v>489</v>
      </c>
      <c r="K157" s="387" t="s">
        <v>489</v>
      </c>
      <c r="L157" s="387" t="s">
        <v>489</v>
      </c>
      <c r="M157" s="387" t="s">
        <v>489</v>
      </c>
      <c r="N157" s="387" t="s">
        <v>489</v>
      </c>
      <c r="O157" s="387" t="s">
        <v>489</v>
      </c>
      <c r="P157" s="387" t="s">
        <v>489</v>
      </c>
      <c r="Q157" s="387" t="s">
        <v>489</v>
      </c>
      <c r="R157" s="387" t="s">
        <v>489</v>
      </c>
      <c r="S157" s="387" t="s">
        <v>489</v>
      </c>
      <c r="T157" s="394">
        <v>7.8400000000000011E-2</v>
      </c>
      <c r="U157" s="394">
        <v>0.36917000000000005</v>
      </c>
      <c r="V157" s="387">
        <v>1.1960682</v>
      </c>
      <c r="W157" s="394">
        <v>0.27187840000000002</v>
      </c>
      <c r="X157" s="394">
        <v>0.29914188000000003</v>
      </c>
      <c r="Y157" s="394">
        <v>0.25552982000000007</v>
      </c>
      <c r="Z157" s="394">
        <v>0.42299322000000006</v>
      </c>
      <c r="AA157" s="387">
        <v>1.2097037999999998</v>
      </c>
      <c r="AB157" s="387">
        <v>1.1414299459999997</v>
      </c>
      <c r="AC157" s="394">
        <v>0.24631781999999999</v>
      </c>
      <c r="AD157" s="387">
        <v>9.1820105499999993</v>
      </c>
      <c r="AE157" s="387">
        <v>15.767863175999997</v>
      </c>
      <c r="AF157" s="387">
        <v>27.145831260236395</v>
      </c>
      <c r="AG157" s="387">
        <v>29.723569820000002</v>
      </c>
      <c r="AH157" s="387">
        <v>29.10475705</v>
      </c>
      <c r="AI157" s="387">
        <v>36.623542479999998</v>
      </c>
      <c r="AJ157" s="387">
        <v>40.685330100000009</v>
      </c>
      <c r="AK157" s="387">
        <v>48.385801260000001</v>
      </c>
      <c r="AL157" s="387">
        <v>53.549000739999997</v>
      </c>
      <c r="AM157" s="387">
        <v>49.240543100000011</v>
      </c>
      <c r="AN157" s="387">
        <v>49.660810450000007</v>
      </c>
      <c r="AO157" s="387">
        <v>49.860150197999999</v>
      </c>
      <c r="AP157" s="387">
        <v>40.858435229516402</v>
      </c>
    </row>
    <row r="158" spans="2:42" ht="15" customHeight="1">
      <c r="F158" s="37" t="s">
        <v>367</v>
      </c>
      <c r="G158" s="58" t="s">
        <v>196</v>
      </c>
      <c r="H158" s="387">
        <v>151.62878800000004</v>
      </c>
      <c r="I158" s="387">
        <v>152.60117700000004</v>
      </c>
      <c r="J158" s="387">
        <v>167.32098599999998</v>
      </c>
      <c r="K158" s="387">
        <v>150.14085300000002</v>
      </c>
      <c r="L158" s="387">
        <v>208.245969</v>
      </c>
      <c r="M158" s="387">
        <v>139.56032999999999</v>
      </c>
      <c r="N158" s="387">
        <v>235.72723799999997</v>
      </c>
      <c r="O158" s="387">
        <v>128.00641800000002</v>
      </c>
      <c r="P158" s="387">
        <v>68.796583999999996</v>
      </c>
      <c r="Q158" s="387">
        <v>97.390717000000009</v>
      </c>
      <c r="R158" s="387">
        <v>113.59870199999997</v>
      </c>
      <c r="S158" s="387">
        <v>80.965639999999979</v>
      </c>
      <c r="T158" s="387">
        <v>85.588967999999994</v>
      </c>
      <c r="U158" s="387">
        <v>43.139341999999999</v>
      </c>
      <c r="V158" s="387">
        <v>45.246126499999995</v>
      </c>
      <c r="W158" s="387">
        <v>23.147910540000002</v>
      </c>
      <c r="X158" s="387">
        <v>24.877627037999996</v>
      </c>
      <c r="Y158" s="387">
        <v>17.595777735999999</v>
      </c>
      <c r="Z158" s="387">
        <v>13.251850634000002</v>
      </c>
      <c r="AA158" s="387">
        <v>17.793590799999997</v>
      </c>
      <c r="AB158" s="387">
        <v>12.42826112</v>
      </c>
      <c r="AC158" s="387">
        <v>10.537803759999999</v>
      </c>
      <c r="AD158" s="387">
        <v>7.9903925999999972</v>
      </c>
      <c r="AE158" s="387">
        <v>7.3762019999999975</v>
      </c>
      <c r="AF158" s="387" t="s">
        <v>489</v>
      </c>
      <c r="AG158" s="387" t="s">
        <v>489</v>
      </c>
      <c r="AH158" s="387" t="s">
        <v>489</v>
      </c>
      <c r="AI158" s="387" t="s">
        <v>489</v>
      </c>
      <c r="AJ158" s="387" t="s">
        <v>489</v>
      </c>
      <c r="AK158" s="387" t="s">
        <v>489</v>
      </c>
      <c r="AL158" s="387" t="s">
        <v>489</v>
      </c>
      <c r="AM158" s="387" t="s">
        <v>489</v>
      </c>
      <c r="AN158" s="387" t="s">
        <v>489</v>
      </c>
      <c r="AO158" s="387" t="s">
        <v>489</v>
      </c>
      <c r="AP158" s="387" t="s">
        <v>489</v>
      </c>
    </row>
    <row r="159" spans="2:42" ht="15" customHeight="1">
      <c r="F159" s="42" t="s">
        <v>384</v>
      </c>
      <c r="G159" s="58" t="s">
        <v>196</v>
      </c>
      <c r="H159" s="387">
        <v>217.54946800000008</v>
      </c>
      <c r="I159" s="387">
        <v>216.994711</v>
      </c>
      <c r="J159" s="387">
        <v>196.05166300000008</v>
      </c>
      <c r="K159" s="387">
        <v>160.54290499999999</v>
      </c>
      <c r="L159" s="387">
        <v>145.14659100000006</v>
      </c>
      <c r="M159" s="387">
        <v>139.05435199999999</v>
      </c>
      <c r="N159" s="387">
        <v>98.492774000000011</v>
      </c>
      <c r="O159" s="387">
        <v>119.17100099999999</v>
      </c>
      <c r="P159" s="387">
        <v>90.635124000000005</v>
      </c>
      <c r="Q159" s="387">
        <v>106.81106</v>
      </c>
      <c r="R159" s="387">
        <v>91.217773000000022</v>
      </c>
      <c r="S159" s="387">
        <v>107.32690800000002</v>
      </c>
      <c r="T159" s="387">
        <v>119.66128299999998</v>
      </c>
      <c r="U159" s="387">
        <v>98.351630999999998</v>
      </c>
      <c r="V159" s="387">
        <v>101.80825169599999</v>
      </c>
      <c r="W159" s="387">
        <v>115.64943742199999</v>
      </c>
      <c r="X159" s="387">
        <v>94.480311599999993</v>
      </c>
      <c r="Y159" s="387">
        <v>75.278043209999993</v>
      </c>
      <c r="Z159" s="387">
        <v>48.992255097000005</v>
      </c>
      <c r="AA159" s="387">
        <v>42.962829959999993</v>
      </c>
      <c r="AB159" s="387">
        <v>34.633631600000001</v>
      </c>
      <c r="AC159" s="387">
        <v>26.772989600000002</v>
      </c>
      <c r="AD159" s="387">
        <v>24.887895300000004</v>
      </c>
      <c r="AE159" s="387">
        <v>8.0852620000000002</v>
      </c>
      <c r="AF159" s="387">
        <v>0.41422500000000001</v>
      </c>
      <c r="AG159" s="387" t="s">
        <v>489</v>
      </c>
      <c r="AH159" s="387" t="s">
        <v>489</v>
      </c>
      <c r="AI159" s="387" t="s">
        <v>489</v>
      </c>
      <c r="AJ159" s="387" t="s">
        <v>489</v>
      </c>
      <c r="AK159" s="387" t="s">
        <v>489</v>
      </c>
      <c r="AL159" s="387" t="s">
        <v>489</v>
      </c>
      <c r="AM159" s="387" t="s">
        <v>489</v>
      </c>
      <c r="AN159" s="387" t="s">
        <v>489</v>
      </c>
      <c r="AO159" s="387" t="s">
        <v>489</v>
      </c>
      <c r="AP159" s="387" t="s">
        <v>489</v>
      </c>
    </row>
    <row r="160" spans="2:42" ht="15" customHeight="1">
      <c r="F160" s="384"/>
      <c r="G160" s="267"/>
      <c r="H160" s="385"/>
      <c r="I160" s="385"/>
      <c r="J160" s="385"/>
      <c r="K160" s="385"/>
      <c r="L160" s="385"/>
      <c r="M160" s="385"/>
      <c r="N160" s="385"/>
      <c r="O160" s="385"/>
      <c r="P160" s="385"/>
      <c r="Q160" s="385"/>
      <c r="R160" s="385"/>
      <c r="S160" s="385"/>
      <c r="T160" s="386"/>
      <c r="U160" s="385"/>
      <c r="V160" s="385"/>
      <c r="W160" s="385"/>
      <c r="X160" s="385"/>
      <c r="Y160" s="385"/>
      <c r="Z160" s="385"/>
      <c r="AA160" s="385"/>
      <c r="AB160" s="385"/>
      <c r="AC160" s="385"/>
      <c r="AD160" s="385"/>
      <c r="AE160" s="385"/>
      <c r="AF160" s="385"/>
      <c r="AG160" s="385"/>
      <c r="AH160" s="385"/>
      <c r="AI160" s="385"/>
      <c r="AJ160" s="385"/>
      <c r="AK160" s="385"/>
      <c r="AL160" s="385"/>
      <c r="AM160" s="385"/>
      <c r="AN160" s="385"/>
      <c r="AO160" s="385"/>
      <c r="AP160" s="385"/>
    </row>
    <row r="162" spans="2:53" s="120" customFormat="1">
      <c r="B162" s="99"/>
      <c r="C162" s="99"/>
      <c r="D162" s="207" t="s">
        <v>164</v>
      </c>
      <c r="E162" s="172">
        <v>62</v>
      </c>
      <c r="F162" s="365" t="s">
        <v>272</v>
      </c>
      <c r="G162" s="255"/>
    </row>
    <row r="163" spans="2:53" ht="15" customHeight="1">
      <c r="F163" s="12" t="s">
        <v>225</v>
      </c>
      <c r="G163" s="3" t="s">
        <v>226</v>
      </c>
      <c r="H163" s="12">
        <v>1990</v>
      </c>
      <c r="I163" s="12">
        <v>1991</v>
      </c>
      <c r="J163" s="12">
        <v>1992</v>
      </c>
      <c r="K163" s="12">
        <v>1993</v>
      </c>
      <c r="L163" s="12">
        <v>1994</v>
      </c>
      <c r="M163" s="12">
        <v>1995</v>
      </c>
      <c r="N163" s="12">
        <v>1996</v>
      </c>
      <c r="O163" s="12">
        <v>1997</v>
      </c>
      <c r="P163" s="12">
        <v>1998</v>
      </c>
      <c r="Q163" s="12">
        <v>1999</v>
      </c>
      <c r="R163" s="12">
        <v>2000</v>
      </c>
      <c r="S163" s="12">
        <v>2001</v>
      </c>
      <c r="T163" s="12">
        <v>2002</v>
      </c>
      <c r="U163" s="12">
        <v>2003</v>
      </c>
      <c r="V163" s="12">
        <v>2004</v>
      </c>
      <c r="W163" s="4">
        <f t="shared" ref="W163:AP163" si="129">V163+1</f>
        <v>2005</v>
      </c>
      <c r="X163" s="4">
        <f t="shared" si="129"/>
        <v>2006</v>
      </c>
      <c r="Y163" s="4">
        <f t="shared" si="129"/>
        <v>2007</v>
      </c>
      <c r="Z163" s="4">
        <f t="shared" si="129"/>
        <v>2008</v>
      </c>
      <c r="AA163" s="4">
        <f t="shared" si="129"/>
        <v>2009</v>
      </c>
      <c r="AB163" s="4">
        <f t="shared" si="129"/>
        <v>2010</v>
      </c>
      <c r="AC163" s="4">
        <f t="shared" si="129"/>
        <v>2011</v>
      </c>
      <c r="AD163" s="4">
        <f t="shared" si="129"/>
        <v>2012</v>
      </c>
      <c r="AE163" s="4">
        <f t="shared" si="129"/>
        <v>2013</v>
      </c>
      <c r="AF163" s="4">
        <f t="shared" si="129"/>
        <v>2014</v>
      </c>
      <c r="AG163" s="4">
        <f t="shared" si="129"/>
        <v>2015</v>
      </c>
      <c r="AH163" s="4">
        <f t="shared" si="129"/>
        <v>2016</v>
      </c>
      <c r="AI163" s="4">
        <f t="shared" si="129"/>
        <v>2017</v>
      </c>
      <c r="AJ163" s="4">
        <f t="shared" si="129"/>
        <v>2018</v>
      </c>
      <c r="AK163" s="4">
        <f t="shared" si="129"/>
        <v>2019</v>
      </c>
      <c r="AL163" s="4">
        <f t="shared" si="129"/>
        <v>2020</v>
      </c>
      <c r="AM163" s="4">
        <f t="shared" si="129"/>
        <v>2021</v>
      </c>
      <c r="AN163" s="4">
        <f t="shared" si="129"/>
        <v>2022</v>
      </c>
      <c r="AO163" s="4">
        <f t="shared" si="129"/>
        <v>2023</v>
      </c>
      <c r="AP163" s="4">
        <f t="shared" si="129"/>
        <v>2024</v>
      </c>
    </row>
    <row r="164" spans="2:53" ht="15" customHeight="1">
      <c r="F164" s="269" t="s">
        <v>273</v>
      </c>
      <c r="G164" s="76" t="s">
        <v>197</v>
      </c>
      <c r="H164" s="416">
        <v>237.96005182788355</v>
      </c>
      <c r="I164" s="416">
        <v>237.96005182788355</v>
      </c>
      <c r="J164" s="416">
        <v>237.96005182788355</v>
      </c>
      <c r="K164" s="416">
        <v>237.96005182788355</v>
      </c>
      <c r="L164" s="416">
        <v>256.20848789837987</v>
      </c>
      <c r="M164" s="416">
        <v>353.04593962700039</v>
      </c>
      <c r="N164" s="416">
        <v>377.35460493720279</v>
      </c>
      <c r="O164" s="416">
        <v>492.24281603983303</v>
      </c>
      <c r="P164" s="416">
        <v>393.01004246317552</v>
      </c>
      <c r="Q164" s="416">
        <v>452.41699408523777</v>
      </c>
      <c r="R164" s="416">
        <v>520.05379185638265</v>
      </c>
      <c r="S164" s="416">
        <v>471.78377431984723</v>
      </c>
      <c r="T164" s="416">
        <v>475.61209134296774</v>
      </c>
      <c r="U164" s="416">
        <v>457.59648182240073</v>
      </c>
      <c r="V164" s="416">
        <v>454.21855503729444</v>
      </c>
      <c r="W164" s="416">
        <v>478.08923765204571</v>
      </c>
      <c r="X164" s="416">
        <v>460.74921348849995</v>
      </c>
      <c r="Y164" s="416">
        <v>465.13245328264395</v>
      </c>
      <c r="Z164" s="416">
        <v>868.28350515463922</v>
      </c>
      <c r="AA164" s="416">
        <v>629.0231958762887</v>
      </c>
      <c r="AB164" s="416">
        <v>389.76288659793812</v>
      </c>
      <c r="AC164" s="416">
        <v>277.70103092783506</v>
      </c>
      <c r="AD164" s="416">
        <v>267.25773195876286</v>
      </c>
      <c r="AE164" s="416">
        <v>271.39175257731961</v>
      </c>
      <c r="AF164" s="416">
        <v>266.35051546391753</v>
      </c>
      <c r="AG164" s="416">
        <v>235.63917525773195</v>
      </c>
      <c r="AH164" s="416">
        <v>278.16494845360825</v>
      </c>
      <c r="AI164" s="416">
        <v>222.21649484536084</v>
      </c>
      <c r="AJ164" s="416">
        <v>263.03092783505156</v>
      </c>
      <c r="AK164" s="416">
        <v>317</v>
      </c>
      <c r="AL164" s="416">
        <v>310.74226804123714</v>
      </c>
      <c r="AM164" s="416">
        <v>300.85567010309279</v>
      </c>
      <c r="AN164" s="416">
        <v>281.82474226804123</v>
      </c>
      <c r="AO164" s="416">
        <v>281.01030927835052</v>
      </c>
      <c r="AP164" s="416">
        <v>257.26</v>
      </c>
      <c r="AQ164" s="15"/>
      <c r="AR164" s="15"/>
      <c r="AS164" s="15"/>
      <c r="AT164" s="15"/>
      <c r="AU164" s="15"/>
      <c r="AV164" s="15"/>
      <c r="AW164" s="15"/>
      <c r="AX164" s="15"/>
      <c r="AY164" s="15"/>
      <c r="AZ164" s="15"/>
      <c r="BA164" s="15"/>
    </row>
    <row r="165" spans="2:53" ht="15" customHeight="1">
      <c r="F165" s="269" t="s">
        <v>274</v>
      </c>
      <c r="G165" s="76" t="s">
        <v>197</v>
      </c>
      <c r="H165" s="416">
        <v>18.445948172116459</v>
      </c>
      <c r="I165" s="416">
        <v>18.445948172116459</v>
      </c>
      <c r="J165" s="416">
        <v>18.445948172116459</v>
      </c>
      <c r="K165" s="416">
        <v>18.445948172116459</v>
      </c>
      <c r="L165" s="416">
        <v>19.860512101620159</v>
      </c>
      <c r="M165" s="416">
        <v>27.36706037299961</v>
      </c>
      <c r="N165" s="416">
        <v>29.251395062797222</v>
      </c>
      <c r="O165" s="416">
        <v>38.157183960166954</v>
      </c>
      <c r="P165" s="416">
        <v>30.464957536824478</v>
      </c>
      <c r="Q165" s="416">
        <v>35.070005914762277</v>
      </c>
      <c r="R165" s="416">
        <v>40.313007236332282</v>
      </c>
      <c r="S165" s="416">
        <v>36.571260523358369</v>
      </c>
      <c r="T165" s="416">
        <v>36.868020155290161</v>
      </c>
      <c r="U165" s="416">
        <v>35.471504240317046</v>
      </c>
      <c r="V165" s="416">
        <v>35.209657506259589</v>
      </c>
      <c r="W165" s="416">
        <v>37.060041093598961</v>
      </c>
      <c r="X165" s="416">
        <v>35.715894525437342</v>
      </c>
      <c r="Y165" s="416">
        <v>36.05567010309278</v>
      </c>
      <c r="Z165" s="416">
        <v>34.71649484536082</v>
      </c>
      <c r="AA165" s="416">
        <v>37.976804123711339</v>
      </c>
      <c r="AB165" s="416">
        <v>41.237113402061858</v>
      </c>
      <c r="AC165" s="416">
        <v>43.298969072164951</v>
      </c>
      <c r="AD165" s="416">
        <v>24.742268041237114</v>
      </c>
      <c r="AE165" s="416">
        <v>53.608247422680414</v>
      </c>
      <c r="AF165" s="416">
        <v>121.64948453608248</v>
      </c>
      <c r="AG165" s="416">
        <v>145.36082474226805</v>
      </c>
      <c r="AH165" s="416">
        <v>127.83505154639175</v>
      </c>
      <c r="AI165" s="416">
        <v>92.783505154639172</v>
      </c>
      <c r="AJ165" s="416">
        <v>98.969072164948457</v>
      </c>
      <c r="AK165" s="416">
        <v>100</v>
      </c>
      <c r="AL165" s="416">
        <v>75.257731958762889</v>
      </c>
      <c r="AM165" s="416">
        <v>38.144329896907216</v>
      </c>
      <c r="AN165" s="416">
        <v>39.175257731958766</v>
      </c>
      <c r="AO165" s="416">
        <v>32.989690721649488</v>
      </c>
      <c r="AP165" s="416">
        <v>59.74</v>
      </c>
      <c r="AQ165" s="15"/>
      <c r="AR165" s="15"/>
      <c r="AS165" s="15"/>
      <c r="AT165" s="15"/>
      <c r="AU165" s="15"/>
      <c r="AV165" s="15"/>
      <c r="AW165" s="15"/>
      <c r="AX165" s="15"/>
      <c r="AY165" s="15"/>
      <c r="AZ165" s="15"/>
      <c r="BA165" s="15"/>
    </row>
    <row r="166" spans="2:53" ht="26.1" customHeight="1">
      <c r="F166" s="444" t="s">
        <v>471</v>
      </c>
      <c r="G166" s="445" t="s">
        <v>197</v>
      </c>
      <c r="H166" s="446">
        <v>77.693879999999993</v>
      </c>
      <c r="I166" s="446">
        <v>77.693879999999993</v>
      </c>
      <c r="J166" s="446">
        <v>77.693879999999993</v>
      </c>
      <c r="K166" s="446">
        <v>77.693879999999993</v>
      </c>
      <c r="L166" s="446">
        <v>68.936598000000004</v>
      </c>
      <c r="M166" s="446">
        <v>127.86858599999999</v>
      </c>
      <c r="N166" s="446">
        <v>388.57504799999998</v>
      </c>
      <c r="O166" s="446">
        <v>124.50190799999999</v>
      </c>
      <c r="P166" s="446">
        <v>120.55629599999999</v>
      </c>
      <c r="Q166" s="446">
        <v>185.828442</v>
      </c>
      <c r="R166" s="446">
        <v>166.7721932628088</v>
      </c>
      <c r="S166" s="446">
        <v>157.21308947441216</v>
      </c>
      <c r="T166" s="446">
        <v>151.13018519502074</v>
      </c>
      <c r="U166" s="446">
        <v>168.26512682710927</v>
      </c>
      <c r="V166" s="446">
        <v>170.83536807192255</v>
      </c>
      <c r="W166" s="446">
        <v>169.37889803319501</v>
      </c>
      <c r="X166" s="446">
        <v>163.46734317012448</v>
      </c>
      <c r="Y166" s="446">
        <v>179.84225478138717</v>
      </c>
      <c r="Z166" s="446">
        <v>131</v>
      </c>
      <c r="AA166" s="446">
        <v>142.5</v>
      </c>
      <c r="AB166" s="446">
        <v>154</v>
      </c>
      <c r="AC166" s="446">
        <v>176</v>
      </c>
      <c r="AD166" s="446">
        <v>131</v>
      </c>
      <c r="AE166" s="446">
        <v>133</v>
      </c>
      <c r="AF166" s="446">
        <v>176</v>
      </c>
      <c r="AG166" s="446">
        <v>166</v>
      </c>
      <c r="AH166" s="446">
        <v>160</v>
      </c>
      <c r="AI166" s="446">
        <v>154</v>
      </c>
      <c r="AJ166" s="446">
        <v>187</v>
      </c>
      <c r="AK166" s="446">
        <v>207</v>
      </c>
      <c r="AL166" s="446">
        <v>182</v>
      </c>
      <c r="AM166" s="446">
        <v>175</v>
      </c>
      <c r="AN166" s="446">
        <v>196</v>
      </c>
      <c r="AO166" s="446">
        <v>222</v>
      </c>
      <c r="AP166" s="446">
        <v>231</v>
      </c>
      <c r="AQ166" s="15"/>
      <c r="AR166" s="15"/>
      <c r="AS166" s="15"/>
      <c r="AT166" s="15"/>
      <c r="AU166" s="15"/>
      <c r="AV166" s="15"/>
      <c r="AW166" s="15"/>
      <c r="AX166" s="15"/>
      <c r="AY166" s="15"/>
      <c r="AZ166" s="15"/>
      <c r="BA166" s="15"/>
    </row>
    <row r="167" spans="2:53" ht="15" customHeight="1">
      <c r="F167" s="269" t="s">
        <v>275</v>
      </c>
      <c r="G167" s="76" t="s">
        <v>197</v>
      </c>
      <c r="H167" s="416">
        <v>104.68612</v>
      </c>
      <c r="I167" s="416">
        <v>104.68612</v>
      </c>
      <c r="J167" s="416">
        <v>104.68612</v>
      </c>
      <c r="K167" s="416">
        <v>104.68612</v>
      </c>
      <c r="L167" s="416">
        <v>92.886402000000018</v>
      </c>
      <c r="M167" s="416">
        <v>172.29241400000001</v>
      </c>
      <c r="N167" s="416">
        <v>523.5729520000001</v>
      </c>
      <c r="O167" s="416">
        <v>167.756092</v>
      </c>
      <c r="P167" s="416">
        <v>162.43970400000001</v>
      </c>
      <c r="Q167" s="416">
        <v>250.38855800000002</v>
      </c>
      <c r="R167" s="416">
        <v>224.71182848087383</v>
      </c>
      <c r="S167" s="416">
        <v>211.83172149838637</v>
      </c>
      <c r="T167" s="416">
        <v>203.63550775103738</v>
      </c>
      <c r="U167" s="416">
        <v>226.72343379990784</v>
      </c>
      <c r="V167" s="416">
        <v>230.18662270723837</v>
      </c>
      <c r="W167" s="416">
        <v>228.22414899308441</v>
      </c>
      <c r="X167" s="416">
        <v>220.2588145062241</v>
      </c>
      <c r="Y167" s="416">
        <v>242.32266254581279</v>
      </c>
      <c r="Z167" s="416">
        <v>91</v>
      </c>
      <c r="AA167" s="416">
        <v>98.5</v>
      </c>
      <c r="AB167" s="416">
        <v>106</v>
      </c>
      <c r="AC167" s="416">
        <v>121</v>
      </c>
      <c r="AD167" s="416">
        <v>90</v>
      </c>
      <c r="AE167" s="416">
        <v>92</v>
      </c>
      <c r="AF167" s="416">
        <v>121</v>
      </c>
      <c r="AG167" s="416">
        <v>114</v>
      </c>
      <c r="AH167" s="416">
        <v>110</v>
      </c>
      <c r="AI167" s="416">
        <v>106</v>
      </c>
      <c r="AJ167" s="416">
        <v>129</v>
      </c>
      <c r="AK167" s="416">
        <v>142</v>
      </c>
      <c r="AL167" s="416">
        <v>125</v>
      </c>
      <c r="AM167" s="416">
        <v>121</v>
      </c>
      <c r="AN167" s="416">
        <v>135</v>
      </c>
      <c r="AO167" s="416">
        <v>154</v>
      </c>
      <c r="AP167" s="416">
        <v>159</v>
      </c>
      <c r="AQ167" s="15"/>
      <c r="AR167" s="15"/>
      <c r="AS167" s="15"/>
      <c r="AT167" s="15"/>
      <c r="AU167" s="15"/>
      <c r="AV167" s="15"/>
      <c r="AW167" s="15"/>
      <c r="AX167" s="15"/>
      <c r="AY167" s="15"/>
      <c r="AZ167" s="15"/>
      <c r="BA167" s="15"/>
    </row>
    <row r="168" spans="2:53">
      <c r="F168" s="15"/>
      <c r="G168" s="22"/>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row>
    <row r="169" spans="2:53" s="244" customFormat="1">
      <c r="B169" s="245"/>
      <c r="C169" s="245"/>
      <c r="D169" s="245"/>
      <c r="E169" s="136"/>
      <c r="F169" s="1"/>
      <c r="G169" s="22"/>
    </row>
    <row r="170" spans="2:53">
      <c r="C170" s="245"/>
      <c r="D170" s="207" t="s">
        <v>164</v>
      </c>
      <c r="E170" s="172">
        <v>65</v>
      </c>
      <c r="F170" s="365" t="s">
        <v>276</v>
      </c>
      <c r="G170" s="255"/>
      <c r="H170" s="120"/>
      <c r="I170" s="120"/>
      <c r="J170" s="120"/>
      <c r="K170" s="120"/>
      <c r="L170" s="120"/>
      <c r="M170" s="120"/>
      <c r="N170" s="120"/>
      <c r="O170" s="120"/>
      <c r="P170" s="120"/>
      <c r="Q170" s="120"/>
      <c r="R170" s="120"/>
      <c r="S170" s="120"/>
      <c r="T170" s="120"/>
      <c r="U170" s="120"/>
      <c r="V170" s="120"/>
      <c r="W170" s="120"/>
      <c r="X170" s="120"/>
      <c r="Y170" s="120"/>
      <c r="Z170" s="120"/>
      <c r="AA170" s="120"/>
      <c r="AB170" s="120"/>
      <c r="AC170" s="120"/>
      <c r="AD170" s="120"/>
      <c r="AE170" s="120"/>
      <c r="AF170" s="120"/>
      <c r="AG170" s="120"/>
      <c r="AH170" s="120"/>
      <c r="AI170" s="120"/>
      <c r="AJ170" s="120"/>
      <c r="AK170" s="120"/>
      <c r="AL170" s="120"/>
      <c r="AM170" s="120"/>
      <c r="AN170" s="120"/>
      <c r="AO170" s="120"/>
      <c r="AP170" s="120"/>
    </row>
    <row r="171" spans="2:53">
      <c r="C171" s="245"/>
      <c r="F171" s="12" t="s">
        <v>225</v>
      </c>
      <c r="G171" s="3" t="s">
        <v>226</v>
      </c>
      <c r="H171" s="8">
        <v>1990</v>
      </c>
      <c r="I171" s="8">
        <v>1991</v>
      </c>
      <c r="J171" s="8">
        <v>1992</v>
      </c>
      <c r="K171" s="8">
        <v>1993</v>
      </c>
      <c r="L171" s="8">
        <v>1994</v>
      </c>
      <c r="M171" s="8">
        <v>1995</v>
      </c>
      <c r="N171" s="8">
        <v>1996</v>
      </c>
      <c r="O171" s="8">
        <v>1997</v>
      </c>
      <c r="P171" s="8">
        <v>1998</v>
      </c>
      <c r="Q171" s="8">
        <v>1999</v>
      </c>
      <c r="R171" s="8">
        <v>2000</v>
      </c>
      <c r="S171" s="8">
        <v>2001</v>
      </c>
      <c r="T171" s="8">
        <v>2002</v>
      </c>
      <c r="U171" s="8">
        <v>2003</v>
      </c>
      <c r="V171" s="8">
        <v>2004</v>
      </c>
      <c r="W171" s="4">
        <f t="shared" ref="W171:AP171" si="130">V171+1</f>
        <v>2005</v>
      </c>
      <c r="X171" s="4">
        <f t="shared" si="130"/>
        <v>2006</v>
      </c>
      <c r="Y171" s="4">
        <f t="shared" si="130"/>
        <v>2007</v>
      </c>
      <c r="Z171" s="4">
        <f t="shared" si="130"/>
        <v>2008</v>
      </c>
      <c r="AA171" s="4">
        <f t="shared" si="130"/>
        <v>2009</v>
      </c>
      <c r="AB171" s="4">
        <f t="shared" si="130"/>
        <v>2010</v>
      </c>
      <c r="AC171" s="4">
        <f t="shared" si="130"/>
        <v>2011</v>
      </c>
      <c r="AD171" s="4">
        <f t="shared" si="130"/>
        <v>2012</v>
      </c>
      <c r="AE171" s="4">
        <f t="shared" si="130"/>
        <v>2013</v>
      </c>
      <c r="AF171" s="4">
        <f t="shared" si="130"/>
        <v>2014</v>
      </c>
      <c r="AG171" s="4">
        <f t="shared" si="130"/>
        <v>2015</v>
      </c>
      <c r="AH171" s="4">
        <f t="shared" si="130"/>
        <v>2016</v>
      </c>
      <c r="AI171" s="4">
        <f t="shared" si="130"/>
        <v>2017</v>
      </c>
      <c r="AJ171" s="4">
        <f t="shared" si="130"/>
        <v>2018</v>
      </c>
      <c r="AK171" s="4">
        <f t="shared" si="130"/>
        <v>2019</v>
      </c>
      <c r="AL171" s="4">
        <f t="shared" si="130"/>
        <v>2020</v>
      </c>
      <c r="AM171" s="4">
        <f t="shared" si="130"/>
        <v>2021</v>
      </c>
      <c r="AN171" s="4">
        <f t="shared" si="130"/>
        <v>2022</v>
      </c>
      <c r="AO171" s="4">
        <f t="shared" si="130"/>
        <v>2023</v>
      </c>
      <c r="AP171" s="4">
        <f t="shared" si="130"/>
        <v>2024</v>
      </c>
    </row>
    <row r="172" spans="2:53">
      <c r="C172" s="245"/>
      <c r="F172" s="380" t="s">
        <v>277</v>
      </c>
      <c r="G172" s="76" t="s">
        <v>197</v>
      </c>
      <c r="H172" s="270">
        <v>3.4460000000000002</v>
      </c>
      <c r="I172" s="270">
        <v>3.4460000000000002</v>
      </c>
      <c r="J172" s="270">
        <v>3.4460000000000002</v>
      </c>
      <c r="K172" s="270">
        <v>3.4460000000000002</v>
      </c>
      <c r="L172" s="270">
        <v>3.4460000000000002</v>
      </c>
      <c r="M172" s="270">
        <v>3.4460000000000002</v>
      </c>
      <c r="N172" s="270">
        <v>3.4460000000000002</v>
      </c>
      <c r="O172" s="270">
        <v>1.1930000000000001</v>
      </c>
      <c r="P172" s="270">
        <v>2.577</v>
      </c>
      <c r="Q172" s="270">
        <v>1.526</v>
      </c>
      <c r="R172" s="270">
        <v>0.94699999999999995</v>
      </c>
      <c r="S172" s="270">
        <v>0.41699999999999998</v>
      </c>
      <c r="T172" s="270">
        <v>0.27900000000000003</v>
      </c>
      <c r="U172" s="270">
        <v>0.45400000000000001</v>
      </c>
      <c r="V172" s="270">
        <v>0.29599999999999999</v>
      </c>
      <c r="W172" s="270">
        <v>0.19500000000000001</v>
      </c>
      <c r="X172" s="270">
        <v>0.14299999999999999</v>
      </c>
      <c r="Y172" s="270">
        <v>0.129</v>
      </c>
      <c r="Z172" s="270">
        <v>0.215</v>
      </c>
      <c r="AA172" s="270">
        <v>0.22</v>
      </c>
      <c r="AB172" s="270">
        <v>9.4E-2</v>
      </c>
      <c r="AC172" s="270">
        <v>5.5E-2</v>
      </c>
      <c r="AD172" s="270">
        <v>7.6999999999999999E-2</v>
      </c>
      <c r="AE172" s="270">
        <v>5.2999999999999999E-2</v>
      </c>
      <c r="AF172" s="270">
        <v>6.6000000000000003E-2</v>
      </c>
      <c r="AG172" s="271">
        <v>1.9E-2</v>
      </c>
      <c r="AH172" s="271">
        <v>4.8000000000000001E-2</v>
      </c>
      <c r="AI172" s="270">
        <v>5.5E-2</v>
      </c>
      <c r="AJ172" s="270">
        <v>0.10100000000000001</v>
      </c>
      <c r="AK172" s="270">
        <v>5.0999999999999997E-2</v>
      </c>
      <c r="AL172" s="271">
        <v>0.03</v>
      </c>
      <c r="AM172" s="271">
        <v>1.7000000000000001E-2</v>
      </c>
      <c r="AN172" s="271">
        <v>1.6E-2</v>
      </c>
      <c r="AO172" s="271">
        <v>1.6E-2</v>
      </c>
      <c r="AP172" s="271">
        <v>1.6E-2</v>
      </c>
    </row>
    <row r="173" spans="2:53">
      <c r="C173" s="245"/>
      <c r="F173" s="87"/>
      <c r="G173" s="22"/>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15"/>
      <c r="AO173" s="15"/>
      <c r="AP173" s="15"/>
    </row>
    <row r="174" spans="2:53">
      <c r="C174" s="245"/>
      <c r="F174" s="87"/>
    </row>
    <row r="175" spans="2:53">
      <c r="C175" s="245"/>
      <c r="D175" s="207" t="s">
        <v>164</v>
      </c>
      <c r="E175" s="172">
        <v>67</v>
      </c>
      <c r="F175" s="365" t="s">
        <v>278</v>
      </c>
      <c r="G175" s="255"/>
      <c r="H175" s="120"/>
      <c r="I175" s="120"/>
      <c r="J175" s="120"/>
      <c r="K175" s="120"/>
      <c r="L175" s="120"/>
      <c r="M175" s="120"/>
      <c r="N175" s="120"/>
      <c r="O175" s="120"/>
      <c r="P175" s="120"/>
      <c r="Q175" s="120"/>
      <c r="R175" s="120"/>
      <c r="S175" s="120"/>
      <c r="T175" s="120"/>
      <c r="U175" s="120"/>
      <c r="V175" s="120"/>
      <c r="W175" s="120"/>
      <c r="X175" s="120"/>
      <c r="Y175" s="120"/>
      <c r="Z175" s="120"/>
      <c r="AA175" s="120"/>
      <c r="AB175" s="120"/>
      <c r="AC175" s="120"/>
      <c r="AD175" s="120"/>
      <c r="AE175" s="120"/>
      <c r="AF175" s="120"/>
      <c r="AG175" s="120"/>
      <c r="AH175" s="120"/>
      <c r="AI175" s="120"/>
      <c r="AJ175" s="120"/>
      <c r="AK175" s="120"/>
      <c r="AL175" s="120"/>
      <c r="AM175" s="120"/>
      <c r="AN175" s="120"/>
      <c r="AO175" s="120"/>
      <c r="AP175" s="120"/>
    </row>
    <row r="176" spans="2:53">
      <c r="C176" s="245"/>
      <c r="F176" s="12" t="s">
        <v>225</v>
      </c>
      <c r="G176" s="3" t="s">
        <v>226</v>
      </c>
      <c r="H176" s="8">
        <v>1990</v>
      </c>
      <c r="I176" s="8">
        <v>1991</v>
      </c>
      <c r="J176" s="8">
        <v>1992</v>
      </c>
      <c r="K176" s="8">
        <v>1993</v>
      </c>
      <c r="L176" s="8">
        <v>1994</v>
      </c>
      <c r="M176" s="8">
        <v>1995</v>
      </c>
      <c r="N176" s="8">
        <v>1996</v>
      </c>
      <c r="O176" s="8">
        <v>1997</v>
      </c>
      <c r="P176" s="8">
        <v>1998</v>
      </c>
      <c r="Q176" s="8">
        <v>1999</v>
      </c>
      <c r="R176" s="8">
        <v>2000</v>
      </c>
      <c r="S176" s="8">
        <v>2001</v>
      </c>
      <c r="T176" s="8">
        <v>2002</v>
      </c>
      <c r="U176" s="8">
        <v>2003</v>
      </c>
      <c r="V176" s="8">
        <v>2004</v>
      </c>
      <c r="W176" s="4">
        <f t="shared" ref="W176:AP176" si="131">V176+1</f>
        <v>2005</v>
      </c>
      <c r="X176" s="4">
        <f t="shared" si="131"/>
        <v>2006</v>
      </c>
      <c r="Y176" s="4">
        <f t="shared" si="131"/>
        <v>2007</v>
      </c>
      <c r="Z176" s="4">
        <f t="shared" si="131"/>
        <v>2008</v>
      </c>
      <c r="AA176" s="4">
        <f t="shared" si="131"/>
        <v>2009</v>
      </c>
      <c r="AB176" s="4">
        <f t="shared" si="131"/>
        <v>2010</v>
      </c>
      <c r="AC176" s="4">
        <f t="shared" si="131"/>
        <v>2011</v>
      </c>
      <c r="AD176" s="4">
        <f t="shared" si="131"/>
        <v>2012</v>
      </c>
      <c r="AE176" s="4">
        <f t="shared" si="131"/>
        <v>2013</v>
      </c>
      <c r="AF176" s="4">
        <f t="shared" si="131"/>
        <v>2014</v>
      </c>
      <c r="AG176" s="4">
        <f t="shared" si="131"/>
        <v>2015</v>
      </c>
      <c r="AH176" s="4">
        <f t="shared" si="131"/>
        <v>2016</v>
      </c>
      <c r="AI176" s="4">
        <f t="shared" si="131"/>
        <v>2017</v>
      </c>
      <c r="AJ176" s="4">
        <f t="shared" si="131"/>
        <v>2018</v>
      </c>
      <c r="AK176" s="4">
        <f t="shared" si="131"/>
        <v>2019</v>
      </c>
      <c r="AL176" s="4">
        <f t="shared" si="131"/>
        <v>2020</v>
      </c>
      <c r="AM176" s="4">
        <f t="shared" si="131"/>
        <v>2021</v>
      </c>
      <c r="AN176" s="4">
        <f t="shared" si="131"/>
        <v>2022</v>
      </c>
      <c r="AO176" s="4">
        <f t="shared" si="131"/>
        <v>2023</v>
      </c>
      <c r="AP176" s="4">
        <f t="shared" si="131"/>
        <v>2024</v>
      </c>
    </row>
    <row r="177" spans="2:42">
      <c r="C177" s="245"/>
      <c r="F177" s="380" t="s">
        <v>279</v>
      </c>
      <c r="G177" s="76" t="s">
        <v>197</v>
      </c>
      <c r="H177" s="270">
        <v>72.220999999999989</v>
      </c>
      <c r="I177" s="270">
        <v>72.220999999999989</v>
      </c>
      <c r="J177" s="270">
        <v>72.220999999999989</v>
      </c>
      <c r="K177" s="270">
        <v>72.220999999999989</v>
      </c>
      <c r="L177" s="270">
        <v>72.220999999999989</v>
      </c>
      <c r="M177" s="270">
        <v>72.220999999999989</v>
      </c>
      <c r="N177" s="270">
        <v>72.220999999999989</v>
      </c>
      <c r="O177" s="270">
        <v>45.834999999999994</v>
      </c>
      <c r="P177" s="270">
        <v>39.982999999999997</v>
      </c>
      <c r="Q177" s="270">
        <v>42.529000000000003</v>
      </c>
      <c r="R177" s="270">
        <v>28.887000000000004</v>
      </c>
      <c r="S177" s="270">
        <v>9.9970000000000017</v>
      </c>
      <c r="T177" s="270">
        <v>5.7</v>
      </c>
      <c r="U177" s="270">
        <v>5.0399999999999991</v>
      </c>
      <c r="V177" s="270">
        <v>3.3989999999999996</v>
      </c>
      <c r="W177" s="270">
        <v>3.4689999999999999</v>
      </c>
      <c r="X177" s="270">
        <v>2.5379999999999994</v>
      </c>
      <c r="Y177" s="270">
        <v>2.9770000000000003</v>
      </c>
      <c r="Z177" s="270">
        <v>1.7369999999999999</v>
      </c>
      <c r="AA177" s="270">
        <v>1.6719999999999999</v>
      </c>
      <c r="AB177" s="270">
        <v>1.284</v>
      </c>
      <c r="AC177" s="270">
        <v>1.1499999999999999</v>
      </c>
      <c r="AD177" s="270">
        <v>0.91800000000000004</v>
      </c>
      <c r="AE177" s="270">
        <v>1.3309999999999997</v>
      </c>
      <c r="AF177" s="270">
        <v>0.62</v>
      </c>
      <c r="AG177" s="270">
        <v>0.95599999999999996</v>
      </c>
      <c r="AH177" s="270">
        <v>0.53200000000000003</v>
      </c>
      <c r="AI177" s="270">
        <v>0.67700000000000005</v>
      </c>
      <c r="AJ177" s="270">
        <v>0.77</v>
      </c>
      <c r="AK177" s="270">
        <v>0.74999999999999989</v>
      </c>
      <c r="AL177" s="270">
        <v>0.41000000000000003</v>
      </c>
      <c r="AM177" s="270">
        <v>0.628</v>
      </c>
      <c r="AN177" s="270">
        <v>0.15700000000000003</v>
      </c>
      <c r="AO177" s="270">
        <v>0.15700000000000003</v>
      </c>
      <c r="AP177" s="270">
        <v>0.15700000000000003</v>
      </c>
    </row>
    <row r="178" spans="2:42">
      <c r="C178" s="245"/>
      <c r="F178" s="380" t="s">
        <v>280</v>
      </c>
      <c r="G178" s="76" t="s">
        <v>196</v>
      </c>
      <c r="H178" s="270">
        <v>62.43399999999999</v>
      </c>
      <c r="I178" s="270">
        <v>62.43399999999999</v>
      </c>
      <c r="J178" s="270">
        <v>62.43399999999999</v>
      </c>
      <c r="K178" s="270">
        <v>62.43399999999999</v>
      </c>
      <c r="L178" s="270">
        <v>62.43399999999999</v>
      </c>
      <c r="M178" s="270">
        <v>62.43399999999999</v>
      </c>
      <c r="N178" s="270">
        <v>62.43399999999999</v>
      </c>
      <c r="O178" s="270">
        <v>42.220099999999995</v>
      </c>
      <c r="P178" s="270">
        <v>36.176699999999997</v>
      </c>
      <c r="Q178" s="270">
        <v>39.379599999999996</v>
      </c>
      <c r="R178" s="270">
        <v>25.453800000000001</v>
      </c>
      <c r="S178" s="270">
        <v>9.0175999999999998</v>
      </c>
      <c r="T178" s="270">
        <v>5.1906499999999998</v>
      </c>
      <c r="U178" s="270">
        <v>4.5174500000000002</v>
      </c>
      <c r="V178" s="270">
        <v>3.0065999999999993</v>
      </c>
      <c r="W178" s="270">
        <v>3.1232499999999996</v>
      </c>
      <c r="X178" s="270">
        <v>2.2550999999999997</v>
      </c>
      <c r="Y178" s="270">
        <v>2.61415</v>
      </c>
      <c r="Z178" s="270">
        <v>1.5537500000000002</v>
      </c>
      <c r="AA178" s="270">
        <v>1.5311999999999999</v>
      </c>
      <c r="AB178" s="270">
        <v>1.1429</v>
      </c>
      <c r="AC178" s="270">
        <v>1.0156000000000001</v>
      </c>
      <c r="AD178" s="270">
        <v>0.82279999999999998</v>
      </c>
      <c r="AE178" s="270">
        <v>1.1533499999999999</v>
      </c>
      <c r="AF178" s="270">
        <v>0.54369999999999985</v>
      </c>
      <c r="AG178" s="270">
        <v>0.82364999999999988</v>
      </c>
      <c r="AH178" s="270">
        <v>0.47514999999999996</v>
      </c>
      <c r="AI178" s="270">
        <v>0.60579999999999989</v>
      </c>
      <c r="AJ178" s="270">
        <v>0.70655000000000001</v>
      </c>
      <c r="AK178" s="270">
        <v>0.68140000000000001</v>
      </c>
      <c r="AL178" s="270">
        <v>0.36045000000000005</v>
      </c>
      <c r="AM178" s="270">
        <v>0.54865000000000008</v>
      </c>
      <c r="AN178" s="270">
        <v>0.13955000000000001</v>
      </c>
      <c r="AO178" s="270">
        <v>0.13955000000000001</v>
      </c>
      <c r="AP178" s="270">
        <v>0.13955000000000001</v>
      </c>
    </row>
    <row r="179" spans="2:42">
      <c r="C179" s="245"/>
      <c r="F179" s="422"/>
      <c r="G179" s="22"/>
      <c r="H179" s="423"/>
      <c r="I179" s="423"/>
      <c r="J179" s="423"/>
      <c r="K179" s="423"/>
      <c r="L179" s="423"/>
      <c r="M179" s="423"/>
      <c r="N179" s="423"/>
      <c r="O179" s="423"/>
      <c r="P179" s="423"/>
      <c r="Q179" s="423"/>
      <c r="R179" s="423"/>
      <c r="S179" s="423"/>
      <c r="T179" s="423"/>
      <c r="U179" s="423"/>
      <c r="V179" s="423"/>
      <c r="W179" s="423"/>
      <c r="X179" s="423"/>
      <c r="Y179" s="423"/>
      <c r="Z179" s="423"/>
      <c r="AA179" s="423"/>
      <c r="AB179" s="423"/>
      <c r="AC179" s="423"/>
      <c r="AD179" s="423"/>
      <c r="AE179" s="423"/>
      <c r="AF179" s="423"/>
      <c r="AG179" s="423"/>
      <c r="AH179" s="423"/>
      <c r="AI179" s="423"/>
      <c r="AJ179" s="423"/>
      <c r="AK179" s="423"/>
      <c r="AL179" s="423"/>
      <c r="AM179" s="423"/>
      <c r="AN179" s="423"/>
      <c r="AO179" s="423"/>
      <c r="AP179" s="423"/>
    </row>
    <row r="180" spans="2:42">
      <c r="C180" s="245"/>
      <c r="F180" s="422"/>
      <c r="G180" s="22"/>
      <c r="H180" s="423"/>
      <c r="I180" s="423"/>
      <c r="J180" s="423"/>
      <c r="K180" s="423"/>
      <c r="L180" s="423"/>
      <c r="M180" s="423"/>
      <c r="N180" s="423"/>
      <c r="O180" s="423"/>
      <c r="P180" s="423"/>
      <c r="Q180" s="423"/>
      <c r="R180" s="423"/>
      <c r="S180" s="423"/>
      <c r="T180" s="423"/>
      <c r="U180" s="423"/>
      <c r="V180" s="423"/>
      <c r="W180" s="423"/>
      <c r="X180" s="423"/>
      <c r="Y180" s="423"/>
      <c r="Z180" s="423"/>
      <c r="AA180" s="423"/>
      <c r="AB180" s="423"/>
      <c r="AC180" s="423"/>
      <c r="AD180" s="423"/>
      <c r="AE180" s="423"/>
      <c r="AF180" s="423"/>
      <c r="AG180" s="423"/>
      <c r="AH180" s="423"/>
      <c r="AI180" s="423"/>
      <c r="AJ180" s="423"/>
      <c r="AK180" s="423"/>
      <c r="AL180" s="423"/>
      <c r="AM180" s="423"/>
      <c r="AN180" s="423"/>
      <c r="AO180" s="423"/>
      <c r="AP180" s="423"/>
    </row>
    <row r="181" spans="2:42">
      <c r="C181" s="87"/>
      <c r="D181" s="86" t="s">
        <v>74</v>
      </c>
      <c r="E181" s="172">
        <v>69</v>
      </c>
      <c r="F181" s="261" t="s">
        <v>464</v>
      </c>
      <c r="G181" s="87"/>
      <c r="H181" s="87"/>
      <c r="I181" s="87"/>
      <c r="J181" s="87"/>
      <c r="K181" s="87"/>
      <c r="L181" s="87"/>
      <c r="M181" s="87"/>
      <c r="N181" s="87"/>
      <c r="O181" s="87"/>
      <c r="P181" s="87"/>
      <c r="Q181" s="87"/>
      <c r="R181" s="87"/>
      <c r="S181" s="87"/>
      <c r="T181" s="87"/>
      <c r="U181" s="87"/>
      <c r="V181" s="87"/>
      <c r="W181" s="87"/>
      <c r="X181" s="87"/>
      <c r="Y181" s="87"/>
      <c r="Z181" s="87"/>
      <c r="AA181" s="87"/>
      <c r="AB181" s="87"/>
      <c r="AC181" s="87"/>
      <c r="AD181" s="87"/>
      <c r="AE181" s="87"/>
      <c r="AF181" s="87"/>
      <c r="AG181" s="87"/>
      <c r="AH181" s="87"/>
      <c r="AI181" s="87"/>
      <c r="AJ181" s="87"/>
      <c r="AK181" s="87"/>
      <c r="AL181" s="87"/>
      <c r="AM181" s="87"/>
      <c r="AN181" s="87"/>
      <c r="AO181" s="87"/>
      <c r="AP181" s="87"/>
    </row>
    <row r="182" spans="2:42">
      <c r="C182" s="87"/>
      <c r="D182" s="87"/>
      <c r="E182" s="87"/>
      <c r="F182" s="12" t="s">
        <v>225</v>
      </c>
      <c r="G182" s="3" t="s">
        <v>69</v>
      </c>
      <c r="H182" s="4">
        <v>1990</v>
      </c>
      <c r="I182" s="4">
        <f t="shared" ref="I182:AP182" si="132">H182+1</f>
        <v>1991</v>
      </c>
      <c r="J182" s="4">
        <f t="shared" si="132"/>
        <v>1992</v>
      </c>
      <c r="K182" s="4">
        <f t="shared" si="132"/>
        <v>1993</v>
      </c>
      <c r="L182" s="4">
        <f t="shared" si="132"/>
        <v>1994</v>
      </c>
      <c r="M182" s="4">
        <f t="shared" si="132"/>
        <v>1995</v>
      </c>
      <c r="N182" s="4">
        <f t="shared" si="132"/>
        <v>1996</v>
      </c>
      <c r="O182" s="4">
        <f t="shared" si="132"/>
        <v>1997</v>
      </c>
      <c r="P182" s="4">
        <f t="shared" si="132"/>
        <v>1998</v>
      </c>
      <c r="Q182" s="4">
        <f t="shared" si="132"/>
        <v>1999</v>
      </c>
      <c r="R182" s="4">
        <f t="shared" si="132"/>
        <v>2000</v>
      </c>
      <c r="S182" s="4">
        <f t="shared" si="132"/>
        <v>2001</v>
      </c>
      <c r="T182" s="4">
        <f t="shared" si="132"/>
        <v>2002</v>
      </c>
      <c r="U182" s="4">
        <f t="shared" si="132"/>
        <v>2003</v>
      </c>
      <c r="V182" s="4">
        <f t="shared" si="132"/>
        <v>2004</v>
      </c>
      <c r="W182" s="4">
        <f t="shared" si="132"/>
        <v>2005</v>
      </c>
      <c r="X182" s="4">
        <f t="shared" si="132"/>
        <v>2006</v>
      </c>
      <c r="Y182" s="4">
        <f t="shared" si="132"/>
        <v>2007</v>
      </c>
      <c r="Z182" s="4">
        <f t="shared" si="132"/>
        <v>2008</v>
      </c>
      <c r="AA182" s="4">
        <f t="shared" si="132"/>
        <v>2009</v>
      </c>
      <c r="AB182" s="4">
        <f t="shared" si="132"/>
        <v>2010</v>
      </c>
      <c r="AC182" s="4">
        <f t="shared" si="132"/>
        <v>2011</v>
      </c>
      <c r="AD182" s="4">
        <f t="shared" si="132"/>
        <v>2012</v>
      </c>
      <c r="AE182" s="4">
        <f t="shared" si="132"/>
        <v>2013</v>
      </c>
      <c r="AF182" s="4">
        <f t="shared" si="132"/>
        <v>2014</v>
      </c>
      <c r="AG182" s="4">
        <f t="shared" si="132"/>
        <v>2015</v>
      </c>
      <c r="AH182" s="4">
        <f t="shared" si="132"/>
        <v>2016</v>
      </c>
      <c r="AI182" s="4">
        <f t="shared" si="132"/>
        <v>2017</v>
      </c>
      <c r="AJ182" s="4">
        <f t="shared" si="132"/>
        <v>2018</v>
      </c>
      <c r="AK182" s="4">
        <f t="shared" si="132"/>
        <v>2019</v>
      </c>
      <c r="AL182" s="4">
        <f t="shared" si="132"/>
        <v>2020</v>
      </c>
      <c r="AM182" s="4">
        <f t="shared" si="132"/>
        <v>2021</v>
      </c>
      <c r="AN182" s="4">
        <f t="shared" si="132"/>
        <v>2022</v>
      </c>
      <c r="AO182" s="4">
        <f t="shared" si="132"/>
        <v>2023</v>
      </c>
      <c r="AP182" s="4">
        <f t="shared" si="132"/>
        <v>2024</v>
      </c>
    </row>
    <row r="183" spans="2:42">
      <c r="C183" s="87"/>
      <c r="D183" s="87"/>
      <c r="E183" s="87"/>
      <c r="F183" s="417" t="s">
        <v>423</v>
      </c>
      <c r="G183" s="354" t="s">
        <v>197</v>
      </c>
      <c r="H183" s="222">
        <v>19706.361991455324</v>
      </c>
      <c r="I183" s="222">
        <v>20509.725451150342</v>
      </c>
      <c r="J183" s="222">
        <v>20625.572647977704</v>
      </c>
      <c r="K183" s="222">
        <v>20788.037363259849</v>
      </c>
      <c r="L183" s="222">
        <v>21056.395349378945</v>
      </c>
      <c r="M183" s="222">
        <v>21975.792876724507</v>
      </c>
      <c r="N183" s="222">
        <v>22557.02633378973</v>
      </c>
      <c r="O183" s="222">
        <v>23276.470801744057</v>
      </c>
      <c r="P183" s="222">
        <v>24052.016338779627</v>
      </c>
      <c r="Q183" s="222">
        <v>24383.519262165224</v>
      </c>
      <c r="R183" s="222">
        <v>25725.055556963962</v>
      </c>
      <c r="S183" s="222">
        <v>26692.875615667072</v>
      </c>
      <c r="T183" s="222">
        <v>27739.782389867432</v>
      </c>
      <c r="U183" s="222">
        <v>28389.904071775727</v>
      </c>
      <c r="V183" s="222">
        <v>27722.182394305266</v>
      </c>
      <c r="W183" s="222">
        <v>27514.644730596374</v>
      </c>
      <c r="X183" s="222">
        <v>27085.04510737734</v>
      </c>
      <c r="Y183" s="222">
        <v>26145.711592553784</v>
      </c>
      <c r="Z183" s="222">
        <v>25462.971461157682</v>
      </c>
      <c r="AA183" s="222">
        <v>23804.579841258008</v>
      </c>
      <c r="AB183" s="222">
        <v>23591.157521940684</v>
      </c>
      <c r="AC183" s="222">
        <v>23292.665076746602</v>
      </c>
      <c r="AD183" s="222">
        <v>24877.693880803676</v>
      </c>
      <c r="AE183" s="222">
        <v>24013.314989688068</v>
      </c>
      <c r="AF183" s="222">
        <v>23667.961681972516</v>
      </c>
      <c r="AG183" s="222">
        <v>22664.646724974173</v>
      </c>
      <c r="AH183" s="222">
        <v>26265.517313356795</v>
      </c>
      <c r="AI183" s="222">
        <v>26805.352318083576</v>
      </c>
      <c r="AJ183" s="222">
        <v>24876.323707934818</v>
      </c>
      <c r="AK183" s="222">
        <v>25512.795162419043</v>
      </c>
      <c r="AL183" s="222">
        <v>24295.902300831345</v>
      </c>
      <c r="AM183" s="222">
        <v>23731.627582826801</v>
      </c>
      <c r="AN183" s="222">
        <v>23383.171110572384</v>
      </c>
      <c r="AO183" s="222">
        <v>22503.822766571335</v>
      </c>
      <c r="AP183" s="222">
        <v>22478.431568933247</v>
      </c>
    </row>
    <row r="184" spans="2:42">
      <c r="C184" s="87"/>
      <c r="D184" s="87"/>
      <c r="E184" s="87"/>
      <c r="F184" s="417" t="s">
        <v>424</v>
      </c>
      <c r="G184" s="354" t="s">
        <v>197</v>
      </c>
      <c r="H184" s="416">
        <v>43.254652841817006</v>
      </c>
      <c r="I184" s="416">
        <v>51.038902811367734</v>
      </c>
      <c r="J184" s="416">
        <v>71.014445668832195</v>
      </c>
      <c r="K184" s="416">
        <v>66.998898821027979</v>
      </c>
      <c r="L184" s="416">
        <v>81.122168166995834</v>
      </c>
      <c r="M184" s="416">
        <v>95.319185070893582</v>
      </c>
      <c r="N184" s="416">
        <v>94.064214404312224</v>
      </c>
      <c r="O184" s="416">
        <v>168.01521580154076</v>
      </c>
      <c r="P184" s="416">
        <v>193.27607397158499</v>
      </c>
      <c r="Q184" s="416">
        <v>166.58170460347901</v>
      </c>
      <c r="R184" s="416">
        <v>148.97239539014845</v>
      </c>
      <c r="S184" s="416">
        <v>157.37702873321905</v>
      </c>
      <c r="T184" s="416">
        <v>151.05103074806539</v>
      </c>
      <c r="U184" s="416">
        <v>142.73804222903345</v>
      </c>
      <c r="V184" s="416">
        <v>176.71632902140846</v>
      </c>
      <c r="W184" s="416">
        <v>221.08349587656267</v>
      </c>
      <c r="X184" s="416">
        <v>239.86653101042248</v>
      </c>
      <c r="Y184" s="416">
        <v>318.65078197110051</v>
      </c>
      <c r="Z184" s="416">
        <v>435.32860132916539</v>
      </c>
      <c r="AA184" s="416">
        <v>287.58688845095821</v>
      </c>
      <c r="AB184" s="416">
        <v>418.81199868964541</v>
      </c>
      <c r="AC184" s="416">
        <v>607.69371857826627</v>
      </c>
      <c r="AD184" s="416">
        <v>584.97329858121884</v>
      </c>
      <c r="AE184" s="416">
        <v>588.16324151545268</v>
      </c>
      <c r="AF184" s="416">
        <v>718.03160226137697</v>
      </c>
      <c r="AG184" s="416">
        <v>774.62734092335086</v>
      </c>
      <c r="AH184" s="416">
        <v>739.52860782209245</v>
      </c>
      <c r="AI184" s="416">
        <v>700.16800501156831</v>
      </c>
      <c r="AJ184" s="416">
        <v>695.07454451797821</v>
      </c>
      <c r="AK184" s="416">
        <v>751.00848020520425</v>
      </c>
      <c r="AL184" s="416">
        <v>838.41166813829841</v>
      </c>
      <c r="AM184" s="416">
        <v>709.62948853109265</v>
      </c>
      <c r="AN184" s="416">
        <v>656.89852298773621</v>
      </c>
      <c r="AO184" s="416">
        <v>990.05041371167317</v>
      </c>
      <c r="AP184" s="416">
        <v>941.74704519605075</v>
      </c>
    </row>
    <row r="185" spans="2:42">
      <c r="D185" s="1"/>
      <c r="E185" s="87"/>
      <c r="G185" s="1"/>
    </row>
    <row r="186" spans="2:42">
      <c r="D186" s="1"/>
      <c r="E186" s="87"/>
      <c r="G186" s="1"/>
    </row>
    <row r="187" spans="2:42">
      <c r="D187" s="207" t="s">
        <v>164</v>
      </c>
      <c r="E187" s="172">
        <v>77</v>
      </c>
      <c r="F187" s="261" t="s">
        <v>372</v>
      </c>
    </row>
    <row r="188" spans="2:42">
      <c r="F188" s="12" t="s">
        <v>225</v>
      </c>
      <c r="G188" s="12" t="s">
        <v>241</v>
      </c>
      <c r="H188" s="12">
        <v>1990</v>
      </c>
      <c r="I188" s="12">
        <v>1991</v>
      </c>
      <c r="J188" s="12">
        <v>1992</v>
      </c>
      <c r="K188" s="12">
        <v>1993</v>
      </c>
      <c r="L188" s="12">
        <v>1994</v>
      </c>
      <c r="M188" s="12">
        <v>1995</v>
      </c>
      <c r="N188" s="12">
        <v>1996</v>
      </c>
      <c r="O188" s="12">
        <v>1997</v>
      </c>
      <c r="P188" s="12">
        <v>1998</v>
      </c>
      <c r="Q188" s="12">
        <v>1999</v>
      </c>
      <c r="R188" s="12">
        <v>2000</v>
      </c>
      <c r="S188" s="12">
        <v>2001</v>
      </c>
      <c r="T188" s="12">
        <v>2002</v>
      </c>
      <c r="U188" s="12">
        <v>2003</v>
      </c>
      <c r="V188" s="12">
        <v>2004</v>
      </c>
      <c r="W188" s="4">
        <f t="shared" ref="W188" si="133">V188+1</f>
        <v>2005</v>
      </c>
      <c r="X188" s="4">
        <f t="shared" ref="X188" si="134">W188+1</f>
        <v>2006</v>
      </c>
      <c r="Y188" s="4">
        <f>X188+1</f>
        <v>2007</v>
      </c>
      <c r="Z188" s="4">
        <f>Y188+1</f>
        <v>2008</v>
      </c>
      <c r="AA188" s="4">
        <f t="shared" ref="AA188" si="135">Z188+1</f>
        <v>2009</v>
      </c>
      <c r="AB188" s="4">
        <f t="shared" ref="AB188" si="136">AA188+1</f>
        <v>2010</v>
      </c>
      <c r="AC188" s="4">
        <f t="shared" ref="AC188" si="137">AB188+1</f>
        <v>2011</v>
      </c>
      <c r="AD188" s="4">
        <f t="shared" ref="AD188" si="138">AC188+1</f>
        <v>2012</v>
      </c>
      <c r="AE188" s="4">
        <f t="shared" ref="AE188" si="139">AD188+1</f>
        <v>2013</v>
      </c>
      <c r="AF188" s="4">
        <f t="shared" ref="AF188" si="140">AE188+1</f>
        <v>2014</v>
      </c>
      <c r="AG188" s="4">
        <f t="shared" ref="AG188" si="141">AF188+1</f>
        <v>2015</v>
      </c>
      <c r="AH188" s="4">
        <f t="shared" ref="AH188" si="142">AG188+1</f>
        <v>2016</v>
      </c>
      <c r="AI188" s="4">
        <f t="shared" ref="AI188" si="143">AH188+1</f>
        <v>2017</v>
      </c>
      <c r="AJ188" s="4">
        <f t="shared" ref="AJ188" si="144">AI188+1</f>
        <v>2018</v>
      </c>
      <c r="AK188" s="4">
        <f t="shared" ref="AK188" si="145">AJ188+1</f>
        <v>2019</v>
      </c>
      <c r="AL188" s="4">
        <f t="shared" ref="AL188" si="146">AK188+1</f>
        <v>2020</v>
      </c>
      <c r="AM188" s="4">
        <f t="shared" ref="AM188" si="147">AL188+1</f>
        <v>2021</v>
      </c>
      <c r="AN188" s="4">
        <f t="shared" ref="AN188" si="148">AM188+1</f>
        <v>2022</v>
      </c>
      <c r="AO188" s="4">
        <f t="shared" ref="AO188:AP188" si="149">AN188+1</f>
        <v>2023</v>
      </c>
      <c r="AP188" s="4">
        <f t="shared" si="149"/>
        <v>2024</v>
      </c>
    </row>
    <row r="189" spans="2:42">
      <c r="F189" s="42" t="s">
        <v>114</v>
      </c>
      <c r="G189" s="58" t="s">
        <v>199</v>
      </c>
      <c r="H189" s="14">
        <v>1867.3086695743932</v>
      </c>
      <c r="I189" s="14">
        <v>1839.4263108313387</v>
      </c>
      <c r="J189" s="14">
        <v>1812.8427284458153</v>
      </c>
      <c r="K189" s="14">
        <v>1805.1903796454371</v>
      </c>
      <c r="L189" s="14">
        <v>1795.4365171417512</v>
      </c>
      <c r="M189" s="14">
        <v>1793.6454325772804</v>
      </c>
      <c r="N189" s="14">
        <v>1804.8685941340843</v>
      </c>
      <c r="O189" s="14">
        <v>1832.517192385272</v>
      </c>
      <c r="P189" s="14">
        <v>1807.9610941085257</v>
      </c>
      <c r="Q189" s="14">
        <v>1815.5803489925581</v>
      </c>
      <c r="R189" s="14">
        <v>1798.8102499114393</v>
      </c>
      <c r="S189" s="14">
        <v>1793.6678769669913</v>
      </c>
      <c r="T189" s="14">
        <v>1794.2489130638553</v>
      </c>
      <c r="U189" s="14">
        <v>1778.9836587291404</v>
      </c>
      <c r="V189" s="14">
        <v>1761.5463871396653</v>
      </c>
      <c r="W189" s="14">
        <v>1746.0010546835044</v>
      </c>
      <c r="X189" s="14">
        <v>1737.9801761086244</v>
      </c>
      <c r="Y189" s="14">
        <v>1730.166459938958</v>
      </c>
      <c r="Z189" s="14">
        <v>1734.1364980745384</v>
      </c>
      <c r="AA189" s="14">
        <v>1737.5345279630815</v>
      </c>
      <c r="AB189" s="14">
        <v>1759.215217439044</v>
      </c>
      <c r="AC189" s="14">
        <v>1744.0254794262585</v>
      </c>
      <c r="AD189" s="14">
        <v>1743.3525045908968</v>
      </c>
      <c r="AE189" s="14">
        <v>1743.864888652949</v>
      </c>
      <c r="AF189" s="14">
        <v>1736.0217896179079</v>
      </c>
      <c r="AG189" s="14">
        <v>1697.7041628178069</v>
      </c>
      <c r="AH189" s="14">
        <v>1676.5901152370695</v>
      </c>
      <c r="AI189" s="14">
        <v>1672.6191410529927</v>
      </c>
      <c r="AJ189" s="14">
        <v>1661.3064312692088</v>
      </c>
      <c r="AK189" s="14">
        <v>1644.8360974663365</v>
      </c>
      <c r="AL189" s="14">
        <v>1640.9301757916448</v>
      </c>
      <c r="AM189" s="14">
        <v>1562.4715146376832</v>
      </c>
      <c r="AN189" s="14">
        <v>1562.7476824712553</v>
      </c>
      <c r="AO189" s="14">
        <v>1562.9924830168675</v>
      </c>
      <c r="AP189" s="14">
        <v>1634.107324787484</v>
      </c>
    </row>
    <row r="191" spans="2:42">
      <c r="D191" s="207"/>
      <c r="E191" s="87"/>
    </row>
    <row r="192" spans="2:42" s="120" customFormat="1">
      <c r="B192" s="99"/>
      <c r="C192" s="99"/>
      <c r="D192" s="207" t="s">
        <v>164</v>
      </c>
      <c r="E192" s="172">
        <v>85</v>
      </c>
      <c r="F192" s="365" t="s">
        <v>281</v>
      </c>
      <c r="G192" s="255"/>
    </row>
    <row r="193" spans="2:42">
      <c r="F193" s="8" t="s">
        <v>225</v>
      </c>
      <c r="G193" s="8" t="s">
        <v>241</v>
      </c>
      <c r="H193" s="8">
        <v>1990</v>
      </c>
      <c r="I193" s="8">
        <v>1991</v>
      </c>
      <c r="J193" s="8">
        <v>1992</v>
      </c>
      <c r="K193" s="8">
        <v>1993</v>
      </c>
      <c r="L193" s="8">
        <v>1994</v>
      </c>
      <c r="M193" s="8">
        <v>1995</v>
      </c>
      <c r="N193" s="8">
        <v>1996</v>
      </c>
      <c r="O193" s="8">
        <v>1997</v>
      </c>
      <c r="P193" s="8">
        <v>1998</v>
      </c>
      <c r="Q193" s="8">
        <v>1999</v>
      </c>
      <c r="R193" s="8">
        <v>2000</v>
      </c>
      <c r="S193" s="8">
        <v>2001</v>
      </c>
      <c r="T193" s="8">
        <v>2002</v>
      </c>
      <c r="U193" s="8">
        <v>2003</v>
      </c>
      <c r="V193" s="8">
        <v>2004</v>
      </c>
      <c r="W193" s="9">
        <f t="shared" ref="W193:AP193" si="150">V193+1</f>
        <v>2005</v>
      </c>
      <c r="X193" s="9">
        <f t="shared" si="150"/>
        <v>2006</v>
      </c>
      <c r="Y193" s="9">
        <f>X193+1</f>
        <v>2007</v>
      </c>
      <c r="Z193" s="9">
        <f>Y193+1</f>
        <v>2008</v>
      </c>
      <c r="AA193" s="9">
        <f t="shared" si="150"/>
        <v>2009</v>
      </c>
      <c r="AB193" s="9">
        <f t="shared" si="150"/>
        <v>2010</v>
      </c>
      <c r="AC193" s="9">
        <f t="shared" si="150"/>
        <v>2011</v>
      </c>
      <c r="AD193" s="9">
        <f t="shared" si="150"/>
        <v>2012</v>
      </c>
      <c r="AE193" s="9">
        <f t="shared" si="150"/>
        <v>2013</v>
      </c>
      <c r="AF193" s="9">
        <f t="shared" si="150"/>
        <v>2014</v>
      </c>
      <c r="AG193" s="9">
        <f t="shared" si="150"/>
        <v>2015</v>
      </c>
      <c r="AH193" s="9">
        <f t="shared" si="150"/>
        <v>2016</v>
      </c>
      <c r="AI193" s="9">
        <f t="shared" si="150"/>
        <v>2017</v>
      </c>
      <c r="AJ193" s="9">
        <f t="shared" si="150"/>
        <v>2018</v>
      </c>
      <c r="AK193" s="9">
        <f t="shared" si="150"/>
        <v>2019</v>
      </c>
      <c r="AL193" s="9">
        <f t="shared" si="150"/>
        <v>2020</v>
      </c>
      <c r="AM193" s="9">
        <f t="shared" si="150"/>
        <v>2021</v>
      </c>
      <c r="AN193" s="9">
        <f t="shared" si="150"/>
        <v>2022</v>
      </c>
      <c r="AO193" s="9">
        <f t="shared" si="150"/>
        <v>2023</v>
      </c>
      <c r="AP193" s="9">
        <f t="shared" si="150"/>
        <v>2024</v>
      </c>
    </row>
    <row r="194" spans="2:42" ht="15" customHeight="1">
      <c r="F194" s="238" t="s">
        <v>282</v>
      </c>
      <c r="G194" s="53" t="s">
        <v>107</v>
      </c>
      <c r="H194" s="54">
        <v>9761.1809090000006</v>
      </c>
      <c r="I194" s="54">
        <v>10363.857293999999</v>
      </c>
      <c r="J194" s="54">
        <v>9965.0480360000001</v>
      </c>
      <c r="K194" s="54">
        <v>10834.471511</v>
      </c>
      <c r="L194" s="54">
        <v>10388.031568</v>
      </c>
      <c r="M194" s="54">
        <v>10779.836515000001</v>
      </c>
      <c r="N194" s="54">
        <v>10920.932761</v>
      </c>
      <c r="O194" s="54">
        <v>11272.536248</v>
      </c>
      <c r="P194" s="54">
        <v>11682.96668</v>
      </c>
      <c r="Q194" s="54">
        <v>11117.261226000001</v>
      </c>
      <c r="R194" s="54">
        <v>10685.674643</v>
      </c>
      <c r="S194" s="54">
        <v>10629.973719</v>
      </c>
      <c r="T194" s="54">
        <v>11047.646266</v>
      </c>
      <c r="U194" s="54">
        <v>11176.918734000001</v>
      </c>
      <c r="V194" s="54">
        <v>11222.247633999999</v>
      </c>
      <c r="W194" s="54">
        <v>11405.332322756667</v>
      </c>
      <c r="X194" s="54">
        <v>11936.909873800001</v>
      </c>
      <c r="Y194" s="54">
        <v>11429.301488499999</v>
      </c>
      <c r="Z194" s="54">
        <v>11508.094539</v>
      </c>
      <c r="AA194" s="54">
        <v>11551.8063889</v>
      </c>
      <c r="AB194" s="54">
        <v>11357.916485299998</v>
      </c>
      <c r="AC194" s="54">
        <v>11288.387855495999</v>
      </c>
      <c r="AD194" s="54">
        <v>10485.164359169234</v>
      </c>
      <c r="AE194" s="54">
        <v>10736.021042319995</v>
      </c>
      <c r="AF194" s="54">
        <v>10698.645417986972</v>
      </c>
      <c r="AG194" s="54">
        <v>10400.705306459999</v>
      </c>
      <c r="AH194" s="54">
        <v>10394.067647978003</v>
      </c>
      <c r="AI194" s="54">
        <v>9648.3519027299972</v>
      </c>
      <c r="AJ194" s="54">
        <v>9907.7003797800025</v>
      </c>
      <c r="AK194" s="54">
        <v>10124.277011889271</v>
      </c>
      <c r="AL194" s="54">
        <v>9732.9134970100004</v>
      </c>
      <c r="AM194" s="54">
        <v>9664.1353424800109</v>
      </c>
      <c r="AN194" s="54">
        <v>9479.2151232299984</v>
      </c>
      <c r="AO194" s="54">
        <v>9523.923454740001</v>
      </c>
      <c r="AP194" s="54">
        <v>9523.923454740001</v>
      </c>
    </row>
    <row r="195" spans="2:42" ht="15" customHeight="1">
      <c r="F195" s="238" t="s">
        <v>283</v>
      </c>
      <c r="G195" s="53" t="s">
        <v>107</v>
      </c>
      <c r="H195" s="54">
        <v>72.624399999999994</v>
      </c>
      <c r="I195" s="54">
        <v>51.994999999999997</v>
      </c>
      <c r="J195" s="54">
        <v>456.768597</v>
      </c>
      <c r="K195" s="54">
        <v>117.091369</v>
      </c>
      <c r="L195" s="54">
        <v>207.97239500000001</v>
      </c>
      <c r="M195" s="54">
        <v>446.46114</v>
      </c>
      <c r="N195" s="54">
        <v>469.56432799999999</v>
      </c>
      <c r="O195" s="54">
        <v>534.473161</v>
      </c>
      <c r="P195" s="54">
        <v>659.81013299999995</v>
      </c>
      <c r="Q195" s="54">
        <v>910.33416999999997</v>
      </c>
      <c r="R195" s="54">
        <v>1523.2952330000001</v>
      </c>
      <c r="S195" s="54">
        <v>1411.7719420000001</v>
      </c>
      <c r="T195" s="54">
        <v>919.98322199999996</v>
      </c>
      <c r="U195" s="54">
        <v>1107.02352</v>
      </c>
      <c r="V195" s="54">
        <v>1228.087505</v>
      </c>
      <c r="W195" s="54">
        <v>1039.0271339999999</v>
      </c>
      <c r="X195" s="54">
        <v>484.77617800000002</v>
      </c>
      <c r="Y195" s="54">
        <v>809.21610799999996</v>
      </c>
      <c r="Z195" s="54">
        <v>808.70558200000005</v>
      </c>
      <c r="AA195" s="54">
        <v>867.94785000000002</v>
      </c>
      <c r="AB195" s="54">
        <v>908.70416320000004</v>
      </c>
      <c r="AC195" s="54">
        <v>908.76373149999995</v>
      </c>
      <c r="AD195" s="54">
        <v>952.79100800000003</v>
      </c>
      <c r="AE195" s="54">
        <v>931.34055310790006</v>
      </c>
      <c r="AF195" s="54">
        <v>937.80629699999997</v>
      </c>
      <c r="AG195" s="54">
        <v>933.1504023</v>
      </c>
      <c r="AH195" s="54">
        <v>961.54454199999998</v>
      </c>
      <c r="AI195" s="54">
        <v>1106.9448327</v>
      </c>
      <c r="AJ195" s="54">
        <v>1247.5656946500001</v>
      </c>
      <c r="AK195" s="54">
        <v>1497.3478135999999</v>
      </c>
      <c r="AL195" s="54">
        <v>1455.7643184000001</v>
      </c>
      <c r="AM195" s="54">
        <v>1456.1685976999997</v>
      </c>
      <c r="AN195" s="54">
        <v>1416.5989864000001</v>
      </c>
      <c r="AO195" s="54">
        <v>1476.5572769</v>
      </c>
      <c r="AP195" s="54">
        <v>1476.5572769</v>
      </c>
    </row>
    <row r="196" spans="2:42" ht="26.1" customHeight="1">
      <c r="F196" s="239" t="s">
        <v>284</v>
      </c>
      <c r="G196" s="53" t="s">
        <v>107</v>
      </c>
      <c r="H196" s="54">
        <v>23.35576</v>
      </c>
      <c r="I196" s="54">
        <v>45.322526000000003</v>
      </c>
      <c r="J196" s="54">
        <v>54.25074</v>
      </c>
      <c r="K196" s="54">
        <v>60.599235</v>
      </c>
      <c r="L196" s="54">
        <v>70.830575999999994</v>
      </c>
      <c r="M196" s="54">
        <v>89.239773</v>
      </c>
      <c r="N196" s="54">
        <v>81.446442000000005</v>
      </c>
      <c r="O196" s="54">
        <v>178.42469600000001</v>
      </c>
      <c r="P196" s="54">
        <v>174.359982</v>
      </c>
      <c r="Q196" s="54">
        <v>246.84208899999999</v>
      </c>
      <c r="R196" s="54">
        <v>486.582581</v>
      </c>
      <c r="S196" s="54">
        <v>636.19314699999995</v>
      </c>
      <c r="T196" s="54">
        <v>829.64002000000005</v>
      </c>
      <c r="U196" s="54">
        <v>971.39313000000004</v>
      </c>
      <c r="V196" s="54">
        <v>1218.532457</v>
      </c>
      <c r="W196" s="54">
        <v>1373.746394</v>
      </c>
      <c r="X196" s="54">
        <v>1676.0541109999999</v>
      </c>
      <c r="Y196" s="54">
        <v>1483.2060719999999</v>
      </c>
      <c r="Z196" s="54">
        <v>1858.0041369999999</v>
      </c>
      <c r="AA196" s="54">
        <v>2048.5608200000001</v>
      </c>
      <c r="AB196" s="54">
        <v>2181.4067605</v>
      </c>
      <c r="AC196" s="54">
        <v>2307.5315615</v>
      </c>
      <c r="AD196" s="54">
        <v>2355.2608806307649</v>
      </c>
      <c r="AE196" s="54">
        <v>2628.8937806974727</v>
      </c>
      <c r="AF196" s="54">
        <v>2683.56751345562</v>
      </c>
      <c r="AG196" s="54">
        <v>2819.1123620999997</v>
      </c>
      <c r="AH196" s="54">
        <v>3032.5732875399999</v>
      </c>
      <c r="AI196" s="54">
        <v>2998.1102328400002</v>
      </c>
      <c r="AJ196" s="54">
        <v>3131.5070783999995</v>
      </c>
      <c r="AK196" s="54">
        <v>3361.4813056469461</v>
      </c>
      <c r="AL196" s="54">
        <v>3479.5968059800007</v>
      </c>
      <c r="AM196" s="54">
        <v>3533.0236537911992</v>
      </c>
      <c r="AN196" s="54">
        <v>3451.9066891999996</v>
      </c>
      <c r="AO196" s="54">
        <v>3166.6186223599998</v>
      </c>
      <c r="AP196" s="54">
        <v>3166.6186223599998</v>
      </c>
    </row>
    <row r="197" spans="2:42" ht="26.1" customHeight="1" thickBot="1">
      <c r="F197" s="240" t="s">
        <v>285</v>
      </c>
      <c r="G197" s="55" t="s">
        <v>107</v>
      </c>
      <c r="H197" s="310" t="s">
        <v>489</v>
      </c>
      <c r="I197" s="310" t="s">
        <v>489</v>
      </c>
      <c r="J197" s="310" t="s">
        <v>489</v>
      </c>
      <c r="K197" s="310" t="s">
        <v>489</v>
      </c>
      <c r="L197" s="310" t="s">
        <v>489</v>
      </c>
      <c r="M197" s="310" t="s">
        <v>489</v>
      </c>
      <c r="N197" s="310" t="s">
        <v>489</v>
      </c>
      <c r="O197" s="310" t="s">
        <v>489</v>
      </c>
      <c r="P197" s="310" t="s">
        <v>489</v>
      </c>
      <c r="Q197" s="310" t="s">
        <v>489</v>
      </c>
      <c r="R197" s="310" t="s">
        <v>489</v>
      </c>
      <c r="S197" s="310" t="s">
        <v>489</v>
      </c>
      <c r="T197" s="310" t="s">
        <v>489</v>
      </c>
      <c r="U197" s="310" t="s">
        <v>489</v>
      </c>
      <c r="V197" s="310" t="s">
        <v>489</v>
      </c>
      <c r="W197" s="310">
        <v>8.2128999999999994E-2</v>
      </c>
      <c r="X197" s="310">
        <v>0.34881299999999998</v>
      </c>
      <c r="Y197" s="310">
        <v>0.61504700000000001</v>
      </c>
      <c r="Z197" s="310">
        <v>0.93695200000000001</v>
      </c>
      <c r="AA197" s="310">
        <v>1.3873</v>
      </c>
      <c r="AB197" s="438">
        <v>1.9749140000000001</v>
      </c>
      <c r="AC197" s="438">
        <v>20.211091</v>
      </c>
      <c r="AD197" s="438">
        <v>20.186534999999999</v>
      </c>
      <c r="AE197" s="438">
        <v>14.854684700000002</v>
      </c>
      <c r="AF197" s="310">
        <v>0.13772300000000001</v>
      </c>
      <c r="AG197" s="310">
        <v>0.19869400000000001</v>
      </c>
      <c r="AH197" s="438">
        <v>4.8213343000000002</v>
      </c>
      <c r="AI197" s="310">
        <v>0.41652800000000001</v>
      </c>
      <c r="AJ197" s="438">
        <v>6.3403429999999998</v>
      </c>
      <c r="AK197" s="438">
        <v>5.8415920000000003</v>
      </c>
      <c r="AL197" s="438">
        <v>6.1778849999999998</v>
      </c>
      <c r="AM197" s="438">
        <v>12.030654</v>
      </c>
      <c r="AN197" s="438">
        <v>15.130675999999999</v>
      </c>
      <c r="AO197" s="438">
        <v>14.667593</v>
      </c>
      <c r="AP197" s="438">
        <v>14.667593</v>
      </c>
    </row>
    <row r="198" spans="2:42" ht="16.5" thickTop="1">
      <c r="F198" s="53" t="s">
        <v>286</v>
      </c>
      <c r="G198" s="53" t="s">
        <v>107</v>
      </c>
      <c r="H198" s="54">
        <v>9857.1610690000016</v>
      </c>
      <c r="I198" s="54">
        <v>10461.17482</v>
      </c>
      <c r="J198" s="54">
        <v>10476.067373</v>
      </c>
      <c r="K198" s="54">
        <v>11012.162114999999</v>
      </c>
      <c r="L198" s="54">
        <v>10666.834539000001</v>
      </c>
      <c r="M198" s="54">
        <v>11315.537428</v>
      </c>
      <c r="N198" s="54">
        <v>11471.943531000001</v>
      </c>
      <c r="O198" s="54">
        <v>11985.434105</v>
      </c>
      <c r="P198" s="54">
        <v>12517.136795</v>
      </c>
      <c r="Q198" s="54">
        <v>12274.437485</v>
      </c>
      <c r="R198" s="54">
        <v>12695.552457000002</v>
      </c>
      <c r="S198" s="54">
        <v>12677.938807999999</v>
      </c>
      <c r="T198" s="54">
        <v>12797.269508000001</v>
      </c>
      <c r="U198" s="54">
        <v>13255.335384000002</v>
      </c>
      <c r="V198" s="54">
        <v>13668.867595999998</v>
      </c>
      <c r="W198" s="54">
        <v>13818.187979756667</v>
      </c>
      <c r="X198" s="54">
        <v>14098.088975800001</v>
      </c>
      <c r="Y198" s="54">
        <v>13722.338715499998</v>
      </c>
      <c r="Z198" s="54">
        <v>14175.74121</v>
      </c>
      <c r="AA198" s="54">
        <v>14469.702358900002</v>
      </c>
      <c r="AB198" s="54">
        <v>14450.002322999999</v>
      </c>
      <c r="AC198" s="54">
        <v>14524.894239495998</v>
      </c>
      <c r="AD198" s="54">
        <v>13813.4027828</v>
      </c>
      <c r="AE198" s="54">
        <v>14311.110060825369</v>
      </c>
      <c r="AF198" s="54">
        <v>14320.156951442592</v>
      </c>
      <c r="AG198" s="54">
        <v>14153.16676486</v>
      </c>
      <c r="AH198" s="54">
        <v>14393.006811818004</v>
      </c>
      <c r="AI198" s="54">
        <v>13753.823496269999</v>
      </c>
      <c r="AJ198" s="54">
        <v>14293.113495830003</v>
      </c>
      <c r="AK198" s="54">
        <v>14988.947723136218</v>
      </c>
      <c r="AL198" s="54">
        <v>14674.452506390002</v>
      </c>
      <c r="AM198" s="54">
        <v>14665.358247971209</v>
      </c>
      <c r="AN198" s="54">
        <v>14362.851474829999</v>
      </c>
      <c r="AO198" s="54">
        <v>14181.766947</v>
      </c>
      <c r="AP198" s="54">
        <v>14181.766947</v>
      </c>
    </row>
    <row r="199" spans="2:42">
      <c r="F199" s="267"/>
      <c r="G199" s="267"/>
      <c r="H199" s="268"/>
      <c r="I199" s="268"/>
      <c r="J199" s="268"/>
      <c r="K199" s="268"/>
      <c r="L199" s="268"/>
      <c r="M199" s="268"/>
      <c r="N199" s="268"/>
      <c r="O199" s="268"/>
      <c r="P199" s="268"/>
      <c r="Q199" s="268"/>
      <c r="R199" s="268"/>
      <c r="S199" s="268"/>
      <c r="T199" s="268"/>
      <c r="U199" s="268"/>
      <c r="V199" s="268"/>
      <c r="W199" s="268"/>
      <c r="X199" s="268"/>
      <c r="Y199" s="268"/>
      <c r="Z199" s="268"/>
      <c r="AA199" s="268"/>
      <c r="AB199" s="268"/>
      <c r="AC199" s="268"/>
      <c r="AD199" s="268"/>
      <c r="AE199" s="268"/>
      <c r="AF199" s="268"/>
      <c r="AG199" s="268"/>
      <c r="AH199" s="268"/>
      <c r="AI199" s="268"/>
      <c r="AJ199" s="268"/>
      <c r="AK199" s="268"/>
      <c r="AL199" s="268"/>
      <c r="AM199" s="268"/>
      <c r="AN199" s="268"/>
      <c r="AO199" s="268"/>
      <c r="AP199" s="268"/>
    </row>
    <row r="200" spans="2:42">
      <c r="H200" s="27"/>
      <c r="I200" s="27"/>
      <c r="J200" s="27"/>
      <c r="K200" s="27"/>
      <c r="L200" s="27"/>
      <c r="M200" s="27"/>
      <c r="N200" s="27"/>
      <c r="O200" s="27"/>
      <c r="P200" s="27"/>
      <c r="Q200" s="27"/>
      <c r="R200" s="27"/>
      <c r="S200" s="27"/>
      <c r="T200" s="27"/>
      <c r="U200" s="27"/>
      <c r="V200" s="27"/>
      <c r="W200" s="27"/>
      <c r="X200" s="27"/>
      <c r="Y200" s="27"/>
      <c r="Z200" s="27"/>
      <c r="AA200" s="27"/>
      <c r="AB200" s="27"/>
      <c r="AC200" s="27"/>
      <c r="AD200" s="27"/>
      <c r="AE200" s="27"/>
      <c r="AF200" s="27"/>
      <c r="AG200" s="27"/>
      <c r="AH200" s="27"/>
      <c r="AI200" s="27"/>
      <c r="AJ200" s="27"/>
      <c r="AK200" s="27"/>
      <c r="AL200" s="27"/>
      <c r="AM200" s="27"/>
      <c r="AN200" s="27"/>
      <c r="AO200" s="27"/>
      <c r="AP200" s="27"/>
    </row>
    <row r="201" spans="2:42" s="120" customFormat="1">
      <c r="B201" s="99"/>
      <c r="C201" s="99"/>
      <c r="D201" s="207" t="s">
        <v>164</v>
      </c>
      <c r="E201" s="172">
        <v>89</v>
      </c>
      <c r="F201" s="365" t="s">
        <v>287</v>
      </c>
      <c r="G201" s="255"/>
    </row>
    <row r="202" spans="2:42">
      <c r="F202" s="8" t="s">
        <v>288</v>
      </c>
      <c r="G202" s="8" t="s">
        <v>241</v>
      </c>
      <c r="H202" s="8">
        <v>1990</v>
      </c>
      <c r="I202" s="8">
        <v>1991</v>
      </c>
      <c r="J202" s="8">
        <v>1992</v>
      </c>
      <c r="K202" s="8">
        <v>1993</v>
      </c>
      <c r="L202" s="8">
        <v>1994</v>
      </c>
      <c r="M202" s="8">
        <v>1995</v>
      </c>
      <c r="N202" s="8">
        <v>1996</v>
      </c>
      <c r="O202" s="8">
        <v>1997</v>
      </c>
      <c r="P202" s="8">
        <v>1998</v>
      </c>
      <c r="Q202" s="8">
        <v>1999</v>
      </c>
      <c r="R202" s="8">
        <v>2000</v>
      </c>
      <c r="S202" s="8">
        <v>2001</v>
      </c>
      <c r="T202" s="8">
        <v>2002</v>
      </c>
      <c r="U202" s="8">
        <v>2003</v>
      </c>
      <c r="V202" s="8">
        <v>2004</v>
      </c>
      <c r="W202" s="9">
        <f t="shared" ref="W202:AP202" si="151">V202+1</f>
        <v>2005</v>
      </c>
      <c r="X202" s="9">
        <f t="shared" si="151"/>
        <v>2006</v>
      </c>
      <c r="Y202" s="9">
        <f t="shared" si="151"/>
        <v>2007</v>
      </c>
      <c r="Z202" s="9">
        <f t="shared" si="151"/>
        <v>2008</v>
      </c>
      <c r="AA202" s="9">
        <f t="shared" si="151"/>
        <v>2009</v>
      </c>
      <c r="AB202" s="9">
        <f t="shared" si="151"/>
        <v>2010</v>
      </c>
      <c r="AC202" s="9">
        <f t="shared" si="151"/>
        <v>2011</v>
      </c>
      <c r="AD202" s="9">
        <f t="shared" si="151"/>
        <v>2012</v>
      </c>
      <c r="AE202" s="9">
        <f t="shared" si="151"/>
        <v>2013</v>
      </c>
      <c r="AF202" s="9">
        <f t="shared" si="151"/>
        <v>2014</v>
      </c>
      <c r="AG202" s="9">
        <f t="shared" si="151"/>
        <v>2015</v>
      </c>
      <c r="AH202" s="9">
        <f t="shared" si="151"/>
        <v>2016</v>
      </c>
      <c r="AI202" s="9">
        <f t="shared" si="151"/>
        <v>2017</v>
      </c>
      <c r="AJ202" s="9">
        <f t="shared" si="151"/>
        <v>2018</v>
      </c>
      <c r="AK202" s="9">
        <f t="shared" si="151"/>
        <v>2019</v>
      </c>
      <c r="AL202" s="9">
        <f t="shared" si="151"/>
        <v>2020</v>
      </c>
      <c r="AM202" s="9">
        <f t="shared" si="151"/>
        <v>2021</v>
      </c>
      <c r="AN202" s="9">
        <f t="shared" si="151"/>
        <v>2022</v>
      </c>
      <c r="AO202" s="9">
        <f t="shared" si="151"/>
        <v>2023</v>
      </c>
      <c r="AP202" s="9">
        <f t="shared" si="151"/>
        <v>2024</v>
      </c>
    </row>
    <row r="203" spans="2:42" ht="15" customHeight="1">
      <c r="F203" s="42" t="s">
        <v>289</v>
      </c>
      <c r="G203" s="58" t="s">
        <v>290</v>
      </c>
      <c r="H203" s="13">
        <v>493</v>
      </c>
      <c r="I203" s="13">
        <v>439</v>
      </c>
      <c r="J203" s="13">
        <v>397</v>
      </c>
      <c r="K203" s="13">
        <v>401</v>
      </c>
      <c r="L203" s="13">
        <v>395</v>
      </c>
      <c r="M203" s="13">
        <v>398</v>
      </c>
      <c r="N203" s="13">
        <v>384</v>
      </c>
      <c r="O203" s="13">
        <v>381</v>
      </c>
      <c r="P203" s="13">
        <v>418</v>
      </c>
      <c r="Q203" s="13">
        <v>416</v>
      </c>
      <c r="R203" s="13">
        <v>414</v>
      </c>
      <c r="S203" s="13">
        <v>457.99099999999999</v>
      </c>
      <c r="T203" s="13">
        <v>418</v>
      </c>
      <c r="U203" s="13">
        <v>362</v>
      </c>
      <c r="V203" s="13">
        <v>383</v>
      </c>
      <c r="W203" s="13">
        <v>552</v>
      </c>
      <c r="X203" s="13">
        <v>361</v>
      </c>
      <c r="Y203" s="13">
        <v>336</v>
      </c>
      <c r="Z203" s="13">
        <v>416</v>
      </c>
      <c r="AA203" s="13">
        <v>297</v>
      </c>
      <c r="AB203" s="13">
        <v>293</v>
      </c>
      <c r="AC203" s="13">
        <v>286</v>
      </c>
      <c r="AD203" s="13">
        <v>289</v>
      </c>
      <c r="AE203" s="13">
        <v>304</v>
      </c>
      <c r="AF203" s="13">
        <v>302</v>
      </c>
      <c r="AG203" s="13">
        <v>294</v>
      </c>
      <c r="AH203" s="13">
        <v>286</v>
      </c>
      <c r="AI203" s="13">
        <v>320</v>
      </c>
      <c r="AJ203" s="13">
        <v>336</v>
      </c>
      <c r="AK203" s="13">
        <v>306</v>
      </c>
      <c r="AL203" s="13">
        <v>259</v>
      </c>
      <c r="AM203" s="13">
        <v>193</v>
      </c>
      <c r="AN203" s="13">
        <v>172</v>
      </c>
      <c r="AO203" s="13">
        <v>163</v>
      </c>
      <c r="AP203" s="13">
        <v>160</v>
      </c>
    </row>
    <row r="204" spans="2:42" ht="15" customHeight="1">
      <c r="F204" s="359" t="s">
        <v>291</v>
      </c>
      <c r="G204" s="58" t="s">
        <v>290</v>
      </c>
      <c r="H204" s="13">
        <v>6273.5110000000004</v>
      </c>
      <c r="I204" s="13">
        <v>6776</v>
      </c>
      <c r="J204" s="13">
        <v>7370</v>
      </c>
      <c r="K204" s="13">
        <v>7586</v>
      </c>
      <c r="L204" s="13">
        <v>8062</v>
      </c>
      <c r="M204" s="13">
        <v>8515</v>
      </c>
      <c r="N204" s="13">
        <v>9037</v>
      </c>
      <c r="O204" s="13">
        <v>9566</v>
      </c>
      <c r="P204" s="13">
        <v>9357</v>
      </c>
      <c r="Q204" s="13">
        <v>10210</v>
      </c>
      <c r="R204" s="13">
        <v>10806</v>
      </c>
      <c r="S204" s="13">
        <v>11377.493</v>
      </c>
      <c r="T204" s="13">
        <v>12015</v>
      </c>
      <c r="U204" s="13">
        <v>12481</v>
      </c>
      <c r="V204" s="13">
        <v>12784</v>
      </c>
      <c r="W204" s="13">
        <v>12792</v>
      </c>
      <c r="X204" s="13">
        <v>13286</v>
      </c>
      <c r="Y204" s="13">
        <v>13939</v>
      </c>
      <c r="Z204" s="13">
        <v>13854</v>
      </c>
      <c r="AA204" s="13">
        <v>13792</v>
      </c>
      <c r="AB204" s="13">
        <v>14082</v>
      </c>
      <c r="AC204" s="13">
        <v>14276</v>
      </c>
      <c r="AD204" s="13">
        <v>14341</v>
      </c>
      <c r="AE204" s="13">
        <v>14492</v>
      </c>
      <c r="AF204" s="13">
        <v>14564</v>
      </c>
      <c r="AG204" s="13">
        <v>14600</v>
      </c>
      <c r="AH204" s="13">
        <v>14630</v>
      </c>
      <c r="AI204" s="13">
        <v>14557</v>
      </c>
      <c r="AJ204" s="13">
        <v>14506</v>
      </c>
      <c r="AK204" s="13">
        <v>14381.000000000002</v>
      </c>
      <c r="AL204" s="13">
        <v>14421</v>
      </c>
      <c r="AM204" s="13">
        <v>15206</v>
      </c>
      <c r="AN204" s="13">
        <v>15369.999999999998</v>
      </c>
      <c r="AO204" s="13">
        <v>15344</v>
      </c>
      <c r="AP204" s="13">
        <v>15260</v>
      </c>
    </row>
    <row r="205" spans="2:42" ht="15" customHeight="1">
      <c r="F205" s="302" t="s">
        <v>292</v>
      </c>
      <c r="G205" s="304"/>
      <c r="H205" s="301"/>
      <c r="I205" s="301"/>
      <c r="J205" s="301"/>
      <c r="K205" s="301"/>
      <c r="L205" s="301"/>
      <c r="M205" s="301"/>
      <c r="N205" s="301"/>
      <c r="O205" s="301"/>
      <c r="P205" s="301"/>
      <c r="Q205" s="301"/>
      <c r="R205" s="301"/>
      <c r="S205" s="301"/>
      <c r="T205" s="301"/>
      <c r="U205" s="301"/>
      <c r="V205" s="301"/>
      <c r="W205" s="301"/>
      <c r="X205" s="301"/>
      <c r="Y205" s="301"/>
      <c r="Z205" s="301"/>
      <c r="AA205" s="301"/>
      <c r="AB205" s="301"/>
      <c r="AC205" s="301"/>
      <c r="AD205" s="301"/>
      <c r="AE205" s="301"/>
      <c r="AF205" s="301"/>
      <c r="AG205" s="301"/>
      <c r="AH205" s="301"/>
      <c r="AI205" s="301"/>
      <c r="AJ205" s="301"/>
      <c r="AK205" s="301"/>
      <c r="AL205" s="301"/>
      <c r="AM205" s="301"/>
      <c r="AN205" s="301"/>
      <c r="AO205" s="301"/>
      <c r="AP205" s="301"/>
    </row>
    <row r="206" spans="2:42" ht="15" customHeight="1">
      <c r="F206" s="300" t="s">
        <v>293</v>
      </c>
      <c r="G206" s="294" t="s">
        <v>290</v>
      </c>
      <c r="H206" s="305" t="s">
        <v>489</v>
      </c>
      <c r="I206" s="305" t="s">
        <v>489</v>
      </c>
      <c r="J206" s="305" t="s">
        <v>489</v>
      </c>
      <c r="K206" s="305" t="s">
        <v>489</v>
      </c>
      <c r="L206" s="305" t="s">
        <v>489</v>
      </c>
      <c r="M206" s="305" t="s">
        <v>489</v>
      </c>
      <c r="N206" s="305" t="s">
        <v>489</v>
      </c>
      <c r="O206" s="305" t="s">
        <v>489</v>
      </c>
      <c r="P206" s="305" t="s">
        <v>489</v>
      </c>
      <c r="Q206" s="305" t="s">
        <v>489</v>
      </c>
      <c r="R206" s="305" t="s">
        <v>489</v>
      </c>
      <c r="S206" s="305">
        <v>66.264255265098257</v>
      </c>
      <c r="T206" s="305">
        <v>126.27445458781123</v>
      </c>
      <c r="U206" s="305">
        <v>178.33781393818484</v>
      </c>
      <c r="V206" s="305">
        <v>225.44412771560616</v>
      </c>
      <c r="W206" s="305">
        <v>262.71005128595067</v>
      </c>
      <c r="X206" s="305">
        <v>307.69365117928589</v>
      </c>
      <c r="Y206" s="305">
        <v>457.15360262976088</v>
      </c>
      <c r="Z206" s="305">
        <v>717.44238787892152</v>
      </c>
      <c r="AA206" s="305">
        <v>1060.7948488220886</v>
      </c>
      <c r="AB206" s="305">
        <v>1432.7102008474642</v>
      </c>
      <c r="AC206" s="305">
        <v>1900.451547571819</v>
      </c>
      <c r="AD206" s="305">
        <v>2261.107617072882</v>
      </c>
      <c r="AE206" s="305">
        <v>2611.5155025028325</v>
      </c>
      <c r="AF206" s="305">
        <v>2948.1386624524876</v>
      </c>
      <c r="AG206" s="305">
        <v>3104.871091613511</v>
      </c>
      <c r="AH206" s="305">
        <v>3446.7979162358974</v>
      </c>
      <c r="AI206" s="305">
        <v>3861.786740014526</v>
      </c>
      <c r="AJ206" s="305">
        <v>3954.3441480857446</v>
      </c>
      <c r="AK206" s="305">
        <v>4506.5171726850294</v>
      </c>
      <c r="AL206" s="305">
        <v>4772.3232723483052</v>
      </c>
      <c r="AM206" s="305">
        <v>5315.1527794755866</v>
      </c>
      <c r="AN206" s="305">
        <v>5565.95516290259</v>
      </c>
      <c r="AO206" s="305">
        <v>5728.1419915879642</v>
      </c>
      <c r="AP206" s="305">
        <v>5696.7835500281763</v>
      </c>
    </row>
    <row r="207" spans="2:42" ht="15" customHeight="1">
      <c r="F207" s="296" t="s">
        <v>294</v>
      </c>
      <c r="G207" s="294" t="s">
        <v>290</v>
      </c>
      <c r="H207" s="295" t="s">
        <v>489</v>
      </c>
      <c r="I207" s="295" t="s">
        <v>489</v>
      </c>
      <c r="J207" s="295" t="s">
        <v>489</v>
      </c>
      <c r="K207" s="295" t="s">
        <v>489</v>
      </c>
      <c r="L207" s="295" t="s">
        <v>489</v>
      </c>
      <c r="M207" s="295" t="s">
        <v>489</v>
      </c>
      <c r="N207" s="295" t="s">
        <v>489</v>
      </c>
      <c r="O207" s="295" t="s">
        <v>489</v>
      </c>
      <c r="P207" s="295" t="s">
        <v>489</v>
      </c>
      <c r="Q207" s="295" t="s">
        <v>489</v>
      </c>
      <c r="R207" s="295" t="s">
        <v>489</v>
      </c>
      <c r="S207" s="295">
        <v>0.82964827556659237</v>
      </c>
      <c r="T207" s="295">
        <v>1.5809939020331676</v>
      </c>
      <c r="U207" s="295">
        <v>2.2328427175436909</v>
      </c>
      <c r="V207" s="295">
        <v>2.8226278413240067</v>
      </c>
      <c r="W207" s="295">
        <v>3.2892083394197464</v>
      </c>
      <c r="X207" s="295">
        <v>3.8524164511079806</v>
      </c>
      <c r="Y207" s="295">
        <v>5.2141548838673559</v>
      </c>
      <c r="Z207" s="295">
        <v>7.2519064062691632</v>
      </c>
      <c r="AA207" s="295">
        <v>9.5815873245453673</v>
      </c>
      <c r="AB207" s="295">
        <v>13.604492895485512</v>
      </c>
      <c r="AC207" s="295">
        <v>16.245854090585023</v>
      </c>
      <c r="AD207" s="295">
        <v>28.02050979198955</v>
      </c>
      <c r="AE207" s="295">
        <v>35.155986144804018</v>
      </c>
      <c r="AF207" s="295">
        <v>36.913804840474846</v>
      </c>
      <c r="AG207" s="295">
        <v>38.612506722461916</v>
      </c>
      <c r="AH207" s="295">
        <v>40.154142065743656</v>
      </c>
      <c r="AI207" s="295">
        <v>41.502399482328883</v>
      </c>
      <c r="AJ207" s="295">
        <v>43.446226690761208</v>
      </c>
      <c r="AK207" s="295">
        <v>55.651320241878473</v>
      </c>
      <c r="AL207" s="295">
        <v>51.477367106885424</v>
      </c>
      <c r="AM207" s="295">
        <v>58.41587698729581</v>
      </c>
      <c r="AN207" s="295">
        <v>120.38940822082581</v>
      </c>
      <c r="AO207" s="295">
        <v>105.95369907144112</v>
      </c>
      <c r="AP207" s="295">
        <v>105.37366057287484</v>
      </c>
    </row>
    <row r="208" spans="2:42" ht="15" customHeight="1">
      <c r="F208" s="296" t="s">
        <v>295</v>
      </c>
      <c r="G208" s="294" t="s">
        <v>290</v>
      </c>
      <c r="H208" s="295" t="s">
        <v>489</v>
      </c>
      <c r="I208" s="295" t="s">
        <v>489</v>
      </c>
      <c r="J208" s="295" t="s">
        <v>489</v>
      </c>
      <c r="K208" s="295" t="s">
        <v>489</v>
      </c>
      <c r="L208" s="295" t="s">
        <v>489</v>
      </c>
      <c r="M208" s="295" t="s">
        <v>489</v>
      </c>
      <c r="N208" s="295" t="s">
        <v>489</v>
      </c>
      <c r="O208" s="295" t="s">
        <v>489</v>
      </c>
      <c r="P208" s="295" t="s">
        <v>489</v>
      </c>
      <c r="Q208" s="295" t="s">
        <v>489</v>
      </c>
      <c r="R208" s="295" t="s">
        <v>489</v>
      </c>
      <c r="S208" s="295">
        <v>8.4600450616141991</v>
      </c>
      <c r="T208" s="295">
        <v>16.121626534091781</v>
      </c>
      <c r="U208" s="295">
        <v>22.76862444270882</v>
      </c>
      <c r="V208" s="295">
        <v>28.782749790517954</v>
      </c>
      <c r="W208" s="295">
        <v>33.540539512993575</v>
      </c>
      <c r="X208" s="295">
        <v>39.283655173295649</v>
      </c>
      <c r="Y208" s="295">
        <v>45.955859077552155</v>
      </c>
      <c r="Z208" s="295">
        <v>46.713826853940482</v>
      </c>
      <c r="AA208" s="295">
        <v>42.565335883209258</v>
      </c>
      <c r="AB208" s="295">
        <v>33.087527252074821</v>
      </c>
      <c r="AC208" s="295">
        <v>45.871715492006913</v>
      </c>
      <c r="AD208" s="295">
        <v>22.092923356449738</v>
      </c>
      <c r="AE208" s="295">
        <v>25.487763913315931</v>
      </c>
      <c r="AF208" s="295">
        <v>22.295699530263722</v>
      </c>
      <c r="AG208" s="295">
        <v>19.116424181774224</v>
      </c>
      <c r="AH208" s="295">
        <v>18.076712186571058</v>
      </c>
      <c r="AI208" s="295">
        <v>19.972296367824448</v>
      </c>
      <c r="AJ208" s="295">
        <v>29.203382274113011</v>
      </c>
      <c r="AK208" s="295">
        <v>54.269414453679993</v>
      </c>
      <c r="AL208" s="295">
        <v>57.844335379737657</v>
      </c>
      <c r="AM208" s="295">
        <v>34.593271598372432</v>
      </c>
      <c r="AN208" s="295">
        <v>27.018387461374147</v>
      </c>
      <c r="AO208" s="295">
        <v>22.416571491671689</v>
      </c>
      <c r="AP208" s="295">
        <v>22.293853034600495</v>
      </c>
    </row>
    <row r="209" spans="2:42" ht="15" customHeight="1">
      <c r="F209" s="296" t="s">
        <v>296</v>
      </c>
      <c r="G209" s="294" t="s">
        <v>290</v>
      </c>
      <c r="H209" s="295" t="s">
        <v>489</v>
      </c>
      <c r="I209" s="295" t="s">
        <v>489</v>
      </c>
      <c r="J209" s="295" t="s">
        <v>489</v>
      </c>
      <c r="K209" s="295" t="s">
        <v>489</v>
      </c>
      <c r="L209" s="295" t="s">
        <v>489</v>
      </c>
      <c r="M209" s="295" t="s">
        <v>489</v>
      </c>
      <c r="N209" s="295" t="s">
        <v>489</v>
      </c>
      <c r="O209" s="295" t="s">
        <v>489</v>
      </c>
      <c r="P209" s="295" t="s">
        <v>489</v>
      </c>
      <c r="Q209" s="295" t="s">
        <v>489</v>
      </c>
      <c r="R209" s="295" t="s">
        <v>489</v>
      </c>
      <c r="S209" s="295">
        <v>1135.4226261978858</v>
      </c>
      <c r="T209" s="295">
        <v>2163.6834561289429</v>
      </c>
      <c r="U209" s="295">
        <v>3055.7770285352581</v>
      </c>
      <c r="V209" s="295">
        <v>3862.9327761654968</v>
      </c>
      <c r="W209" s="295">
        <v>4501.4757227156942</v>
      </c>
      <c r="X209" s="295">
        <v>5272.2592608750265</v>
      </c>
      <c r="Y209" s="295">
        <v>5906.3973329582432</v>
      </c>
      <c r="Z209" s="295">
        <v>6028.0547318422896</v>
      </c>
      <c r="AA209" s="295">
        <v>5997.487225844814</v>
      </c>
      <c r="AB209" s="295">
        <v>6131.9913670138012</v>
      </c>
      <c r="AC209" s="295">
        <v>6129.210579143627</v>
      </c>
      <c r="AD209" s="295">
        <v>6094.5319752472087</v>
      </c>
      <c r="AE209" s="295">
        <v>6123.0103392015226</v>
      </c>
      <c r="AF209" s="295">
        <v>6097.6267069517862</v>
      </c>
      <c r="AG209" s="295">
        <v>6153.0270653031812</v>
      </c>
      <c r="AH209" s="295">
        <v>6021.7782117790321</v>
      </c>
      <c r="AI209" s="295">
        <v>5665.8888027215544</v>
      </c>
      <c r="AJ209" s="295">
        <v>5690.9204002769538</v>
      </c>
      <c r="AK209" s="295">
        <v>5345.1326227066511</v>
      </c>
      <c r="AL209" s="295">
        <v>5110.1895220244023</v>
      </c>
      <c r="AM209" s="295">
        <v>5273.4622141926911</v>
      </c>
      <c r="AN209" s="295">
        <v>5389.8714588647626</v>
      </c>
      <c r="AO209" s="295">
        <v>5319.2105896460334</v>
      </c>
      <c r="AP209" s="295">
        <v>5290.0908236443211</v>
      </c>
    </row>
    <row r="210" spans="2:42" ht="15" customHeight="1">
      <c r="F210" s="303" t="s">
        <v>297</v>
      </c>
      <c r="G210" s="292" t="s">
        <v>290</v>
      </c>
      <c r="H210" s="293">
        <v>6273.5110000000004</v>
      </c>
      <c r="I210" s="293">
        <v>6776</v>
      </c>
      <c r="J210" s="293">
        <v>7370</v>
      </c>
      <c r="K210" s="293">
        <v>7586</v>
      </c>
      <c r="L210" s="293">
        <v>8062</v>
      </c>
      <c r="M210" s="293">
        <v>8515</v>
      </c>
      <c r="N210" s="293">
        <v>9037</v>
      </c>
      <c r="O210" s="293">
        <v>9566</v>
      </c>
      <c r="P210" s="293">
        <v>9357</v>
      </c>
      <c r="Q210" s="293">
        <v>10210</v>
      </c>
      <c r="R210" s="293">
        <v>10806</v>
      </c>
      <c r="S210" s="293">
        <v>10166.516425199836</v>
      </c>
      <c r="T210" s="293">
        <v>9707.3394688471199</v>
      </c>
      <c r="U210" s="293">
        <v>9221.883690366305</v>
      </c>
      <c r="V210" s="293">
        <v>8664.0177184870554</v>
      </c>
      <c r="W210" s="293">
        <v>7990.9844781459415</v>
      </c>
      <c r="X210" s="293">
        <v>7662.9110163212845</v>
      </c>
      <c r="Y210" s="293">
        <v>7524.2790504505756</v>
      </c>
      <c r="Z210" s="293">
        <v>7054.5371470185783</v>
      </c>
      <c r="AA210" s="293">
        <v>6681.5710021253435</v>
      </c>
      <c r="AB210" s="293">
        <v>6470.6064119911744</v>
      </c>
      <c r="AC210" s="293">
        <v>6184.2203037019626</v>
      </c>
      <c r="AD210" s="293">
        <v>5935.2469745314693</v>
      </c>
      <c r="AE210" s="293">
        <v>5696.8304082375244</v>
      </c>
      <c r="AF210" s="293">
        <v>5459.0251262249867</v>
      </c>
      <c r="AG210" s="293">
        <v>5284.372912179072</v>
      </c>
      <c r="AH210" s="293">
        <v>5103.1930177327549</v>
      </c>
      <c r="AI210" s="293">
        <v>4967.8497614137668</v>
      </c>
      <c r="AJ210" s="293">
        <v>4788.0858426724271</v>
      </c>
      <c r="AK210" s="293">
        <v>4419.4294699127622</v>
      </c>
      <c r="AL210" s="293">
        <v>4429.165503140669</v>
      </c>
      <c r="AM210" s="293">
        <v>4524.3758577460549</v>
      </c>
      <c r="AN210" s="293">
        <v>4266.7655825504462</v>
      </c>
      <c r="AO210" s="293">
        <v>4168.2771482028902</v>
      </c>
      <c r="AP210" s="293">
        <v>4145.4581127200281</v>
      </c>
    </row>
    <row r="211" spans="2:42">
      <c r="F211" s="42" t="s">
        <v>298</v>
      </c>
      <c r="G211" s="58" t="s">
        <v>290</v>
      </c>
      <c r="H211" s="13">
        <v>26828.489000000001</v>
      </c>
      <c r="I211" s="13">
        <v>27116</v>
      </c>
      <c r="J211" s="13">
        <v>27056</v>
      </c>
      <c r="K211" s="13">
        <v>26818</v>
      </c>
      <c r="L211" s="13">
        <v>26564</v>
      </c>
      <c r="M211" s="13">
        <v>26105</v>
      </c>
      <c r="N211" s="13">
        <v>25708</v>
      </c>
      <c r="O211" s="13">
        <v>25151</v>
      </c>
      <c r="P211" s="13">
        <v>25230</v>
      </c>
      <c r="Q211" s="13">
        <v>24311</v>
      </c>
      <c r="R211" s="13">
        <v>23289</v>
      </c>
      <c r="S211" s="13">
        <v>22215.044999999998</v>
      </c>
      <c r="T211" s="13">
        <v>21038</v>
      </c>
      <c r="U211" s="13">
        <v>20035</v>
      </c>
      <c r="V211" s="13">
        <v>19163</v>
      </c>
      <c r="W211" s="13">
        <v>18303</v>
      </c>
      <c r="X211" s="13">
        <v>17187</v>
      </c>
      <c r="Y211" s="13">
        <v>15924</v>
      </c>
      <c r="Z211" s="13">
        <v>15413</v>
      </c>
      <c r="AA211" s="13">
        <v>14712</v>
      </c>
      <c r="AB211" s="13">
        <v>13948</v>
      </c>
      <c r="AC211" s="13">
        <v>13315</v>
      </c>
      <c r="AD211" s="13">
        <v>13052</v>
      </c>
      <c r="AE211" s="13">
        <v>12383</v>
      </c>
      <c r="AF211" s="13">
        <v>11822</v>
      </c>
      <c r="AG211" s="13">
        <v>11415</v>
      </c>
      <c r="AH211" s="13">
        <v>11018</v>
      </c>
      <c r="AI211" s="13">
        <v>10543</v>
      </c>
      <c r="AJ211" s="13">
        <v>10151</v>
      </c>
      <c r="AK211" s="13">
        <v>9875</v>
      </c>
      <c r="AL211" s="13">
        <v>9319</v>
      </c>
      <c r="AM211" s="13">
        <v>8317</v>
      </c>
      <c r="AN211" s="13">
        <v>7755</v>
      </c>
      <c r="AO211" s="13">
        <v>7411</v>
      </c>
      <c r="AP211" s="13">
        <v>7095</v>
      </c>
    </row>
    <row r="212" spans="2:42" ht="15.75" thickBot="1">
      <c r="F212" s="297" t="s">
        <v>299</v>
      </c>
      <c r="G212" s="298" t="s">
        <v>290</v>
      </c>
      <c r="H212" s="299">
        <v>38920</v>
      </c>
      <c r="I212" s="299">
        <v>36983</v>
      </c>
      <c r="J212" s="299">
        <v>35128</v>
      </c>
      <c r="K212" s="299">
        <v>33297</v>
      </c>
      <c r="L212" s="299">
        <v>31208</v>
      </c>
      <c r="M212" s="299">
        <v>29409</v>
      </c>
      <c r="N212" s="299">
        <v>27427</v>
      </c>
      <c r="O212" s="299">
        <v>25547</v>
      </c>
      <c r="P212" s="299">
        <v>23760</v>
      </c>
      <c r="Q212" s="299">
        <v>22078</v>
      </c>
      <c r="R212" s="299">
        <v>20358</v>
      </c>
      <c r="S212" s="299">
        <v>18817.506000000001</v>
      </c>
      <c r="T212" s="299">
        <v>17348</v>
      </c>
      <c r="U212" s="299">
        <v>16049</v>
      </c>
      <c r="V212" s="299">
        <v>14877</v>
      </c>
      <c r="W212" s="299">
        <v>13920</v>
      </c>
      <c r="X212" s="299">
        <v>12983</v>
      </c>
      <c r="Y212" s="299">
        <v>12121</v>
      </c>
      <c r="Z212" s="299">
        <v>11301</v>
      </c>
      <c r="AA212" s="299">
        <v>10671</v>
      </c>
      <c r="AB212" s="299">
        <v>9984</v>
      </c>
      <c r="AC212" s="299">
        <v>9348</v>
      </c>
      <c r="AD212" s="299">
        <v>8849</v>
      </c>
      <c r="AE212" s="299">
        <v>8242</v>
      </c>
      <c r="AF212" s="299">
        <v>7727</v>
      </c>
      <c r="AG212" s="299">
        <v>7197</v>
      </c>
      <c r="AH212" s="299">
        <v>6871</v>
      </c>
      <c r="AI212" s="299">
        <v>6528</v>
      </c>
      <c r="AJ212" s="299">
        <v>6086</v>
      </c>
      <c r="AK212" s="299">
        <v>5745</v>
      </c>
      <c r="AL212" s="299">
        <v>5481</v>
      </c>
      <c r="AM212" s="299">
        <v>5097</v>
      </c>
      <c r="AN212" s="299">
        <v>4846</v>
      </c>
      <c r="AO212" s="299">
        <v>4570</v>
      </c>
      <c r="AP212" s="299">
        <v>4279</v>
      </c>
    </row>
    <row r="213" spans="2:42" ht="15.75" thickTop="1">
      <c r="F213" s="53" t="s">
        <v>300</v>
      </c>
      <c r="G213" s="53" t="s">
        <v>290</v>
      </c>
      <c r="H213" s="16">
        <v>72515</v>
      </c>
      <c r="I213" s="16">
        <v>71314</v>
      </c>
      <c r="J213" s="16">
        <v>69951</v>
      </c>
      <c r="K213" s="16">
        <v>68102</v>
      </c>
      <c r="L213" s="16">
        <v>66229</v>
      </c>
      <c r="M213" s="16">
        <v>64427</v>
      </c>
      <c r="N213" s="16">
        <v>62556</v>
      </c>
      <c r="O213" s="16">
        <v>60645</v>
      </c>
      <c r="P213" s="16">
        <v>58765</v>
      </c>
      <c r="Q213" s="16">
        <v>57015</v>
      </c>
      <c r="R213" s="16">
        <v>54867</v>
      </c>
      <c r="S213" s="16">
        <v>52868.034999999996</v>
      </c>
      <c r="T213" s="16">
        <v>50819</v>
      </c>
      <c r="U213" s="16">
        <v>48927</v>
      </c>
      <c r="V213" s="16">
        <v>47207</v>
      </c>
      <c r="W213" s="16">
        <v>45567</v>
      </c>
      <c r="X213" s="16">
        <v>43817</v>
      </c>
      <c r="Y213" s="16">
        <v>42320</v>
      </c>
      <c r="Z213" s="16">
        <v>40984</v>
      </c>
      <c r="AA213" s="16">
        <v>39472</v>
      </c>
      <c r="AB213" s="16">
        <v>38307</v>
      </c>
      <c r="AC213" s="16">
        <v>37225</v>
      </c>
      <c r="AD213" s="16">
        <v>36531</v>
      </c>
      <c r="AE213" s="16">
        <v>35421</v>
      </c>
      <c r="AF213" s="16">
        <v>34415</v>
      </c>
      <c r="AG213" s="16">
        <v>33506</v>
      </c>
      <c r="AH213" s="16">
        <v>32805</v>
      </c>
      <c r="AI213" s="16">
        <v>31948</v>
      </c>
      <c r="AJ213" s="16">
        <v>31079</v>
      </c>
      <c r="AK213" s="16">
        <v>30307</v>
      </c>
      <c r="AL213" s="16">
        <v>29480</v>
      </c>
      <c r="AM213" s="16">
        <v>28813</v>
      </c>
      <c r="AN213" s="16">
        <v>28143</v>
      </c>
      <c r="AO213" s="16">
        <v>27488</v>
      </c>
      <c r="AP213" s="16">
        <v>26794</v>
      </c>
    </row>
    <row r="214" spans="2:42" ht="12.75" collapsed="1">
      <c r="E214" s="15"/>
      <c r="F214" s="28"/>
      <c r="G214" s="28"/>
      <c r="H214" s="28"/>
      <c r="I214" s="28"/>
      <c r="J214" s="28"/>
      <c r="K214" s="28"/>
      <c r="L214" s="28"/>
      <c r="M214" s="28"/>
      <c r="N214" s="28"/>
      <c r="O214" s="28"/>
    </row>
    <row r="215" spans="2:42">
      <c r="Y215" s="11"/>
    </row>
    <row r="216" spans="2:42" s="120" customFormat="1">
      <c r="B216" s="99"/>
      <c r="C216" s="99"/>
      <c r="D216" s="207" t="s">
        <v>164</v>
      </c>
      <c r="E216" s="172">
        <v>92</v>
      </c>
      <c r="F216" s="365" t="s">
        <v>301</v>
      </c>
      <c r="G216" s="255"/>
    </row>
    <row r="217" spans="2:42">
      <c r="F217" s="8" t="s">
        <v>225</v>
      </c>
      <c r="G217" s="8" t="s">
        <v>241</v>
      </c>
      <c r="H217" s="8">
        <v>1990</v>
      </c>
      <c r="I217" s="8">
        <v>1991</v>
      </c>
      <c r="J217" s="8">
        <v>1992</v>
      </c>
      <c r="K217" s="8">
        <v>1993</v>
      </c>
      <c r="L217" s="8">
        <v>1994</v>
      </c>
      <c r="M217" s="8">
        <v>1995</v>
      </c>
      <c r="N217" s="8">
        <v>1996</v>
      </c>
      <c r="O217" s="8">
        <v>1997</v>
      </c>
      <c r="P217" s="8">
        <v>1998</v>
      </c>
      <c r="Q217" s="8">
        <v>1999</v>
      </c>
      <c r="R217" s="8">
        <v>2000</v>
      </c>
      <c r="S217" s="8">
        <v>2001</v>
      </c>
      <c r="T217" s="8">
        <v>2002</v>
      </c>
      <c r="U217" s="8">
        <v>2003</v>
      </c>
      <c r="V217" s="8">
        <v>2004</v>
      </c>
      <c r="W217" s="9">
        <f t="shared" ref="W217:AP217" si="152">V217+1</f>
        <v>2005</v>
      </c>
      <c r="X217" s="9">
        <f t="shared" si="152"/>
        <v>2006</v>
      </c>
      <c r="Y217" s="9">
        <f>X217+1</f>
        <v>2007</v>
      </c>
      <c r="Z217" s="9">
        <f>Y217+1</f>
        <v>2008</v>
      </c>
      <c r="AA217" s="9">
        <f t="shared" si="152"/>
        <v>2009</v>
      </c>
      <c r="AB217" s="9">
        <f t="shared" si="152"/>
        <v>2010</v>
      </c>
      <c r="AC217" s="9">
        <f t="shared" si="152"/>
        <v>2011</v>
      </c>
      <c r="AD217" s="9">
        <f t="shared" si="152"/>
        <v>2012</v>
      </c>
      <c r="AE217" s="9">
        <f t="shared" si="152"/>
        <v>2013</v>
      </c>
      <c r="AF217" s="9">
        <f t="shared" si="152"/>
        <v>2014</v>
      </c>
      <c r="AG217" s="9">
        <f t="shared" si="152"/>
        <v>2015</v>
      </c>
      <c r="AH217" s="9">
        <f t="shared" si="152"/>
        <v>2016</v>
      </c>
      <c r="AI217" s="9">
        <f t="shared" si="152"/>
        <v>2017</v>
      </c>
      <c r="AJ217" s="9">
        <f t="shared" si="152"/>
        <v>2018</v>
      </c>
      <c r="AK217" s="9">
        <f t="shared" si="152"/>
        <v>2019</v>
      </c>
      <c r="AL217" s="9">
        <f t="shared" si="152"/>
        <v>2020</v>
      </c>
      <c r="AM217" s="9">
        <f t="shared" si="152"/>
        <v>2021</v>
      </c>
      <c r="AN217" s="9">
        <f t="shared" si="152"/>
        <v>2022</v>
      </c>
      <c r="AO217" s="9">
        <f t="shared" si="152"/>
        <v>2023</v>
      </c>
      <c r="AP217" s="9">
        <f t="shared" si="152"/>
        <v>2024</v>
      </c>
    </row>
    <row r="218" spans="2:42">
      <c r="F218" s="42" t="s">
        <v>302</v>
      </c>
      <c r="G218" s="58" t="s">
        <v>303</v>
      </c>
      <c r="H218" s="14">
        <v>20406</v>
      </c>
      <c r="I218" s="14">
        <v>20371</v>
      </c>
      <c r="J218" s="14">
        <v>19716</v>
      </c>
      <c r="K218" s="14">
        <v>19412</v>
      </c>
      <c r="L218" s="14">
        <v>18632</v>
      </c>
      <c r="M218" s="14">
        <v>18049</v>
      </c>
      <c r="N218" s="14">
        <v>17726</v>
      </c>
      <c r="O218" s="14">
        <v>16973</v>
      </c>
      <c r="P218" s="14">
        <v>16368</v>
      </c>
      <c r="Q218" s="14">
        <v>15311.723</v>
      </c>
      <c r="R218" s="14">
        <v>14673</v>
      </c>
      <c r="S218" s="14">
        <v>14101</v>
      </c>
      <c r="T218" s="14">
        <v>12720</v>
      </c>
      <c r="U218" s="14">
        <v>12390</v>
      </c>
      <c r="V218" s="14">
        <v>11269</v>
      </c>
      <c r="W218" s="14">
        <v>10400</v>
      </c>
      <c r="X218" s="14">
        <v>9864</v>
      </c>
      <c r="Y218" s="14">
        <v>9261</v>
      </c>
      <c r="Z218" s="14">
        <v>8894</v>
      </c>
      <c r="AA218" s="14">
        <v>8353</v>
      </c>
      <c r="AB218" s="14">
        <v>7917</v>
      </c>
      <c r="AC218" s="14">
        <v>7365</v>
      </c>
      <c r="AD218" s="14">
        <v>7018</v>
      </c>
      <c r="AE218" s="14">
        <v>6771</v>
      </c>
      <c r="AF218" s="14">
        <v>6375</v>
      </c>
      <c r="AG218" s="14">
        <v>6153</v>
      </c>
      <c r="AH218" s="14">
        <v>5890</v>
      </c>
      <c r="AI218" s="14">
        <v>5627</v>
      </c>
      <c r="AJ218" s="14">
        <v>5415</v>
      </c>
      <c r="AK218" s="14">
        <v>5191</v>
      </c>
      <c r="AL218" s="14">
        <v>4974</v>
      </c>
      <c r="AM218" s="14">
        <v>4781</v>
      </c>
      <c r="AN218" s="14">
        <v>4536</v>
      </c>
      <c r="AO218" s="14">
        <v>4351</v>
      </c>
      <c r="AP218" s="14">
        <v>4173</v>
      </c>
    </row>
    <row r="219" spans="2:42" ht="15.75" thickBot="1">
      <c r="F219" s="56" t="s">
        <v>304</v>
      </c>
      <c r="G219" s="55" t="s">
        <v>303</v>
      </c>
      <c r="H219" s="59">
        <v>9224</v>
      </c>
      <c r="I219" s="59">
        <v>9695</v>
      </c>
      <c r="J219" s="59">
        <v>10266</v>
      </c>
      <c r="K219" s="59">
        <v>10583</v>
      </c>
      <c r="L219" s="59">
        <v>11074</v>
      </c>
      <c r="M219" s="59">
        <v>11545</v>
      </c>
      <c r="N219" s="59">
        <v>12056</v>
      </c>
      <c r="O219" s="59">
        <v>12371</v>
      </c>
      <c r="P219" s="59">
        <v>12777</v>
      </c>
      <c r="Q219" s="59">
        <v>13177.684999999999</v>
      </c>
      <c r="R219" s="59">
        <v>13234</v>
      </c>
      <c r="S219" s="59">
        <v>13596</v>
      </c>
      <c r="T219" s="59">
        <v>13686</v>
      </c>
      <c r="U219" s="59">
        <v>13797</v>
      </c>
      <c r="V219" s="59">
        <v>13744</v>
      </c>
      <c r="W219" s="59">
        <v>13790</v>
      </c>
      <c r="X219" s="59">
        <v>14089</v>
      </c>
      <c r="Y219" s="59">
        <v>13987</v>
      </c>
      <c r="Z219" s="59">
        <v>14064</v>
      </c>
      <c r="AA219" s="59">
        <v>13989</v>
      </c>
      <c r="AB219" s="59">
        <v>13760</v>
      </c>
      <c r="AC219" s="59">
        <v>13547</v>
      </c>
      <c r="AD219" s="59">
        <v>13519</v>
      </c>
      <c r="AE219" s="59">
        <v>13726</v>
      </c>
      <c r="AF219" s="59">
        <v>13562</v>
      </c>
      <c r="AG219" s="59">
        <v>13537</v>
      </c>
      <c r="AH219" s="59">
        <v>13648</v>
      </c>
      <c r="AI219" s="59">
        <v>13536</v>
      </c>
      <c r="AJ219" s="59">
        <v>13534</v>
      </c>
      <c r="AK219" s="59">
        <v>13415</v>
      </c>
      <c r="AL219" s="59">
        <v>13372</v>
      </c>
      <c r="AM219" s="59">
        <v>13260</v>
      </c>
      <c r="AN219" s="59">
        <v>13082</v>
      </c>
      <c r="AO219" s="59">
        <v>13007</v>
      </c>
      <c r="AP219" s="59">
        <v>12950</v>
      </c>
    </row>
    <row r="220" spans="2:42" ht="15.75" thickTop="1">
      <c r="F220" s="53" t="s">
        <v>300</v>
      </c>
      <c r="G220" s="53" t="s">
        <v>303</v>
      </c>
      <c r="H220" s="60">
        <v>29630</v>
      </c>
      <c r="I220" s="60">
        <v>30066</v>
      </c>
      <c r="J220" s="60">
        <v>29982</v>
      </c>
      <c r="K220" s="60">
        <v>29994</v>
      </c>
      <c r="L220" s="60">
        <v>29707</v>
      </c>
      <c r="M220" s="60">
        <v>29594</v>
      </c>
      <c r="N220" s="60">
        <v>29782</v>
      </c>
      <c r="O220" s="60">
        <v>29344</v>
      </c>
      <c r="P220" s="60">
        <v>29145</v>
      </c>
      <c r="Q220" s="60">
        <v>28489.407999999999</v>
      </c>
      <c r="R220" s="60">
        <v>27907</v>
      </c>
      <c r="S220" s="60">
        <v>27697</v>
      </c>
      <c r="T220" s="60">
        <v>26406</v>
      </c>
      <c r="U220" s="60">
        <v>26187</v>
      </c>
      <c r="V220" s="60">
        <v>25013</v>
      </c>
      <c r="W220" s="60">
        <v>24190</v>
      </c>
      <c r="X220" s="60">
        <v>23953</v>
      </c>
      <c r="Y220" s="60">
        <v>23248</v>
      </c>
      <c r="Z220" s="60">
        <v>22958</v>
      </c>
      <c r="AA220" s="60">
        <v>22342</v>
      </c>
      <c r="AB220" s="60">
        <v>21677</v>
      </c>
      <c r="AC220" s="60">
        <v>20912</v>
      </c>
      <c r="AD220" s="60">
        <v>20537</v>
      </c>
      <c r="AE220" s="60">
        <v>20497</v>
      </c>
      <c r="AF220" s="60">
        <v>19937</v>
      </c>
      <c r="AG220" s="60">
        <v>19690</v>
      </c>
      <c r="AH220" s="60">
        <v>19538</v>
      </c>
      <c r="AI220" s="60">
        <v>19163</v>
      </c>
      <c r="AJ220" s="60">
        <v>18949</v>
      </c>
      <c r="AK220" s="60">
        <v>18606</v>
      </c>
      <c r="AL220" s="60">
        <v>18346</v>
      </c>
      <c r="AM220" s="60">
        <v>18041</v>
      </c>
      <c r="AN220" s="60">
        <v>17618</v>
      </c>
      <c r="AO220" s="60">
        <v>17358</v>
      </c>
      <c r="AP220" s="60">
        <v>17123</v>
      </c>
    </row>
    <row r="223" spans="2:42" s="120" customFormat="1">
      <c r="B223" s="99"/>
      <c r="C223" s="99"/>
      <c r="D223" s="207" t="s">
        <v>164</v>
      </c>
      <c r="E223" s="172">
        <v>93</v>
      </c>
      <c r="F223" s="365" t="s">
        <v>305</v>
      </c>
      <c r="G223" s="255"/>
    </row>
    <row r="224" spans="2:42">
      <c r="F224" s="8" t="s">
        <v>225</v>
      </c>
      <c r="G224" s="8" t="s">
        <v>241</v>
      </c>
      <c r="H224" s="8">
        <v>1990</v>
      </c>
      <c r="I224" s="8">
        <v>1991</v>
      </c>
      <c r="J224" s="8">
        <v>1992</v>
      </c>
      <c r="K224" s="8">
        <v>1993</v>
      </c>
      <c r="L224" s="8">
        <v>1994</v>
      </c>
      <c r="M224" s="8">
        <v>1995</v>
      </c>
      <c r="N224" s="8">
        <v>1996</v>
      </c>
      <c r="O224" s="8">
        <v>1997</v>
      </c>
      <c r="P224" s="8">
        <v>1998</v>
      </c>
      <c r="Q224" s="8">
        <v>1999</v>
      </c>
      <c r="R224" s="8">
        <v>2000</v>
      </c>
      <c r="S224" s="8">
        <v>2001</v>
      </c>
      <c r="T224" s="8">
        <v>2002</v>
      </c>
      <c r="U224" s="8">
        <v>2003</v>
      </c>
      <c r="V224" s="8">
        <v>2004</v>
      </c>
      <c r="W224" s="9">
        <f t="shared" ref="W224:AP224" si="153">V224+1</f>
        <v>2005</v>
      </c>
      <c r="X224" s="9">
        <f t="shared" si="153"/>
        <v>2006</v>
      </c>
      <c r="Y224" s="9">
        <f>X224+1</f>
        <v>2007</v>
      </c>
      <c r="Z224" s="9">
        <f>Y224+1</f>
        <v>2008</v>
      </c>
      <c r="AA224" s="9">
        <f t="shared" si="153"/>
        <v>2009</v>
      </c>
      <c r="AB224" s="9">
        <f t="shared" si="153"/>
        <v>2010</v>
      </c>
      <c r="AC224" s="9">
        <f t="shared" si="153"/>
        <v>2011</v>
      </c>
      <c r="AD224" s="9">
        <f t="shared" si="153"/>
        <v>2012</v>
      </c>
      <c r="AE224" s="9">
        <f t="shared" si="153"/>
        <v>2013</v>
      </c>
      <c r="AF224" s="9">
        <f t="shared" si="153"/>
        <v>2014</v>
      </c>
      <c r="AG224" s="9">
        <f t="shared" si="153"/>
        <v>2015</v>
      </c>
      <c r="AH224" s="9">
        <f t="shared" si="153"/>
        <v>2016</v>
      </c>
      <c r="AI224" s="9">
        <f t="shared" si="153"/>
        <v>2017</v>
      </c>
      <c r="AJ224" s="9">
        <f t="shared" si="153"/>
        <v>2018</v>
      </c>
      <c r="AK224" s="9">
        <f t="shared" si="153"/>
        <v>2019</v>
      </c>
      <c r="AL224" s="9">
        <f t="shared" si="153"/>
        <v>2020</v>
      </c>
      <c r="AM224" s="9">
        <f t="shared" si="153"/>
        <v>2021</v>
      </c>
      <c r="AN224" s="9">
        <f t="shared" si="153"/>
        <v>2022</v>
      </c>
      <c r="AO224" s="9">
        <f t="shared" si="153"/>
        <v>2023</v>
      </c>
      <c r="AP224" s="9">
        <f t="shared" si="153"/>
        <v>2024</v>
      </c>
    </row>
    <row r="225" spans="2:42">
      <c r="F225" s="42" t="s">
        <v>306</v>
      </c>
      <c r="G225" s="58" t="s">
        <v>307</v>
      </c>
      <c r="H225" s="61">
        <v>34580</v>
      </c>
      <c r="I225" s="61">
        <v>30681</v>
      </c>
      <c r="J225" s="61">
        <v>26312</v>
      </c>
      <c r="K225" s="61">
        <v>24021</v>
      </c>
      <c r="L225" s="61">
        <v>22901</v>
      </c>
      <c r="M225" s="61">
        <v>19869</v>
      </c>
      <c r="N225" s="61">
        <v>17510</v>
      </c>
      <c r="O225" s="61">
        <v>15585</v>
      </c>
      <c r="P225" s="61">
        <v>14068</v>
      </c>
      <c r="Q225" s="61">
        <v>12277</v>
      </c>
      <c r="R225" s="61">
        <v>10996</v>
      </c>
      <c r="S225" s="61">
        <v>9892</v>
      </c>
      <c r="T225" s="61">
        <v>8517.7000000000007</v>
      </c>
      <c r="U225" s="61">
        <v>8090</v>
      </c>
      <c r="V225" s="61">
        <v>7302</v>
      </c>
      <c r="W225" s="61">
        <v>6476</v>
      </c>
      <c r="X225" s="61">
        <v>5856</v>
      </c>
      <c r="Y225" s="61">
        <v>4801</v>
      </c>
      <c r="Z225" s="61">
        <v>4444</v>
      </c>
      <c r="AA225" s="61">
        <v>4144</v>
      </c>
      <c r="AB225" s="61">
        <v>3891</v>
      </c>
      <c r="AC225" s="61">
        <v>3265</v>
      </c>
      <c r="AD225" s="61">
        <v>3159</v>
      </c>
      <c r="AE225" s="61">
        <v>3059</v>
      </c>
      <c r="AF225" s="61">
        <v>2779</v>
      </c>
      <c r="AG225" s="61">
        <v>2245</v>
      </c>
      <c r="AH225" s="61">
        <v>2155</v>
      </c>
      <c r="AI225" s="61">
        <v>1799</v>
      </c>
      <c r="AJ225" s="61">
        <v>1574</v>
      </c>
      <c r="AK225" s="61">
        <v>1527</v>
      </c>
      <c r="AL225" s="61">
        <v>1330</v>
      </c>
      <c r="AM225" s="61">
        <v>898</v>
      </c>
      <c r="AN225" s="61">
        <v>930</v>
      </c>
      <c r="AO225" s="61">
        <v>650</v>
      </c>
      <c r="AP225" s="61">
        <v>530</v>
      </c>
    </row>
    <row r="226" spans="2:42">
      <c r="F226" s="42" t="s">
        <v>308</v>
      </c>
      <c r="G226" s="58" t="s">
        <v>307</v>
      </c>
      <c r="H226" s="61">
        <v>26653.821428571362</v>
      </c>
      <c r="I226" s="61">
        <v>33353</v>
      </c>
      <c r="J226" s="61">
        <v>22745</v>
      </c>
      <c r="K226" s="61">
        <v>22306</v>
      </c>
      <c r="L226" s="61">
        <v>21261</v>
      </c>
      <c r="M226" s="61">
        <v>19716</v>
      </c>
      <c r="N226" s="61">
        <v>17951</v>
      </c>
      <c r="O226" s="61">
        <v>17215</v>
      </c>
      <c r="P226" s="61">
        <v>14781</v>
      </c>
      <c r="Q226" s="61">
        <v>12730</v>
      </c>
      <c r="R226" s="61">
        <v>12166</v>
      </c>
      <c r="S226" s="61">
        <v>11069.5</v>
      </c>
      <c r="T226" s="61">
        <v>10410.799999999999</v>
      </c>
      <c r="U226" s="61">
        <v>10005</v>
      </c>
      <c r="V226" s="61">
        <v>9369</v>
      </c>
      <c r="W226" s="61">
        <v>8465</v>
      </c>
      <c r="X226" s="61">
        <v>8005</v>
      </c>
      <c r="Y226" s="61">
        <v>7892</v>
      </c>
      <c r="Z226" s="61">
        <v>7535</v>
      </c>
      <c r="AA226" s="61">
        <v>6961</v>
      </c>
      <c r="AB226" s="61">
        <v>6753</v>
      </c>
      <c r="AC226" s="61">
        <v>6200</v>
      </c>
      <c r="AD226" s="61">
        <v>6469</v>
      </c>
      <c r="AE226" s="61">
        <v>6001</v>
      </c>
      <c r="AF226" s="61">
        <v>5899</v>
      </c>
      <c r="AG226" s="61">
        <v>5979</v>
      </c>
      <c r="AH226" s="61">
        <v>5600</v>
      </c>
      <c r="AI226" s="61">
        <v>4743</v>
      </c>
      <c r="AJ226" s="61">
        <v>4468</v>
      </c>
      <c r="AK226" s="61">
        <v>3760</v>
      </c>
      <c r="AL226" s="61">
        <v>3666</v>
      </c>
      <c r="AM226" s="61">
        <v>4967</v>
      </c>
      <c r="AN226" s="61">
        <v>4245</v>
      </c>
      <c r="AO226" s="61">
        <v>4110</v>
      </c>
      <c r="AP226" s="61">
        <v>4005</v>
      </c>
    </row>
    <row r="227" spans="2:42">
      <c r="F227" s="427" t="s">
        <v>437</v>
      </c>
      <c r="G227" s="58" t="s">
        <v>307</v>
      </c>
      <c r="H227" s="61">
        <v>25196.392857142724</v>
      </c>
      <c r="I227" s="61">
        <v>26048</v>
      </c>
      <c r="J227" s="61">
        <v>25995</v>
      </c>
      <c r="K227" s="61">
        <v>27816</v>
      </c>
      <c r="L227" s="61">
        <v>30149</v>
      </c>
      <c r="M227" s="61">
        <v>30157</v>
      </c>
      <c r="N227" s="61">
        <v>30751</v>
      </c>
      <c r="O227" s="61">
        <v>31251</v>
      </c>
      <c r="P227" s="61">
        <v>31850</v>
      </c>
      <c r="Q227" s="61">
        <v>31815</v>
      </c>
      <c r="R227" s="61">
        <v>31908</v>
      </c>
      <c r="S227" s="61">
        <v>32244.5</v>
      </c>
      <c r="T227" s="61">
        <v>32230</v>
      </c>
      <c r="U227" s="61">
        <v>32375</v>
      </c>
      <c r="V227" s="61">
        <v>31628</v>
      </c>
      <c r="W227" s="61">
        <v>29655</v>
      </c>
      <c r="X227" s="61">
        <v>28363</v>
      </c>
      <c r="Y227" s="61">
        <v>28102</v>
      </c>
      <c r="Z227" s="61">
        <v>27737</v>
      </c>
      <c r="AA227" s="61">
        <v>27748</v>
      </c>
      <c r="AB227" s="61">
        <v>26173</v>
      </c>
      <c r="AC227" s="61">
        <v>25694</v>
      </c>
      <c r="AD227" s="61">
        <v>25608</v>
      </c>
      <c r="AE227" s="61">
        <v>25153</v>
      </c>
      <c r="AF227" s="61">
        <v>24663</v>
      </c>
      <c r="AG227" s="61">
        <v>24023</v>
      </c>
      <c r="AH227" s="61">
        <v>22812</v>
      </c>
      <c r="AI227" s="61">
        <v>21544</v>
      </c>
      <c r="AJ227" s="61">
        <v>21113</v>
      </c>
      <c r="AK227" s="61">
        <v>21599</v>
      </c>
      <c r="AL227" s="61">
        <v>21322</v>
      </c>
      <c r="AM227" s="61">
        <v>20416</v>
      </c>
      <c r="AN227" s="61">
        <v>19660</v>
      </c>
      <c r="AO227" s="61">
        <v>19187</v>
      </c>
      <c r="AP227" s="61">
        <v>18672</v>
      </c>
    </row>
    <row r="228" spans="2:42">
      <c r="F228" s="427" t="s">
        <v>438</v>
      </c>
      <c r="G228" s="58" t="s">
        <v>307</v>
      </c>
      <c r="H228" s="61">
        <v>8157.7857142859139</v>
      </c>
      <c r="I228" s="61">
        <v>9672</v>
      </c>
      <c r="J228" s="61">
        <v>10681</v>
      </c>
      <c r="K228" s="61">
        <v>10674</v>
      </c>
      <c r="L228" s="61">
        <v>12310</v>
      </c>
      <c r="M228" s="61">
        <v>13817</v>
      </c>
      <c r="N228" s="61">
        <v>15312</v>
      </c>
      <c r="O228" s="61">
        <v>17525</v>
      </c>
      <c r="P228" s="61">
        <v>16235</v>
      </c>
      <c r="Q228" s="61">
        <v>16331</v>
      </c>
      <c r="R228" s="61">
        <v>16498</v>
      </c>
      <c r="S228" s="61">
        <v>16177.3</v>
      </c>
      <c r="T228" s="61">
        <v>16735</v>
      </c>
      <c r="U228" s="61">
        <v>17177</v>
      </c>
      <c r="V228" s="61">
        <v>16973</v>
      </c>
      <c r="W228" s="61">
        <v>17493</v>
      </c>
      <c r="X228" s="61">
        <v>15980</v>
      </c>
      <c r="Y228" s="61">
        <v>15784</v>
      </c>
      <c r="Z228" s="61">
        <v>14938</v>
      </c>
      <c r="AA228" s="61">
        <v>16285</v>
      </c>
      <c r="AB228" s="61">
        <v>16104</v>
      </c>
      <c r="AC228" s="61">
        <v>15778</v>
      </c>
      <c r="AD228" s="61">
        <v>15030</v>
      </c>
      <c r="AE228" s="61">
        <v>14529</v>
      </c>
      <c r="AF228" s="61">
        <v>14336</v>
      </c>
      <c r="AG228" s="61">
        <v>13831</v>
      </c>
      <c r="AH228" s="61">
        <v>13651</v>
      </c>
      <c r="AI228" s="61">
        <v>13838</v>
      </c>
      <c r="AJ228" s="61">
        <v>13289</v>
      </c>
      <c r="AK228" s="61">
        <v>13153</v>
      </c>
      <c r="AL228" s="61">
        <v>12601</v>
      </c>
      <c r="AM228" s="61">
        <v>12330</v>
      </c>
      <c r="AN228" s="61">
        <v>12147</v>
      </c>
      <c r="AO228" s="61">
        <v>11989</v>
      </c>
      <c r="AP228" s="61">
        <v>11464</v>
      </c>
    </row>
    <row r="229" spans="2:42">
      <c r="F229" s="42" t="s">
        <v>309</v>
      </c>
      <c r="G229" s="58" t="s">
        <v>307</v>
      </c>
      <c r="H229" s="61" t="s">
        <v>489</v>
      </c>
      <c r="I229" s="61">
        <v>212.1428571427241</v>
      </c>
      <c r="J229" s="61">
        <v>509</v>
      </c>
      <c r="K229" s="61">
        <v>653</v>
      </c>
      <c r="L229" s="61">
        <v>994</v>
      </c>
      <c r="M229" s="61">
        <v>1616</v>
      </c>
      <c r="N229" s="61">
        <v>1645</v>
      </c>
      <c r="O229" s="61">
        <v>2042</v>
      </c>
      <c r="P229" s="61">
        <v>2036</v>
      </c>
      <c r="Q229" s="61">
        <v>2314</v>
      </c>
      <c r="R229" s="61">
        <v>2375</v>
      </c>
      <c r="S229" s="61">
        <v>2597</v>
      </c>
      <c r="T229" s="61">
        <v>2759</v>
      </c>
      <c r="U229" s="61">
        <v>4401</v>
      </c>
      <c r="V229" s="61">
        <v>4350</v>
      </c>
      <c r="W229" s="61">
        <v>3055</v>
      </c>
      <c r="X229" s="61">
        <v>4264</v>
      </c>
      <c r="Y229" s="61">
        <v>3861</v>
      </c>
      <c r="Z229" s="61">
        <v>3650</v>
      </c>
      <c r="AA229" s="61">
        <v>3573</v>
      </c>
      <c r="AB229" s="61">
        <v>3684</v>
      </c>
      <c r="AC229" s="61">
        <v>3684</v>
      </c>
      <c r="AD229" s="61">
        <v>4062</v>
      </c>
      <c r="AE229" s="61">
        <v>4074</v>
      </c>
      <c r="AF229" s="61">
        <v>2204</v>
      </c>
      <c r="AG229" s="61">
        <v>3373</v>
      </c>
      <c r="AH229" s="61">
        <v>3184</v>
      </c>
      <c r="AI229" s="61">
        <v>2853</v>
      </c>
      <c r="AJ229" s="61">
        <v>2404</v>
      </c>
      <c r="AK229" s="61">
        <v>2458</v>
      </c>
      <c r="AL229" s="61">
        <v>2410</v>
      </c>
      <c r="AM229" s="61">
        <v>2240</v>
      </c>
      <c r="AN229" s="61">
        <v>1910</v>
      </c>
      <c r="AO229" s="61">
        <v>1845</v>
      </c>
      <c r="AP229" s="61">
        <v>1619</v>
      </c>
    </row>
    <row r="230" spans="2:42">
      <c r="F230" s="42" t="s">
        <v>310</v>
      </c>
      <c r="G230" s="58" t="s">
        <v>307</v>
      </c>
      <c r="H230" s="61">
        <v>13777</v>
      </c>
      <c r="I230" s="61">
        <v>17840.857142857276</v>
      </c>
      <c r="J230" s="61">
        <v>23068</v>
      </c>
      <c r="K230" s="61">
        <v>21558</v>
      </c>
      <c r="L230" s="61">
        <v>21080</v>
      </c>
      <c r="M230" s="61">
        <v>20028</v>
      </c>
      <c r="N230" s="61">
        <v>21474</v>
      </c>
      <c r="O230" s="61">
        <v>21422</v>
      </c>
      <c r="P230" s="61">
        <v>24795</v>
      </c>
      <c r="Q230" s="61">
        <v>25159</v>
      </c>
      <c r="R230" s="61">
        <v>25917</v>
      </c>
      <c r="S230" s="61">
        <v>27551.200000000001</v>
      </c>
      <c r="T230" s="61">
        <v>27566.06</v>
      </c>
      <c r="U230" s="61">
        <v>28716</v>
      </c>
      <c r="V230" s="61">
        <v>29707</v>
      </c>
      <c r="W230" s="61">
        <v>30277</v>
      </c>
      <c r="X230" s="61">
        <v>34733</v>
      </c>
      <c r="Y230" s="61">
        <v>33115</v>
      </c>
      <c r="Z230" s="61">
        <v>35441</v>
      </c>
      <c r="AA230" s="61">
        <v>34654</v>
      </c>
      <c r="AB230" s="61">
        <v>34577</v>
      </c>
      <c r="AC230" s="61">
        <v>34622</v>
      </c>
      <c r="AD230" s="61">
        <v>33556</v>
      </c>
      <c r="AE230" s="61">
        <v>33975</v>
      </c>
      <c r="AF230" s="61">
        <v>34983</v>
      </c>
      <c r="AG230" s="61">
        <v>33940</v>
      </c>
      <c r="AH230" s="61">
        <v>36074</v>
      </c>
      <c r="AI230" s="61">
        <v>37430</v>
      </c>
      <c r="AJ230" s="61">
        <v>40223</v>
      </c>
      <c r="AK230" s="61">
        <v>40137</v>
      </c>
      <c r="AL230" s="61">
        <v>40882</v>
      </c>
      <c r="AM230" s="61">
        <v>40906</v>
      </c>
      <c r="AN230" s="61">
        <v>44577</v>
      </c>
      <c r="AO230" s="61">
        <v>44234</v>
      </c>
      <c r="AP230" s="61">
        <v>44307</v>
      </c>
    </row>
    <row r="233" spans="2:42" s="120" customFormat="1">
      <c r="B233" s="99"/>
      <c r="C233" s="99"/>
      <c r="D233" s="207" t="s">
        <v>164</v>
      </c>
      <c r="E233" s="172">
        <v>94</v>
      </c>
      <c r="F233" s="365" t="s">
        <v>311</v>
      </c>
      <c r="G233" s="255"/>
    </row>
    <row r="234" spans="2:42">
      <c r="F234" s="8" t="s">
        <v>225</v>
      </c>
      <c r="G234" s="8" t="s">
        <v>241</v>
      </c>
      <c r="H234" s="8">
        <v>1990</v>
      </c>
      <c r="I234" s="8">
        <v>1991</v>
      </c>
      <c r="J234" s="8">
        <v>1992</v>
      </c>
      <c r="K234" s="8">
        <v>1993</v>
      </c>
      <c r="L234" s="8">
        <v>1994</v>
      </c>
      <c r="M234" s="8">
        <v>1995</v>
      </c>
      <c r="N234" s="8">
        <v>1996</v>
      </c>
      <c r="O234" s="8">
        <v>1997</v>
      </c>
      <c r="P234" s="8">
        <v>1998</v>
      </c>
      <c r="Q234" s="8">
        <v>1999</v>
      </c>
      <c r="R234" s="8">
        <v>2000</v>
      </c>
      <c r="S234" s="8">
        <v>2001</v>
      </c>
      <c r="T234" s="8">
        <v>2002</v>
      </c>
      <c r="U234" s="8">
        <v>2003</v>
      </c>
      <c r="V234" s="8">
        <v>2004</v>
      </c>
      <c r="W234" s="9">
        <f t="shared" ref="W234:AP234" si="154">V234+1</f>
        <v>2005</v>
      </c>
      <c r="X234" s="9">
        <f t="shared" si="154"/>
        <v>2006</v>
      </c>
      <c r="Y234" s="9">
        <f>X234+1</f>
        <v>2007</v>
      </c>
      <c r="Z234" s="9">
        <f>Y234+1</f>
        <v>2008</v>
      </c>
      <c r="AA234" s="9">
        <f t="shared" si="154"/>
        <v>2009</v>
      </c>
      <c r="AB234" s="9">
        <f t="shared" si="154"/>
        <v>2010</v>
      </c>
      <c r="AC234" s="9">
        <f t="shared" si="154"/>
        <v>2011</v>
      </c>
      <c r="AD234" s="9">
        <f t="shared" si="154"/>
        <v>2012</v>
      </c>
      <c r="AE234" s="9">
        <f t="shared" si="154"/>
        <v>2013</v>
      </c>
      <c r="AF234" s="9">
        <f t="shared" si="154"/>
        <v>2014</v>
      </c>
      <c r="AG234" s="9">
        <f t="shared" si="154"/>
        <v>2015</v>
      </c>
      <c r="AH234" s="9">
        <f t="shared" si="154"/>
        <v>2016</v>
      </c>
      <c r="AI234" s="9">
        <f t="shared" si="154"/>
        <v>2017</v>
      </c>
      <c r="AJ234" s="9">
        <f t="shared" si="154"/>
        <v>2018</v>
      </c>
      <c r="AK234" s="9">
        <f t="shared" si="154"/>
        <v>2019</v>
      </c>
      <c r="AL234" s="9">
        <f t="shared" si="154"/>
        <v>2020</v>
      </c>
      <c r="AM234" s="9">
        <f t="shared" si="154"/>
        <v>2021</v>
      </c>
      <c r="AN234" s="9">
        <f t="shared" si="154"/>
        <v>2022</v>
      </c>
      <c r="AO234" s="9">
        <f t="shared" si="154"/>
        <v>2023</v>
      </c>
      <c r="AP234" s="9">
        <f t="shared" si="154"/>
        <v>2024</v>
      </c>
    </row>
    <row r="235" spans="2:42">
      <c r="F235" s="42" t="s">
        <v>306</v>
      </c>
      <c r="G235" s="58" t="s">
        <v>303</v>
      </c>
      <c r="H235" s="61">
        <v>9455.1321921284543</v>
      </c>
      <c r="I235" s="61">
        <v>7830.2218543889594</v>
      </c>
      <c r="J235" s="61">
        <v>7216.9644497301251</v>
      </c>
      <c r="K235" s="61">
        <v>6731.9756979482008</v>
      </c>
      <c r="L235" s="61">
        <v>6258.770927825567</v>
      </c>
      <c r="M235" s="61">
        <v>5589.224508806783</v>
      </c>
      <c r="N235" s="61">
        <v>4983.446766625575</v>
      </c>
      <c r="O235" s="61">
        <v>4353.8708479707539</v>
      </c>
      <c r="P235" s="61">
        <v>3951.3883427778419</v>
      </c>
      <c r="Q235" s="61">
        <v>3475.920119413664</v>
      </c>
      <c r="R235" s="61">
        <v>3072.9558582014815</v>
      </c>
      <c r="S235" s="61">
        <v>2752.6835624902669</v>
      </c>
      <c r="T235" s="61">
        <v>2289.9784541740382</v>
      </c>
      <c r="U235" s="61">
        <v>2102.4654638561392</v>
      </c>
      <c r="V235" s="61">
        <v>1838.7875242879725</v>
      </c>
      <c r="W235" s="61">
        <v>1641.7359044225529</v>
      </c>
      <c r="X235" s="61">
        <v>1443.0943209876543</v>
      </c>
      <c r="Y235" s="61">
        <v>1193.0270749826304</v>
      </c>
      <c r="Z235" s="61">
        <v>1088.328465518161</v>
      </c>
      <c r="AA235" s="61">
        <v>991.65896919583554</v>
      </c>
      <c r="AB235" s="61">
        <v>925.02036586168322</v>
      </c>
      <c r="AC235" s="61">
        <v>765.07602837197328</v>
      </c>
      <c r="AD235" s="61">
        <v>738.20471303081331</v>
      </c>
      <c r="AE235" s="61">
        <v>722.42885783088116</v>
      </c>
      <c r="AF235" s="61">
        <v>652.86721106711923</v>
      </c>
      <c r="AG235" s="61">
        <v>530.08178340588313</v>
      </c>
      <c r="AH235" s="61">
        <v>504.39520814615156</v>
      </c>
      <c r="AI235" s="61">
        <v>419.35889887722453</v>
      </c>
      <c r="AJ235" s="61">
        <v>359.03464464560858</v>
      </c>
      <c r="AK235" s="61">
        <v>343.82169567006315</v>
      </c>
      <c r="AL235" s="61">
        <v>296.79945506075831</v>
      </c>
      <c r="AM235" s="61">
        <v>198.15575234227845</v>
      </c>
      <c r="AN235" s="61">
        <v>196.2949562717144</v>
      </c>
      <c r="AO235" s="61">
        <v>137.56706008583691</v>
      </c>
      <c r="AP235" s="61">
        <v>112.5982034293655</v>
      </c>
    </row>
    <row r="236" spans="2:42">
      <c r="F236" s="42" t="s">
        <v>308</v>
      </c>
      <c r="G236" s="58" t="s">
        <v>303</v>
      </c>
      <c r="H236" s="61">
        <v>7287.8948823750243</v>
      </c>
      <c r="I236" s="61">
        <v>8512.1537599633302</v>
      </c>
      <c r="J236" s="61">
        <v>6238.5929009239771</v>
      </c>
      <c r="K236" s="61">
        <v>6251.3404903389765</v>
      </c>
      <c r="L236" s="61">
        <v>5810.5641105846635</v>
      </c>
      <c r="M236" s="61">
        <v>5546.1850327462143</v>
      </c>
      <c r="N236" s="61">
        <v>5108.9579044943275</v>
      </c>
      <c r="O236" s="61">
        <v>4809.2323803539639</v>
      </c>
      <c r="P236" s="61">
        <v>4151.6541864230367</v>
      </c>
      <c r="Q236" s="61">
        <v>3604.1755412670809</v>
      </c>
      <c r="R236" s="61">
        <v>3399.9255157220105</v>
      </c>
      <c r="S236" s="61">
        <v>3080.3508587733531</v>
      </c>
      <c r="T236" s="61">
        <v>2798.9372354878751</v>
      </c>
      <c r="U236" s="61">
        <v>2600.144247945695</v>
      </c>
      <c r="V236" s="61">
        <v>2359.2988653867451</v>
      </c>
      <c r="W236" s="61">
        <v>2145.9688744498008</v>
      </c>
      <c r="X236" s="61">
        <v>1972.6724794238685</v>
      </c>
      <c r="Y236" s="61">
        <v>1961.126781037892</v>
      </c>
      <c r="Z236" s="61">
        <v>1845.309403168169</v>
      </c>
      <c r="AA236" s="61">
        <v>1665.7669123002443</v>
      </c>
      <c r="AB236" s="61">
        <v>1605.4131407514642</v>
      </c>
      <c r="AC236" s="61">
        <v>1452.8243111504542</v>
      </c>
      <c r="AD236" s="61">
        <v>1511.6955646078923</v>
      </c>
      <c r="AE236" s="61">
        <v>1417.2264059637519</v>
      </c>
      <c r="AF236" s="61">
        <v>1385.8451522435898</v>
      </c>
      <c r="AG236" s="61">
        <v>1411.7411950929957</v>
      </c>
      <c r="AH236" s="61">
        <v>1310.7253668763103</v>
      </c>
      <c r="AI236" s="61">
        <v>1105.6249346162735</v>
      </c>
      <c r="AJ236" s="61">
        <v>1019.1656875963021</v>
      </c>
      <c r="AK236" s="61">
        <v>846.60744971803365</v>
      </c>
      <c r="AL236" s="61">
        <v>818.09534003965405</v>
      </c>
      <c r="AM236" s="61">
        <v>1096.0352136793952</v>
      </c>
      <c r="AN236" s="61">
        <v>895.99149394992219</v>
      </c>
      <c r="AO236" s="61">
        <v>869.84710300429185</v>
      </c>
      <c r="AP236" s="61">
        <v>850.86000893322421</v>
      </c>
    </row>
    <row r="237" spans="2:42">
      <c r="F237" s="427" t="s">
        <v>437</v>
      </c>
      <c r="G237" s="58" t="s">
        <v>303</v>
      </c>
      <c r="H237" s="61">
        <v>6889.3934421366575</v>
      </c>
      <c r="I237" s="61">
        <v>6647.8152232040547</v>
      </c>
      <c r="J237" s="61">
        <v>7130.0163754459791</v>
      </c>
      <c r="K237" s="61">
        <v>7795.5387375266291</v>
      </c>
      <c r="L237" s="61">
        <v>8239.6264225585364</v>
      </c>
      <c r="M237" s="61">
        <v>8483.277644173646</v>
      </c>
      <c r="N237" s="61">
        <v>8751.9115659910367</v>
      </c>
      <c r="O237" s="61">
        <v>8730.3700911090164</v>
      </c>
      <c r="P237" s="61">
        <v>8945.9566901815651</v>
      </c>
      <c r="Q237" s="61">
        <v>9007.6076076521731</v>
      </c>
      <c r="R237" s="61">
        <v>8917.0494292008807</v>
      </c>
      <c r="S237" s="61">
        <v>8972.7967176220591</v>
      </c>
      <c r="T237" s="61">
        <v>8665.0158585098379</v>
      </c>
      <c r="U237" s="61">
        <v>8413.760122662854</v>
      </c>
      <c r="V237" s="61">
        <v>7964.5537959709654</v>
      </c>
      <c r="W237" s="61">
        <v>7517.8626074198282</v>
      </c>
      <c r="X237" s="61">
        <v>6989.4952572016464</v>
      </c>
      <c r="Y237" s="61">
        <v>6983.2215915771467</v>
      </c>
      <c r="Z237" s="61">
        <v>6792.7467704944265</v>
      </c>
      <c r="AA237" s="61">
        <v>6640.0948545477922</v>
      </c>
      <c r="AB237" s="61">
        <v>6222.194303700292</v>
      </c>
      <c r="AC237" s="61">
        <v>6020.7851372096411</v>
      </c>
      <c r="AD237" s="61">
        <v>5984.1552045878661</v>
      </c>
      <c r="AE237" s="61">
        <v>5940.2592549918772</v>
      </c>
      <c r="AF237" s="61">
        <v>5794.0496677036199</v>
      </c>
      <c r="AG237" s="61">
        <v>5672.2292573539107</v>
      </c>
      <c r="AH237" s="61">
        <v>5339.3334052111413</v>
      </c>
      <c r="AI237" s="61">
        <v>5022.0500930577682</v>
      </c>
      <c r="AJ237" s="61">
        <v>4815.9456495570112</v>
      </c>
      <c r="AK237" s="61">
        <v>4863.2644432073957</v>
      </c>
      <c r="AL237" s="61">
        <v>4758.1638953424726</v>
      </c>
      <c r="AM237" s="61">
        <v>4505.0644095990601</v>
      </c>
      <c r="AN237" s="61">
        <v>4149.633161614951</v>
      </c>
      <c r="AO237" s="61">
        <v>4060.7679721030045</v>
      </c>
      <c r="AP237" s="61">
        <v>3966.8559517605891</v>
      </c>
    </row>
    <row r="238" spans="2:42">
      <c r="F238" s="427" t="s">
        <v>438</v>
      </c>
      <c r="G238" s="58" t="s">
        <v>303</v>
      </c>
      <c r="H238" s="61">
        <v>2230.5651337082236</v>
      </c>
      <c r="I238" s="61">
        <v>2468.4301611958545</v>
      </c>
      <c r="J238" s="61">
        <v>2929.6289634983077</v>
      </c>
      <c r="K238" s="61">
        <v>2991.4286915573493</v>
      </c>
      <c r="L238" s="61">
        <v>3364.2840977045862</v>
      </c>
      <c r="M238" s="61">
        <v>3886.7741224109577</v>
      </c>
      <c r="N238" s="61">
        <v>4357.8833175654372</v>
      </c>
      <c r="O238" s="61">
        <v>4895.8348803777644</v>
      </c>
      <c r="P238" s="61">
        <v>4560.0504510234759</v>
      </c>
      <c r="Q238" s="61">
        <v>4623.7070514086954</v>
      </c>
      <c r="R238" s="61">
        <v>4610.551632285199</v>
      </c>
      <c r="S238" s="61">
        <v>4501.7173266754744</v>
      </c>
      <c r="T238" s="61">
        <v>4499.1945514167583</v>
      </c>
      <c r="U238" s="61">
        <v>4464.0357568179115</v>
      </c>
      <c r="V238" s="61">
        <v>4274.1359421719735</v>
      </c>
      <c r="W238" s="61">
        <v>4434.6643261370782</v>
      </c>
      <c r="X238" s="61">
        <v>3937.952057613169</v>
      </c>
      <c r="Y238" s="61">
        <v>3922.253562075784</v>
      </c>
      <c r="Z238" s="61">
        <v>3658.2922182516395</v>
      </c>
      <c r="AA238" s="61">
        <v>3896.9995929908746</v>
      </c>
      <c r="AB238" s="61">
        <v>3828.4574587089555</v>
      </c>
      <c r="AC238" s="61">
        <v>3697.2035453761082</v>
      </c>
      <c r="AD238" s="61">
        <v>3512.2560420554364</v>
      </c>
      <c r="AE238" s="61">
        <v>3431.2418683964925</v>
      </c>
      <c r="AF238" s="61">
        <v>3367.9396681749622</v>
      </c>
      <c r="AG238" s="61">
        <v>3265.728795673394</v>
      </c>
      <c r="AH238" s="61">
        <v>3195.1271398622343</v>
      </c>
      <c r="AI238" s="61">
        <v>3225.7300959772283</v>
      </c>
      <c r="AJ238" s="61">
        <v>3031.265179603236</v>
      </c>
      <c r="AK238" s="61">
        <v>2961.5499431226858</v>
      </c>
      <c r="AL238" s="61">
        <v>2812.007468586929</v>
      </c>
      <c r="AM238" s="61">
        <v>2720.7799848332888</v>
      </c>
      <c r="AN238" s="61">
        <v>2563.8654127231339</v>
      </c>
      <c r="AO238" s="61">
        <v>2537.3715128755366</v>
      </c>
      <c r="AP238" s="61">
        <v>2435.5203851212191</v>
      </c>
    </row>
    <row r="239" spans="2:42">
      <c r="F239" s="42" t="s">
        <v>309</v>
      </c>
      <c r="G239" s="58" t="s">
        <v>303</v>
      </c>
      <c r="H239" s="61" t="s">
        <v>489</v>
      </c>
      <c r="I239" s="61">
        <v>54.141834889719135</v>
      </c>
      <c r="J239" s="61">
        <v>139.61063031744578</v>
      </c>
      <c r="K239" s="61">
        <v>183.00570878648577</v>
      </c>
      <c r="L239" s="61">
        <v>271.65705874235243</v>
      </c>
      <c r="M239" s="61">
        <v>454.58688440443711</v>
      </c>
      <c r="N239" s="61">
        <v>468.17646665328778</v>
      </c>
      <c r="O239" s="61">
        <v>570.45904854387425</v>
      </c>
      <c r="P239" s="61">
        <v>571.86712154504448</v>
      </c>
      <c r="Q239" s="61">
        <v>655.15021229316778</v>
      </c>
      <c r="R239" s="61">
        <v>663.72045864209895</v>
      </c>
      <c r="S239" s="61">
        <v>722.67683095301493</v>
      </c>
      <c r="T239" s="61">
        <v>741.75546862018746</v>
      </c>
      <c r="U239" s="61">
        <v>1143.7516077170417</v>
      </c>
      <c r="V239" s="61">
        <v>1095.4157396128019</v>
      </c>
      <c r="W239" s="61">
        <v>774.4754768392371</v>
      </c>
      <c r="X239" s="61">
        <v>1050.777695473251</v>
      </c>
      <c r="Y239" s="61">
        <v>959.44126984126979</v>
      </c>
      <c r="Z239" s="61">
        <v>893.87914022081179</v>
      </c>
      <c r="AA239" s="61">
        <v>855.0187009982435</v>
      </c>
      <c r="AB239" s="61">
        <v>875.80956767783118</v>
      </c>
      <c r="AC239" s="61">
        <v>863.25883262552816</v>
      </c>
      <c r="AD239" s="61">
        <v>949.22049519821576</v>
      </c>
      <c r="AE239" s="61">
        <v>962.13637358712322</v>
      </c>
      <c r="AF239" s="61">
        <v>517.78313536953249</v>
      </c>
      <c r="AG239" s="61">
        <v>796.42131644901724</v>
      </c>
      <c r="AH239" s="61">
        <v>745.24099430967351</v>
      </c>
      <c r="AI239" s="61">
        <v>665.05332879195203</v>
      </c>
      <c r="AJ239" s="61">
        <v>548.36041024653309</v>
      </c>
      <c r="AK239" s="61">
        <v>553.44710409758693</v>
      </c>
      <c r="AL239" s="61">
        <v>537.80953886949442</v>
      </c>
      <c r="AM239" s="61">
        <v>494.28606374911328</v>
      </c>
      <c r="AN239" s="61">
        <v>403.14340481610157</v>
      </c>
      <c r="AO239" s="61">
        <v>390.4788090128755</v>
      </c>
      <c r="AP239" s="61">
        <v>343.9556440606467</v>
      </c>
    </row>
    <row r="240" spans="2:42" ht="15.75" thickBot="1">
      <c r="F240" s="56" t="s">
        <v>310</v>
      </c>
      <c r="G240" s="55" t="s">
        <v>303</v>
      </c>
      <c r="H240" s="63">
        <v>3767.0143496516403</v>
      </c>
      <c r="I240" s="63">
        <v>4553.2371663580852</v>
      </c>
      <c r="J240" s="63">
        <v>6327.1866800841644</v>
      </c>
      <c r="K240" s="63">
        <v>6041.710673842359</v>
      </c>
      <c r="L240" s="63">
        <v>5761.0973825842957</v>
      </c>
      <c r="M240" s="63">
        <v>5633.9518074579619</v>
      </c>
      <c r="N240" s="63">
        <v>6111.6239786703354</v>
      </c>
      <c r="O240" s="63">
        <v>5984.5121145479297</v>
      </c>
      <c r="P240" s="63">
        <v>6964.364085810108</v>
      </c>
      <c r="Q240" s="63">
        <v>7123.1305925167708</v>
      </c>
      <c r="R240" s="63">
        <v>7242.797105948328</v>
      </c>
      <c r="S240" s="63">
        <v>7666.7747034858312</v>
      </c>
      <c r="T240" s="63">
        <v>7411.1184317913039</v>
      </c>
      <c r="U240" s="63">
        <v>7462.8428010003572</v>
      </c>
      <c r="V240" s="63">
        <v>7480.8081325695421</v>
      </c>
      <c r="W240" s="63">
        <v>7675.5463215258851</v>
      </c>
      <c r="X240" s="63">
        <v>8559.2546193415656</v>
      </c>
      <c r="Y240" s="63">
        <v>8228.9297204852774</v>
      </c>
      <c r="Z240" s="63">
        <v>8679.4440023467923</v>
      </c>
      <c r="AA240" s="63">
        <v>8292.7002699113145</v>
      </c>
      <c r="AB240" s="63">
        <v>8220.1051632997733</v>
      </c>
      <c r="AC240" s="63">
        <v>8112.8521452662953</v>
      </c>
      <c r="AD240" s="63">
        <v>7841.4679805197757</v>
      </c>
      <c r="AE240" s="63">
        <v>8023.7072392298742</v>
      </c>
      <c r="AF240" s="63">
        <v>8218.5151654411766</v>
      </c>
      <c r="AG240" s="63">
        <v>8013.7976520247985</v>
      </c>
      <c r="AH240" s="63">
        <v>8443.4119436957171</v>
      </c>
      <c r="AI240" s="63">
        <v>8725.1826486795526</v>
      </c>
      <c r="AJ240" s="63">
        <v>9175.0003250192603</v>
      </c>
      <c r="AK240" s="63">
        <v>9037.3093641842352</v>
      </c>
      <c r="AL240" s="63">
        <v>9123.1243021006921</v>
      </c>
      <c r="AM240" s="63">
        <v>9026.4579123755466</v>
      </c>
      <c r="AN240" s="63">
        <v>9408.8605007787228</v>
      </c>
      <c r="AO240" s="63">
        <v>9361.7559012875554</v>
      </c>
      <c r="AP240" s="63">
        <v>9412.9973572545223</v>
      </c>
    </row>
    <row r="241" spans="2:42" ht="15.75" thickTop="1">
      <c r="F241" s="53" t="s">
        <v>300</v>
      </c>
      <c r="G241" s="53" t="s">
        <v>303</v>
      </c>
      <c r="H241" s="135">
        <v>29630</v>
      </c>
      <c r="I241" s="135">
        <v>30066.000000000004</v>
      </c>
      <c r="J241" s="135">
        <v>29982</v>
      </c>
      <c r="K241" s="135">
        <v>29995</v>
      </c>
      <c r="L241" s="135">
        <v>29706</v>
      </c>
      <c r="M241" s="135">
        <v>29594</v>
      </c>
      <c r="N241" s="135">
        <v>29782</v>
      </c>
      <c r="O241" s="135">
        <v>29344.279362903304</v>
      </c>
      <c r="P241" s="135">
        <v>29145.28087776107</v>
      </c>
      <c r="Q241" s="135">
        <v>28489.691124551551</v>
      </c>
      <c r="R241" s="135">
        <v>27907</v>
      </c>
      <c r="S241" s="135">
        <v>27697</v>
      </c>
      <c r="T241" s="135">
        <v>26406</v>
      </c>
      <c r="U241" s="135">
        <v>26187</v>
      </c>
      <c r="V241" s="135">
        <v>25013</v>
      </c>
      <c r="W241" s="135">
        <v>24190.253510794384</v>
      </c>
      <c r="X241" s="135">
        <v>23953.246430041156</v>
      </c>
      <c r="Y241" s="135">
        <v>23248</v>
      </c>
      <c r="Z241" s="135">
        <v>22958</v>
      </c>
      <c r="AA241" s="135">
        <v>22342.239299944304</v>
      </c>
      <c r="AB241" s="135">
        <v>21677</v>
      </c>
      <c r="AC241" s="135">
        <v>20912</v>
      </c>
      <c r="AD241" s="135">
        <v>20537</v>
      </c>
      <c r="AE241" s="135">
        <v>20497</v>
      </c>
      <c r="AF241" s="135">
        <v>19937</v>
      </c>
      <c r="AG241" s="135">
        <v>19690</v>
      </c>
      <c r="AH241" s="54">
        <v>19538.234058101229</v>
      </c>
      <c r="AI241" s="54">
        <v>19163</v>
      </c>
      <c r="AJ241" s="54">
        <v>18948.771896667949</v>
      </c>
      <c r="AK241" s="54">
        <v>18606</v>
      </c>
      <c r="AL241" s="54">
        <v>18346</v>
      </c>
      <c r="AM241" s="54">
        <v>18040.779336578682</v>
      </c>
      <c r="AN241" s="54">
        <v>17617.788930154544</v>
      </c>
      <c r="AO241" s="54">
        <v>17357.7883583691</v>
      </c>
      <c r="AP241" s="54">
        <v>17122.787550559566</v>
      </c>
    </row>
    <row r="244" spans="2:42" s="120" customFormat="1">
      <c r="B244" s="99"/>
      <c r="C244" s="99"/>
      <c r="D244" s="207" t="s">
        <v>164</v>
      </c>
      <c r="E244" s="172">
        <v>96</v>
      </c>
      <c r="F244" s="365" t="s">
        <v>312</v>
      </c>
      <c r="G244" s="255"/>
    </row>
    <row r="245" spans="2:42">
      <c r="F245" s="8" t="s">
        <v>225</v>
      </c>
      <c r="G245" s="8" t="s">
        <v>241</v>
      </c>
      <c r="H245" s="8">
        <v>1990</v>
      </c>
      <c r="I245" s="8">
        <v>1991</v>
      </c>
      <c r="J245" s="8">
        <v>1992</v>
      </c>
      <c r="K245" s="8">
        <v>1993</v>
      </c>
      <c r="L245" s="8">
        <v>1994</v>
      </c>
      <c r="M245" s="8">
        <v>1995</v>
      </c>
      <c r="N245" s="8">
        <v>1996</v>
      </c>
      <c r="O245" s="8">
        <v>1997</v>
      </c>
      <c r="P245" s="8">
        <v>1998</v>
      </c>
      <c r="Q245" s="8">
        <v>1999</v>
      </c>
      <c r="R245" s="8">
        <v>2000</v>
      </c>
      <c r="S245" s="8">
        <v>2001</v>
      </c>
      <c r="T245" s="8">
        <v>2002</v>
      </c>
      <c r="U245" s="8">
        <v>2003</v>
      </c>
      <c r="V245" s="8">
        <v>2004</v>
      </c>
      <c r="W245" s="9">
        <f t="shared" ref="W245:AP245" si="155">V245+1</f>
        <v>2005</v>
      </c>
      <c r="X245" s="9">
        <f t="shared" si="155"/>
        <v>2006</v>
      </c>
      <c r="Y245" s="9">
        <f>X245+1</f>
        <v>2007</v>
      </c>
      <c r="Z245" s="9">
        <f>Y245+1</f>
        <v>2008</v>
      </c>
      <c r="AA245" s="9">
        <f t="shared" si="155"/>
        <v>2009</v>
      </c>
      <c r="AB245" s="9">
        <f t="shared" si="155"/>
        <v>2010</v>
      </c>
      <c r="AC245" s="9">
        <f t="shared" si="155"/>
        <v>2011</v>
      </c>
      <c r="AD245" s="9">
        <f t="shared" si="155"/>
        <v>2012</v>
      </c>
      <c r="AE245" s="9">
        <f t="shared" si="155"/>
        <v>2013</v>
      </c>
      <c r="AF245" s="9">
        <f t="shared" si="155"/>
        <v>2014</v>
      </c>
      <c r="AG245" s="9">
        <f t="shared" si="155"/>
        <v>2015</v>
      </c>
      <c r="AH245" s="9">
        <f t="shared" si="155"/>
        <v>2016</v>
      </c>
      <c r="AI245" s="9">
        <f t="shared" si="155"/>
        <v>2017</v>
      </c>
      <c r="AJ245" s="9">
        <f t="shared" si="155"/>
        <v>2018</v>
      </c>
      <c r="AK245" s="9">
        <f t="shared" si="155"/>
        <v>2019</v>
      </c>
      <c r="AL245" s="9">
        <f t="shared" si="155"/>
        <v>2020</v>
      </c>
      <c r="AM245" s="9">
        <f t="shared" si="155"/>
        <v>2021</v>
      </c>
      <c r="AN245" s="9">
        <f t="shared" si="155"/>
        <v>2022</v>
      </c>
      <c r="AO245" s="9">
        <f t="shared" si="155"/>
        <v>2023</v>
      </c>
      <c r="AP245" s="9">
        <f t="shared" si="155"/>
        <v>2024</v>
      </c>
    </row>
    <row r="246" spans="2:42">
      <c r="F246" s="42" t="s">
        <v>313</v>
      </c>
      <c r="G246" s="58" t="s">
        <v>207</v>
      </c>
      <c r="H246" s="14">
        <v>3940</v>
      </c>
      <c r="I246" s="14">
        <v>3940</v>
      </c>
      <c r="J246" s="14">
        <v>3300</v>
      </c>
      <c r="K246" s="14">
        <v>3300</v>
      </c>
      <c r="L246" s="14">
        <v>3300</v>
      </c>
      <c r="M246" s="14">
        <v>3100</v>
      </c>
      <c r="N246" s="14">
        <v>3100</v>
      </c>
      <c r="O246" s="14">
        <v>3100</v>
      </c>
      <c r="P246" s="14">
        <v>2700</v>
      </c>
      <c r="Q246" s="14">
        <v>2700</v>
      </c>
      <c r="R246" s="14">
        <v>2700</v>
      </c>
      <c r="S246" s="14">
        <v>2700</v>
      </c>
      <c r="T246" s="14">
        <v>2700</v>
      </c>
      <c r="U246" s="14">
        <v>2700</v>
      </c>
      <c r="V246" s="14">
        <v>2700</v>
      </c>
      <c r="W246" s="14">
        <v>2700</v>
      </c>
      <c r="X246" s="14">
        <v>2700</v>
      </c>
      <c r="Y246" s="14">
        <v>2700</v>
      </c>
      <c r="Z246" s="14">
        <v>2700</v>
      </c>
      <c r="AA246" s="14">
        <v>2700</v>
      </c>
      <c r="AB246" s="14">
        <v>2700</v>
      </c>
      <c r="AC246" s="14">
        <v>2700</v>
      </c>
      <c r="AD246" s="14">
        <v>2700</v>
      </c>
      <c r="AE246" s="14">
        <v>2700</v>
      </c>
      <c r="AF246" s="14">
        <v>2700</v>
      </c>
      <c r="AG246" s="14">
        <v>2700</v>
      </c>
      <c r="AH246" s="14">
        <v>2700</v>
      </c>
      <c r="AI246" s="14">
        <v>2700</v>
      </c>
      <c r="AJ246" s="14">
        <v>2700</v>
      </c>
      <c r="AK246" s="14">
        <v>2700</v>
      </c>
      <c r="AL246" s="14">
        <v>2700</v>
      </c>
      <c r="AM246" s="14">
        <v>2700</v>
      </c>
      <c r="AN246" s="14">
        <v>2700</v>
      </c>
      <c r="AO246" s="14">
        <v>2700</v>
      </c>
      <c r="AP246" s="14">
        <v>2700</v>
      </c>
    </row>
    <row r="247" spans="2:42" ht="15.75" thickBot="1">
      <c r="F247" s="56" t="s">
        <v>314</v>
      </c>
      <c r="G247" s="55" t="s">
        <v>207</v>
      </c>
      <c r="H247" s="59">
        <v>1060</v>
      </c>
      <c r="I247" s="59">
        <v>1060</v>
      </c>
      <c r="J247" s="59">
        <v>380</v>
      </c>
      <c r="K247" s="59">
        <v>380</v>
      </c>
      <c r="L247" s="59">
        <v>380</v>
      </c>
      <c r="M247" s="59">
        <v>300</v>
      </c>
      <c r="N247" s="59">
        <v>300</v>
      </c>
      <c r="O247" s="59">
        <v>300</v>
      </c>
      <c r="P247" s="59">
        <v>580</v>
      </c>
      <c r="Q247" s="59">
        <v>580</v>
      </c>
      <c r="R247" s="59">
        <v>580</v>
      </c>
      <c r="S247" s="59">
        <v>580</v>
      </c>
      <c r="T247" s="59">
        <v>580</v>
      </c>
      <c r="U247" s="59">
        <v>580</v>
      </c>
      <c r="V247" s="59">
        <v>580</v>
      </c>
      <c r="W247" s="59">
        <v>580</v>
      </c>
      <c r="X247" s="59">
        <v>580</v>
      </c>
      <c r="Y247" s="59">
        <v>580</v>
      </c>
      <c r="Z247" s="59">
        <v>580</v>
      </c>
      <c r="AA247" s="59">
        <v>580</v>
      </c>
      <c r="AB247" s="59">
        <v>580</v>
      </c>
      <c r="AC247" s="59">
        <v>580</v>
      </c>
      <c r="AD247" s="59">
        <v>580</v>
      </c>
      <c r="AE247" s="59">
        <v>580</v>
      </c>
      <c r="AF247" s="59">
        <v>580</v>
      </c>
      <c r="AG247" s="59">
        <v>580</v>
      </c>
      <c r="AH247" s="59">
        <v>580</v>
      </c>
      <c r="AI247" s="59">
        <v>580</v>
      </c>
      <c r="AJ247" s="59">
        <v>580</v>
      </c>
      <c r="AK247" s="59">
        <v>580</v>
      </c>
      <c r="AL247" s="59">
        <v>580</v>
      </c>
      <c r="AM247" s="59">
        <v>580</v>
      </c>
      <c r="AN247" s="59">
        <v>580</v>
      </c>
      <c r="AO247" s="59">
        <v>580</v>
      </c>
      <c r="AP247" s="59">
        <v>580</v>
      </c>
    </row>
    <row r="248" spans="2:42" ht="15.75" thickTop="1">
      <c r="F248" s="57" t="s">
        <v>315</v>
      </c>
      <c r="G248" s="53" t="s">
        <v>207</v>
      </c>
      <c r="H248" s="60">
        <v>3043.4384070199121</v>
      </c>
      <c r="I248" s="60">
        <v>3011.3230892037518</v>
      </c>
      <c r="J248" s="60">
        <v>2300.1761056633982</v>
      </c>
      <c r="K248" s="60">
        <v>2269.825298393012</v>
      </c>
      <c r="L248" s="60">
        <v>2211.3885616184739</v>
      </c>
      <c r="M248" s="60">
        <v>2007.6839899979725</v>
      </c>
      <c r="N248" s="60">
        <v>1966.5368343294608</v>
      </c>
      <c r="O248" s="60">
        <v>1919.5610687022902</v>
      </c>
      <c r="P248" s="60">
        <v>1770.6042202779208</v>
      </c>
      <c r="Q248" s="60">
        <v>1719.4007471127516</v>
      </c>
      <c r="R248" s="60">
        <v>1694.6579711183574</v>
      </c>
      <c r="S248" s="60">
        <v>1659.3270029245045</v>
      </c>
      <c r="T248" s="60">
        <v>1601.2224494433083</v>
      </c>
      <c r="U248" s="60">
        <v>1583.047313552526</v>
      </c>
      <c r="V248" s="60">
        <v>1535.1145404389717</v>
      </c>
      <c r="W248" s="60">
        <v>1491.4510128152128</v>
      </c>
      <c r="X248" s="60">
        <v>1453.0296831294618</v>
      </c>
      <c r="Y248" s="60">
        <v>1424.5165175498967</v>
      </c>
      <c r="Z248" s="60">
        <v>1401.2945378517293</v>
      </c>
      <c r="AA248" s="60">
        <v>1372.6040640945305</v>
      </c>
      <c r="AB248" s="60">
        <v>1354.2787286063569</v>
      </c>
      <c r="AC248" s="60">
        <v>1326.6430757459832</v>
      </c>
      <c r="AD248" s="60">
        <v>1304.4563470808785</v>
      </c>
      <c r="AE248" s="60">
        <v>1280.3229740937697</v>
      </c>
      <c r="AF248" s="60">
        <v>1257.8853388172745</v>
      </c>
      <c r="AG248" s="60">
        <v>1242.4865413915693</v>
      </c>
      <c r="AH248" s="60">
        <v>1219.1032859043914</v>
      </c>
      <c r="AI248" s="60">
        <v>1202.5142201116735</v>
      </c>
      <c r="AJ248" s="60">
        <v>1185.8261649691276</v>
      </c>
      <c r="AK248" s="60">
        <v>1171.4715683112975</v>
      </c>
      <c r="AL248" s="60">
        <v>1154.7781532759184</v>
      </c>
      <c r="AM248" s="60">
        <v>1141.8158638656394</v>
      </c>
      <c r="AN248" s="60">
        <v>1125.8235895107277</v>
      </c>
      <c r="AO248" s="60">
        <v>1111.404539693513</v>
      </c>
      <c r="AP248" s="60">
        <v>1096.6594638789932</v>
      </c>
    </row>
    <row r="251" spans="2:42" s="120" customFormat="1">
      <c r="B251" s="99"/>
      <c r="C251" s="99"/>
      <c r="D251" s="207" t="s">
        <v>164</v>
      </c>
      <c r="E251" s="172">
        <v>97</v>
      </c>
      <c r="F251" s="365" t="s">
        <v>316</v>
      </c>
      <c r="G251" s="255"/>
    </row>
    <row r="252" spans="2:42">
      <c r="F252" s="8" t="s">
        <v>225</v>
      </c>
      <c r="G252" s="8" t="s">
        <v>241</v>
      </c>
      <c r="H252" s="8">
        <v>1990</v>
      </c>
      <c r="I252" s="8">
        <v>1991</v>
      </c>
      <c r="J252" s="8">
        <v>1992</v>
      </c>
      <c r="K252" s="8">
        <v>1993</v>
      </c>
      <c r="L252" s="8">
        <v>1994</v>
      </c>
      <c r="M252" s="8">
        <v>1995</v>
      </c>
      <c r="N252" s="8">
        <v>1996</v>
      </c>
      <c r="O252" s="8">
        <v>1997</v>
      </c>
      <c r="P252" s="8">
        <v>1998</v>
      </c>
      <c r="Q252" s="8">
        <v>1999</v>
      </c>
      <c r="R252" s="8">
        <v>2000</v>
      </c>
      <c r="S252" s="8">
        <v>2001</v>
      </c>
      <c r="T252" s="8">
        <v>2002</v>
      </c>
      <c r="U252" s="8">
        <v>2003</v>
      </c>
      <c r="V252" s="8">
        <v>2004</v>
      </c>
      <c r="W252" s="209">
        <f t="shared" ref="W252:AP252" si="156">V252+1</f>
        <v>2005</v>
      </c>
      <c r="X252" s="209">
        <f t="shared" si="156"/>
        <v>2006</v>
      </c>
      <c r="Y252" s="209">
        <f>X252+1</f>
        <v>2007</v>
      </c>
      <c r="Z252" s="209">
        <f>Y252+1</f>
        <v>2008</v>
      </c>
      <c r="AA252" s="209">
        <f t="shared" si="156"/>
        <v>2009</v>
      </c>
      <c r="AB252" s="209">
        <f t="shared" si="156"/>
        <v>2010</v>
      </c>
      <c r="AC252" s="209">
        <f t="shared" si="156"/>
        <v>2011</v>
      </c>
      <c r="AD252" s="209">
        <f t="shared" si="156"/>
        <v>2012</v>
      </c>
      <c r="AE252" s="209">
        <f t="shared" si="156"/>
        <v>2013</v>
      </c>
      <c r="AF252" s="209">
        <f t="shared" si="156"/>
        <v>2014</v>
      </c>
      <c r="AG252" s="209">
        <f t="shared" si="156"/>
        <v>2015</v>
      </c>
      <c r="AH252" s="209">
        <f t="shared" si="156"/>
        <v>2016</v>
      </c>
      <c r="AI252" s="209">
        <f t="shared" si="156"/>
        <v>2017</v>
      </c>
      <c r="AJ252" s="209">
        <f t="shared" si="156"/>
        <v>2018</v>
      </c>
      <c r="AK252" s="209">
        <f t="shared" si="156"/>
        <v>2019</v>
      </c>
      <c r="AL252" s="209">
        <f t="shared" si="156"/>
        <v>2020</v>
      </c>
      <c r="AM252" s="209">
        <f t="shared" si="156"/>
        <v>2021</v>
      </c>
      <c r="AN252" s="209">
        <f t="shared" si="156"/>
        <v>2022</v>
      </c>
      <c r="AO252" s="209">
        <f t="shared" si="156"/>
        <v>2023</v>
      </c>
      <c r="AP252" s="209">
        <f t="shared" si="156"/>
        <v>2024</v>
      </c>
    </row>
    <row r="253" spans="2:42">
      <c r="F253" s="42" t="s">
        <v>306</v>
      </c>
      <c r="G253" s="58" t="s">
        <v>10</v>
      </c>
      <c r="H253" s="173">
        <v>28.776112456974111</v>
      </c>
      <c r="I253" s="173">
        <v>23.579327863709285</v>
      </c>
      <c r="J253" s="173">
        <v>16.60028918269143</v>
      </c>
      <c r="K253" s="173">
        <v>15.279899315506222</v>
      </c>
      <c r="L253" s="173">
        <v>13.841040358066149</v>
      </c>
      <c r="M253" s="173">
        <v>11.221396562835661</v>
      </c>
      <c r="N253" s="173">
        <v>9.8001316284892432</v>
      </c>
      <c r="O253" s="173">
        <v>8.3575209779224853</v>
      </c>
      <c r="P253" s="173">
        <v>6.9963448756794246</v>
      </c>
      <c r="Q253" s="173">
        <v>5.9764996502240981</v>
      </c>
      <c r="R253" s="173">
        <v>5.2076091399959941</v>
      </c>
      <c r="S253" s="173">
        <v>4.5676021657465222</v>
      </c>
      <c r="T253" s="173">
        <v>3.6667649095649542</v>
      </c>
      <c r="U253" s="173">
        <v>3.3283023043944264</v>
      </c>
      <c r="V253" s="173">
        <v>2.8227494653122451</v>
      </c>
      <c r="W253" s="173">
        <v>2.4485686774261159</v>
      </c>
      <c r="X253" s="173">
        <v>2.0968588839506173</v>
      </c>
      <c r="Y253" s="173">
        <v>1.6994867741969966</v>
      </c>
      <c r="Z253" s="173">
        <v>1.5250687341191531</v>
      </c>
      <c r="AA253" s="173">
        <v>1.3611551313139967</v>
      </c>
      <c r="AB253" s="173">
        <v>1.2527354050141475</v>
      </c>
      <c r="AC253" s="173">
        <v>1.0149828154589156</v>
      </c>
      <c r="AD253" s="173">
        <v>0.96295582335806285</v>
      </c>
      <c r="AE253" s="173">
        <v>0.92494226382919886</v>
      </c>
      <c r="AF253" s="173">
        <v>0.82123209299585231</v>
      </c>
      <c r="AG253" s="173">
        <v>0.65861948171865059</v>
      </c>
      <c r="AH253" s="173">
        <v>0.6149098556454029</v>
      </c>
      <c r="AI253" s="173">
        <v>0.50428503923023582</v>
      </c>
      <c r="AJ253" s="173">
        <v>0.42575267575115555</v>
      </c>
      <c r="AK253" s="173">
        <v>0.4027773410460585</v>
      </c>
      <c r="AL253" s="173">
        <v>0.34273752660836143</v>
      </c>
      <c r="AM253" s="173">
        <v>0.22625738154064434</v>
      </c>
      <c r="AN253" s="173">
        <v>0.22099349227267279</v>
      </c>
      <c r="AO253" s="173">
        <v>0.15289265509168942</v>
      </c>
      <c r="AP253" s="173">
        <v>0.12348188540658578</v>
      </c>
    </row>
    <row r="254" spans="2:42">
      <c r="F254" s="42" t="s">
        <v>308</v>
      </c>
      <c r="G254" s="58" t="s">
        <v>10</v>
      </c>
      <c r="H254" s="173">
        <v>22.180259191344017</v>
      </c>
      <c r="I254" s="173">
        <v>25.632845156230101</v>
      </c>
      <c r="J254" s="173">
        <v>14.349862323666635</v>
      </c>
      <c r="K254" s="173">
        <v>14.188977733303433</v>
      </c>
      <c r="L254" s="173">
        <v>12.849847563549378</v>
      </c>
      <c r="M254" s="173">
        <v>11.134986895810954</v>
      </c>
      <c r="N254" s="173">
        <v>10.046953904226751</v>
      </c>
      <c r="O254" s="173">
        <v>9.2316152476699109</v>
      </c>
      <c r="P254" s="173">
        <v>7.3509364236151269</v>
      </c>
      <c r="Q254" s="173">
        <v>6.1970221183801231</v>
      </c>
      <c r="R254" s="173">
        <v>5.7617108764269975</v>
      </c>
      <c r="S254" s="173">
        <v>5.1113093584443119</v>
      </c>
      <c r="T254" s="173">
        <v>4.4817211360459774</v>
      </c>
      <c r="U254" s="173">
        <v>4.1161513665594853</v>
      </c>
      <c r="V254" s="173">
        <v>3.6217939934963606</v>
      </c>
      <c r="W254" s="173">
        <v>3.2006074512680778</v>
      </c>
      <c r="X254" s="173">
        <v>2.866351667695473</v>
      </c>
      <c r="Y254" s="173">
        <v>2.7936574925979363</v>
      </c>
      <c r="Z254" s="173">
        <v>2.5858219873059891</v>
      </c>
      <c r="AA254" s="173">
        <v>2.2864384336575125</v>
      </c>
      <c r="AB254" s="173">
        <v>2.1741768671448307</v>
      </c>
      <c r="AC254" s="173">
        <v>1.9273793126631777</v>
      </c>
      <c r="AD254" s="173">
        <v>1.9719408741067772</v>
      </c>
      <c r="AE254" s="173">
        <v>1.8145075270477349</v>
      </c>
      <c r="AF254" s="173">
        <v>1.743234298878205</v>
      </c>
      <c r="AG254" s="173">
        <v>1.7540694348310968</v>
      </c>
      <c r="AH254" s="173">
        <v>1.597909601677149</v>
      </c>
      <c r="AI254" s="173">
        <v>1.3295297059861082</v>
      </c>
      <c r="AJ254" s="173">
        <v>1.2085533387904468</v>
      </c>
      <c r="AK254" s="173">
        <v>0.99177655686521282</v>
      </c>
      <c r="AL254" s="173">
        <v>0.94471862597462608</v>
      </c>
      <c r="AM254" s="173">
        <v>1.2514703943344994</v>
      </c>
      <c r="AN254" s="173">
        <v>1.0087283598897807</v>
      </c>
      <c r="AO254" s="173">
        <v>0.96675201911822084</v>
      </c>
      <c r="AP254" s="173">
        <v>0.93310368123278487</v>
      </c>
    </row>
    <row r="255" spans="2:42">
      <c r="F255" s="427" t="s">
        <v>437</v>
      </c>
      <c r="G255" s="58" t="s">
        <v>10</v>
      </c>
      <c r="H255" s="173">
        <v>20.967444602869815</v>
      </c>
      <c r="I255" s="173">
        <v>20.018719474394562</v>
      </c>
      <c r="J255" s="173">
        <v>16.400293299789588</v>
      </c>
      <c r="K255" s="173">
        <v>17.693921125686735</v>
      </c>
      <c r="L255" s="173">
        <v>18.221629001150006</v>
      </c>
      <c r="M255" s="173">
        <v>17.031740708915144</v>
      </c>
      <c r="N255" s="173">
        <v>17.210956465315405</v>
      </c>
      <c r="O255" s="173">
        <v>16.75847854225573</v>
      </c>
      <c r="P255" s="173">
        <v>15.839748670058977</v>
      </c>
      <c r="Q255" s="173">
        <v>15.48768725029565</v>
      </c>
      <c r="R255" s="173">
        <v>15.111348894051673</v>
      </c>
      <c r="S255" s="173">
        <v>14.888803885302643</v>
      </c>
      <c r="T255" s="173">
        <v>13.874617917428234</v>
      </c>
      <c r="U255" s="173">
        <v>13.319380359056805</v>
      </c>
      <c r="V255" s="173">
        <v>12.226502340303435</v>
      </c>
      <c r="W255" s="173">
        <v>11.21252380004192</v>
      </c>
      <c r="X255" s="173">
        <v>10.155944078806584</v>
      </c>
      <c r="Y255" s="173">
        <v>9.9477145029127243</v>
      </c>
      <c r="Z255" s="173">
        <v>9.5186389465038133</v>
      </c>
      <c r="AA255" s="173">
        <v>9.1142211833254798</v>
      </c>
      <c r="AB255" s="173">
        <v>8.4265853907569479</v>
      </c>
      <c r="AC255" s="173">
        <v>7.9874329128334978</v>
      </c>
      <c r="AD255" s="173">
        <v>7.8060692385417143</v>
      </c>
      <c r="AE255" s="173">
        <v>7.6054503962392417</v>
      </c>
      <c r="AF255" s="173">
        <v>7.2882501293834832</v>
      </c>
      <c r="AG255" s="173">
        <v>7.0476685119497304</v>
      </c>
      <c r="AH255" s="173">
        <v>6.5091988988319862</v>
      </c>
      <c r="AI255" s="173">
        <v>6.0390866510151193</v>
      </c>
      <c r="AJ255" s="173">
        <v>5.7108743603139445</v>
      </c>
      <c r="AK255" s="173">
        <v>5.697176024396736</v>
      </c>
      <c r="AL255" s="173">
        <v>5.4946237160477303</v>
      </c>
      <c r="AM255" s="173">
        <v>5.1439540106166977</v>
      </c>
      <c r="AN255" s="173">
        <v>4.6717549011620942</v>
      </c>
      <c r="AO255" s="173">
        <v>4.5131559588372996</v>
      </c>
      <c r="AP255" s="173">
        <v>4.3502901213429617</v>
      </c>
    </row>
    <row r="256" spans="2:42">
      <c r="F256" s="427" t="s">
        <v>438</v>
      </c>
      <c r="G256" s="58" t="s">
        <v>10</v>
      </c>
      <c r="H256" s="71">
        <v>6.7885875972871128</v>
      </c>
      <c r="I256" s="71">
        <v>7.4332407384960142</v>
      </c>
      <c r="J256" s="71">
        <v>6.7386625402982343</v>
      </c>
      <c r="K256" s="71">
        <v>6.7897941506895378</v>
      </c>
      <c r="L256" s="71">
        <v>7.439989817378903</v>
      </c>
      <c r="M256" s="71">
        <v>7.8034141783028996</v>
      </c>
      <c r="N256" s="71">
        <v>8.5699380637023026</v>
      </c>
      <c r="O256" s="71">
        <v>9.3978540351678905</v>
      </c>
      <c r="P256" s="71">
        <v>8.0740445732624018</v>
      </c>
      <c r="Q256" s="71">
        <v>7.950005358622608</v>
      </c>
      <c r="R256" s="71">
        <v>7.8133080749048656</v>
      </c>
      <c r="S256" s="71">
        <v>7.4698211196857276</v>
      </c>
      <c r="T256" s="71">
        <v>7.2042113201415292</v>
      </c>
      <c r="U256" s="71">
        <v>7.0667798124330119</v>
      </c>
      <c r="V256" s="71">
        <v>6.5612882326410205</v>
      </c>
      <c r="W256" s="71">
        <v>6.6140846007126388</v>
      </c>
      <c r="X256" s="71">
        <v>5.7219612304526759</v>
      </c>
      <c r="Y256" s="71">
        <v>5.5873149851958726</v>
      </c>
      <c r="Z256" s="71">
        <v>5.1263449033015087</v>
      </c>
      <c r="AA256" s="71">
        <v>5.3490374791140045</v>
      </c>
      <c r="AB256" s="71">
        <v>5.1847984997038878</v>
      </c>
      <c r="AC256" s="71">
        <v>4.9048694830967143</v>
      </c>
      <c r="AD256" s="71">
        <v>4.5815846866323779</v>
      </c>
      <c r="AE256" s="71">
        <v>4.3930977937804601</v>
      </c>
      <c r="AF256" s="71">
        <v>4.2364819306184014</v>
      </c>
      <c r="AG256" s="71">
        <v>4.0576240764590894</v>
      </c>
      <c r="AH256" s="71">
        <v>3.8951899950883497</v>
      </c>
      <c r="AI256" s="71">
        <v>3.8789863106548106</v>
      </c>
      <c r="AJ256" s="71">
        <v>3.5945535629333589</v>
      </c>
      <c r="AK256" s="71">
        <v>3.4693715565021663</v>
      </c>
      <c r="AL256" s="71">
        <v>3.2472447915729044</v>
      </c>
      <c r="AM256" s="71">
        <v>3.1066297487707626</v>
      </c>
      <c r="AN256" s="71">
        <v>2.8864601619743615</v>
      </c>
      <c r="AO256" s="71">
        <v>2.8200462182988684</v>
      </c>
      <c r="AP256" s="71">
        <v>2.670936479813395</v>
      </c>
    </row>
    <row r="257" spans="2:47">
      <c r="F257" s="42" t="s">
        <v>309</v>
      </c>
      <c r="G257" s="58" t="s">
        <v>10</v>
      </c>
      <c r="H257" s="71" t="s">
        <v>489</v>
      </c>
      <c r="I257" s="71">
        <v>0.16303855749526852</v>
      </c>
      <c r="J257" s="71">
        <v>0.32112903595279485</v>
      </c>
      <c r="K257" s="71">
        <v>0.41537713887954547</v>
      </c>
      <c r="L257" s="71">
        <v>0.60075953521321124</v>
      </c>
      <c r="M257" s="71">
        <v>0.91266680988184745</v>
      </c>
      <c r="N257" s="71">
        <v>0.92068626663990893</v>
      </c>
      <c r="O257" s="71">
        <v>1.0950309808737708</v>
      </c>
      <c r="P257" s="71">
        <v>1.0125503388458426</v>
      </c>
      <c r="Q257" s="71">
        <v>1.1264657644879505</v>
      </c>
      <c r="R257" s="71">
        <v>1.1247791658321649</v>
      </c>
      <c r="S257" s="71">
        <v>1.199157179988245</v>
      </c>
      <c r="T257" s="71">
        <v>1.1877155083519855</v>
      </c>
      <c r="U257" s="71">
        <v>1.8106129099678454</v>
      </c>
      <c r="V257" s="71">
        <v>1.6815886297053229</v>
      </c>
      <c r="W257" s="71">
        <v>1.155092234332425</v>
      </c>
      <c r="X257" s="71">
        <v>1.5268111818930041</v>
      </c>
      <c r="Y257" s="71">
        <v>1.3667399365079365</v>
      </c>
      <c r="Z257" s="71">
        <v>1.2525879566910234</v>
      </c>
      <c r="AA257" s="71">
        <v>1.173602143867015</v>
      </c>
      <c r="AB257" s="71">
        <v>1.1860902678160163</v>
      </c>
      <c r="AC257" s="71">
        <v>1.1452363528792175</v>
      </c>
      <c r="AD257" s="71">
        <v>1.238216699740567</v>
      </c>
      <c r="AE257" s="71">
        <v>1.23184530331486</v>
      </c>
      <c r="AF257" s="71">
        <v>0.651311814668175</v>
      </c>
      <c r="AG257" s="71">
        <v>0.98954276696525989</v>
      </c>
      <c r="AH257" s="71">
        <v>0.90852574495357885</v>
      </c>
      <c r="AI257" s="71">
        <v>0.79973608500492654</v>
      </c>
      <c r="AJ257" s="71">
        <v>0.65026012230354391</v>
      </c>
      <c r="AK257" s="71">
        <v>0.648347547014546</v>
      </c>
      <c r="AL257" s="71">
        <v>0.62105070610988788</v>
      </c>
      <c r="AM257" s="71">
        <v>0.5643836688764402</v>
      </c>
      <c r="AN257" s="71">
        <v>0.45386835509763984</v>
      </c>
      <c r="AO257" s="71">
        <v>0.43397992099102611</v>
      </c>
      <c r="AP257" s="71">
        <v>0.37720221221370254</v>
      </c>
    </row>
    <row r="258" spans="2:47" ht="15.75" thickBot="1">
      <c r="F258" s="56" t="s">
        <v>310</v>
      </c>
      <c r="G258" s="55" t="s">
        <v>10</v>
      </c>
      <c r="H258" s="174">
        <v>11.464676151524937</v>
      </c>
      <c r="I258" s="174">
        <v>13.711268209674763</v>
      </c>
      <c r="J258" s="174">
        <v>14.553643617601319</v>
      </c>
      <c r="K258" s="174">
        <v>13.71317053593452</v>
      </c>
      <c r="L258" s="174">
        <v>12.740453724642348</v>
      </c>
      <c r="M258" s="174">
        <v>11.311194844253489</v>
      </c>
      <c r="N258" s="174">
        <v>12.018733671626384</v>
      </c>
      <c r="O258" s="174">
        <v>11.487636470263425</v>
      </c>
      <c r="P258" s="174">
        <v>12.331132441887361</v>
      </c>
      <c r="Q258" s="174">
        <v>12.247516062555031</v>
      </c>
      <c r="R258" s="174">
        <v>12.274063848788302</v>
      </c>
      <c r="S258" s="174">
        <v>12.721686290832551</v>
      </c>
      <c r="T258" s="174">
        <v>11.866849208467322</v>
      </c>
      <c r="U258" s="174">
        <v>11.814033247588423</v>
      </c>
      <c r="V258" s="174">
        <v>11.483897338541613</v>
      </c>
      <c r="W258" s="174">
        <v>11.447701335149866</v>
      </c>
      <c r="X258" s="174">
        <v>12.436851027366254</v>
      </c>
      <c r="Y258" s="174">
        <v>11.722246308588531</v>
      </c>
      <c r="Z258" s="174">
        <v>12.162457472078511</v>
      </c>
      <c r="AA258" s="174">
        <v>11.38259409279808</v>
      </c>
      <c r="AB258" s="174">
        <v>11.132313569564168</v>
      </c>
      <c r="AC258" s="174">
        <v>10.762859123068477</v>
      </c>
      <c r="AD258" s="174">
        <v>10.2288526776205</v>
      </c>
      <c r="AE258" s="174">
        <v>10.272936715788502</v>
      </c>
      <c r="AF258" s="174">
        <v>10.337949733455883</v>
      </c>
      <c r="AG258" s="174">
        <v>9.9570357280761694</v>
      </c>
      <c r="AH258" s="174">
        <v>10.293391244803832</v>
      </c>
      <c r="AI258" s="174">
        <v>10.492156208108797</v>
      </c>
      <c r="AJ258" s="174">
        <v>10.879955449008088</v>
      </c>
      <c r="AK258" s="174">
        <v>10.586950974175279</v>
      </c>
      <c r="AL258" s="174">
        <v>10.535184633686489</v>
      </c>
      <c r="AM258" s="174">
        <v>10.306552838865919</v>
      </c>
      <c r="AN258" s="174">
        <v>10.592717102192406</v>
      </c>
      <c r="AO258" s="174">
        <v>10.404698008193524</v>
      </c>
      <c r="AP258" s="174">
        <v>10.322852635301125</v>
      </c>
    </row>
    <row r="259" spans="2:47" ht="15.75" thickTop="1">
      <c r="F259" s="53" t="s">
        <v>300</v>
      </c>
      <c r="G259" s="53" t="s">
        <v>10</v>
      </c>
      <c r="H259" s="175">
        <v>90.177080000000004</v>
      </c>
      <c r="I259" s="175">
        <v>90.53843999999998</v>
      </c>
      <c r="J259" s="175">
        <v>68.963880000000003</v>
      </c>
      <c r="K259" s="175">
        <v>68.081139999999991</v>
      </c>
      <c r="L259" s="175">
        <v>65.693719999999999</v>
      </c>
      <c r="M259" s="175">
        <v>59.415399999999991</v>
      </c>
      <c r="N259" s="175">
        <v>58.567399999999999</v>
      </c>
      <c r="O259" s="175">
        <v>56.328136254153215</v>
      </c>
      <c r="P259" s="175">
        <v>51.604757323349133</v>
      </c>
      <c r="Q259" s="175">
        <v>48.985196204565462</v>
      </c>
      <c r="R259" s="175">
        <v>47.292819999999999</v>
      </c>
      <c r="S259" s="175">
        <v>45.958380000000005</v>
      </c>
      <c r="T259" s="175">
        <v>42.281880000000001</v>
      </c>
      <c r="U259" s="175">
        <v>41.455259999999996</v>
      </c>
      <c r="V259" s="175">
        <v>38.397819999999996</v>
      </c>
      <c r="W259" s="175">
        <v>36.078578098931047</v>
      </c>
      <c r="X259" s="175">
        <v>34.804778070164609</v>
      </c>
      <c r="Y259" s="175">
        <v>33.117159999999998</v>
      </c>
      <c r="Z259" s="175">
        <v>32.170919999999995</v>
      </c>
      <c r="AA259" s="175">
        <v>30.667048464076089</v>
      </c>
      <c r="AB259" s="175">
        <v>29.3567</v>
      </c>
      <c r="AC259" s="175">
        <v>27.742760000000001</v>
      </c>
      <c r="AD259" s="175">
        <v>26.789619999999999</v>
      </c>
      <c r="AE259" s="175">
        <v>26.242779999999996</v>
      </c>
      <c r="AF259" s="175">
        <v>25.07846</v>
      </c>
      <c r="AG259" s="175">
        <v>24.464559999999995</v>
      </c>
      <c r="AH259" s="175">
        <v>23.819125341000301</v>
      </c>
      <c r="AI259" s="175">
        <v>23.043779999999998</v>
      </c>
      <c r="AJ259" s="175">
        <v>22.469949509100537</v>
      </c>
      <c r="AK259" s="175">
        <v>21.796399999999998</v>
      </c>
      <c r="AL259" s="175">
        <v>21.185559999999999</v>
      </c>
      <c r="AM259" s="175">
        <v>20.599248043004962</v>
      </c>
      <c r="AN259" s="175">
        <v>19.834522372588957</v>
      </c>
      <c r="AO259" s="175">
        <v>19.291524780530629</v>
      </c>
      <c r="AP259" s="175">
        <v>18.777867015310555</v>
      </c>
    </row>
    <row r="262" spans="2:47" s="120" customFormat="1">
      <c r="B262" s="99"/>
      <c r="C262" s="99"/>
      <c r="D262" s="207" t="s">
        <v>164</v>
      </c>
      <c r="E262" s="172">
        <v>103</v>
      </c>
      <c r="F262" s="365" t="s">
        <v>317</v>
      </c>
      <c r="G262" s="255"/>
      <c r="H262" s="87"/>
      <c r="I262" s="87"/>
      <c r="J262" s="87"/>
      <c r="K262" s="87"/>
      <c r="L262" s="87"/>
      <c r="M262" s="87"/>
      <c r="N262" s="87"/>
      <c r="O262" s="87"/>
      <c r="P262" s="87"/>
      <c r="Q262" s="87"/>
      <c r="R262" s="87"/>
      <c r="S262" s="87"/>
      <c r="T262" s="87"/>
      <c r="U262" s="87"/>
      <c r="V262" s="87"/>
      <c r="W262" s="87"/>
      <c r="X262" s="87"/>
      <c r="Y262" s="87"/>
    </row>
    <row r="263" spans="2:47">
      <c r="F263" s="8" t="s">
        <v>225</v>
      </c>
      <c r="G263" s="8" t="s">
        <v>241</v>
      </c>
      <c r="H263" s="8">
        <v>1990</v>
      </c>
      <c r="I263" s="8">
        <v>1991</v>
      </c>
      <c r="J263" s="8">
        <v>1992</v>
      </c>
      <c r="K263" s="8">
        <v>1993</v>
      </c>
      <c r="L263" s="8">
        <v>1994</v>
      </c>
      <c r="M263" s="8">
        <v>1995</v>
      </c>
      <c r="N263" s="8">
        <v>1996</v>
      </c>
      <c r="O263" s="8">
        <v>1997</v>
      </c>
      <c r="P263" s="8">
        <v>1998</v>
      </c>
      <c r="Q263" s="8">
        <v>1999</v>
      </c>
      <c r="R263" s="8">
        <v>2000</v>
      </c>
      <c r="S263" s="8">
        <v>2001</v>
      </c>
      <c r="T263" s="8">
        <v>2002</v>
      </c>
      <c r="U263" s="8">
        <v>2003</v>
      </c>
      <c r="V263" s="8">
        <v>2004</v>
      </c>
      <c r="W263" s="209">
        <f t="shared" ref="W263:AP263" si="157">V263+1</f>
        <v>2005</v>
      </c>
      <c r="X263" s="209">
        <f t="shared" si="157"/>
        <v>2006</v>
      </c>
      <c r="Y263" s="209">
        <f>X263+1</f>
        <v>2007</v>
      </c>
      <c r="Z263" s="209">
        <f>Y263+1</f>
        <v>2008</v>
      </c>
      <c r="AA263" s="209">
        <f t="shared" si="157"/>
        <v>2009</v>
      </c>
      <c r="AB263" s="209">
        <f t="shared" si="157"/>
        <v>2010</v>
      </c>
      <c r="AC263" s="209">
        <f t="shared" si="157"/>
        <v>2011</v>
      </c>
      <c r="AD263" s="209">
        <f t="shared" si="157"/>
        <v>2012</v>
      </c>
      <c r="AE263" s="209">
        <f t="shared" si="157"/>
        <v>2013</v>
      </c>
      <c r="AF263" s="209">
        <f t="shared" si="157"/>
        <v>2014</v>
      </c>
      <c r="AG263" s="209">
        <f t="shared" si="157"/>
        <v>2015</v>
      </c>
      <c r="AH263" s="209">
        <f t="shared" si="157"/>
        <v>2016</v>
      </c>
      <c r="AI263" s="209">
        <f t="shared" si="157"/>
        <v>2017</v>
      </c>
      <c r="AJ263" s="209">
        <f t="shared" si="157"/>
        <v>2018</v>
      </c>
      <c r="AK263" s="209">
        <f t="shared" si="157"/>
        <v>2019</v>
      </c>
      <c r="AL263" s="209">
        <f t="shared" si="157"/>
        <v>2020</v>
      </c>
      <c r="AM263" s="209">
        <f t="shared" si="157"/>
        <v>2021</v>
      </c>
      <c r="AN263" s="209">
        <f t="shared" si="157"/>
        <v>2022</v>
      </c>
      <c r="AO263" s="209">
        <f t="shared" si="157"/>
        <v>2023</v>
      </c>
      <c r="AP263" s="209">
        <f t="shared" si="157"/>
        <v>2024</v>
      </c>
    </row>
    <row r="264" spans="2:47">
      <c r="F264" s="8" t="s">
        <v>318</v>
      </c>
      <c r="G264" s="8"/>
      <c r="H264" s="8"/>
      <c r="I264" s="8"/>
      <c r="J264" s="8"/>
      <c r="K264" s="8"/>
      <c r="L264" s="8"/>
      <c r="M264" s="8"/>
      <c r="N264" s="8"/>
      <c r="O264" s="8"/>
      <c r="P264" s="8"/>
      <c r="Q264" s="8"/>
      <c r="R264" s="8"/>
      <c r="S264" s="8"/>
      <c r="T264" s="8"/>
      <c r="U264" s="8"/>
      <c r="V264" s="8"/>
      <c r="W264" s="9"/>
      <c r="X264" s="9"/>
      <c r="Y264" s="9"/>
      <c r="Z264" s="9"/>
      <c r="AA264" s="9"/>
      <c r="AB264" s="9"/>
      <c r="AC264" s="9"/>
      <c r="AD264" s="9"/>
      <c r="AE264" s="9"/>
      <c r="AF264" s="9"/>
      <c r="AG264" s="9"/>
      <c r="AH264" s="9"/>
      <c r="AI264" s="9"/>
      <c r="AJ264" s="9"/>
      <c r="AK264" s="9"/>
      <c r="AL264" s="9"/>
      <c r="AM264" s="9"/>
      <c r="AN264" s="9"/>
      <c r="AO264" s="9"/>
      <c r="AP264" s="9"/>
    </row>
    <row r="265" spans="2:47" ht="25.5" customHeight="1">
      <c r="F265" s="62" t="s">
        <v>319</v>
      </c>
      <c r="G265" s="58" t="s">
        <v>8</v>
      </c>
      <c r="H265" s="39">
        <v>391.69593940000004</v>
      </c>
      <c r="I265" s="39">
        <v>395.89359999999999</v>
      </c>
      <c r="J265" s="39">
        <v>396.09984000000003</v>
      </c>
      <c r="K265" s="39">
        <v>391.5428</v>
      </c>
      <c r="L265" s="39">
        <v>387.83439999999996</v>
      </c>
      <c r="M265" s="39">
        <v>381.13299999999998</v>
      </c>
      <c r="N265" s="39">
        <v>376.36511999999999</v>
      </c>
      <c r="O265" s="39">
        <v>367.20459999999997</v>
      </c>
      <c r="P265" s="39">
        <v>368.358</v>
      </c>
      <c r="Q265" s="39">
        <v>354.94059999999996</v>
      </c>
      <c r="R265" s="39">
        <v>340.95096000000001</v>
      </c>
      <c r="S265" s="39">
        <v>324.33965699999993</v>
      </c>
      <c r="T265" s="39">
        <v>307.15479999999997</v>
      </c>
      <c r="U265" s="39">
        <v>292.51100000000002</v>
      </c>
      <c r="V265" s="39">
        <v>280.54631999999998</v>
      </c>
      <c r="W265" s="39">
        <v>267.22379999999998</v>
      </c>
      <c r="X265" s="39">
        <v>250.93019999999999</v>
      </c>
      <c r="Y265" s="39">
        <v>232.49039999999999</v>
      </c>
      <c r="Z265" s="39">
        <v>225.64632</v>
      </c>
      <c r="AA265" s="39">
        <v>214.79519999999999</v>
      </c>
      <c r="AB265" s="39">
        <v>203.64079999999998</v>
      </c>
      <c r="AC265" s="39">
        <v>194.399</v>
      </c>
      <c r="AD265" s="39">
        <v>191.08127999999999</v>
      </c>
      <c r="AE265" s="39">
        <v>180.79179999999999</v>
      </c>
      <c r="AF265" s="39">
        <v>172.60119999999998</v>
      </c>
      <c r="AG265" s="39">
        <v>166.65899999999999</v>
      </c>
      <c r="AH265" s="39">
        <v>161.30352000000002</v>
      </c>
      <c r="AI265" s="39">
        <v>153.92779999999999</v>
      </c>
      <c r="AJ265" s="39">
        <v>148.2046</v>
      </c>
      <c r="AK265" s="39">
        <v>144.17500000000001</v>
      </c>
      <c r="AL265" s="39">
        <v>136.43016</v>
      </c>
      <c r="AM265" s="39">
        <v>121.4282</v>
      </c>
      <c r="AN265" s="39">
        <v>113.223</v>
      </c>
      <c r="AO265" s="39">
        <v>108.20059999999999</v>
      </c>
      <c r="AP265" s="39">
        <v>103.8708</v>
      </c>
    </row>
    <row r="266" spans="2:47" ht="25.5" customHeight="1">
      <c r="F266" s="62" t="s">
        <v>320</v>
      </c>
      <c r="G266" s="58" t="s">
        <v>8</v>
      </c>
      <c r="H266" s="39">
        <v>568.23199999999997</v>
      </c>
      <c r="I266" s="39">
        <v>539.95179999999993</v>
      </c>
      <c r="J266" s="39">
        <v>514.27392000000009</v>
      </c>
      <c r="K266" s="39">
        <v>486.13620000000003</v>
      </c>
      <c r="L266" s="39">
        <v>455.63679999999999</v>
      </c>
      <c r="M266" s="39">
        <v>429.37139999999994</v>
      </c>
      <c r="N266" s="39">
        <v>401.53128000000004</v>
      </c>
      <c r="O266" s="39">
        <v>372.9862</v>
      </c>
      <c r="P266" s="39">
        <v>346.89600000000002</v>
      </c>
      <c r="Q266" s="39">
        <v>322.33879999999999</v>
      </c>
      <c r="R266" s="39">
        <v>298.04111999999998</v>
      </c>
      <c r="S266" s="39">
        <v>274.73558760000003</v>
      </c>
      <c r="T266" s="39">
        <v>253.2808</v>
      </c>
      <c r="U266" s="39">
        <v>234.31539999999998</v>
      </c>
      <c r="V266" s="39">
        <v>217.79928000000001</v>
      </c>
      <c r="W266" s="39">
        <v>203.232</v>
      </c>
      <c r="X266" s="39">
        <v>189.55179999999999</v>
      </c>
      <c r="Y266" s="39">
        <v>176.9666</v>
      </c>
      <c r="Z266" s="39">
        <v>165.44664</v>
      </c>
      <c r="AA266" s="39">
        <v>155.79660000000001</v>
      </c>
      <c r="AB266" s="39">
        <v>145.7664</v>
      </c>
      <c r="AC266" s="39">
        <v>136.48079999999999</v>
      </c>
      <c r="AD266" s="39">
        <v>129.54936000000001</v>
      </c>
      <c r="AE266" s="39">
        <v>120.33319999999999</v>
      </c>
      <c r="AF266" s="39">
        <v>112.8142</v>
      </c>
      <c r="AG266" s="39">
        <v>105.0762</v>
      </c>
      <c r="AH266" s="39">
        <v>100.59144000000001</v>
      </c>
      <c r="AI266" s="39">
        <v>95.308800000000005</v>
      </c>
      <c r="AJ266" s="39">
        <v>88.855599999999995</v>
      </c>
      <c r="AK266" s="39">
        <v>83.876999999999995</v>
      </c>
      <c r="AL266" s="39">
        <v>80.241839999999996</v>
      </c>
      <c r="AM266" s="39">
        <v>74.416200000000003</v>
      </c>
      <c r="AN266" s="39">
        <v>70.751599999999996</v>
      </c>
      <c r="AO266" s="39">
        <v>66.721999999999994</v>
      </c>
      <c r="AP266" s="39">
        <v>62.644560000000006</v>
      </c>
    </row>
    <row r="267" spans="2:47" ht="25.5" customHeight="1">
      <c r="F267" s="62" t="s">
        <v>321</v>
      </c>
      <c r="G267" s="58" t="s">
        <v>8</v>
      </c>
      <c r="H267" s="39">
        <v>46.194400000000002</v>
      </c>
      <c r="I267" s="39">
        <v>39.566000000000003</v>
      </c>
      <c r="J267" s="39">
        <v>34.023360000000004</v>
      </c>
      <c r="K267" s="39">
        <v>28.659800000000001</v>
      </c>
      <c r="L267" s="39">
        <v>25.097399999999997</v>
      </c>
      <c r="M267" s="39">
        <v>21.038599999999999</v>
      </c>
      <c r="N267" s="39">
        <v>17.846160000000001</v>
      </c>
      <c r="O267" s="39">
        <v>15.505199999999999</v>
      </c>
      <c r="P267" s="39">
        <v>13.417399999999999</v>
      </c>
      <c r="Q267" s="39">
        <v>11.358799999999999</v>
      </c>
      <c r="R267" s="39">
        <v>9.4281600000000001</v>
      </c>
      <c r="S267" s="39">
        <v>8.2343999999999991</v>
      </c>
      <c r="T267" s="39">
        <v>6.9495999999999993</v>
      </c>
      <c r="U267" s="39">
        <v>5.9130000000000003</v>
      </c>
      <c r="V267" s="39">
        <v>4.9629599999999998</v>
      </c>
      <c r="W267" s="39">
        <v>3.8835999999999999</v>
      </c>
      <c r="X267" s="39">
        <v>3.2411999999999996</v>
      </c>
      <c r="Y267" s="39">
        <v>2.7010000000000001</v>
      </c>
      <c r="Z267" s="39">
        <v>7.58352</v>
      </c>
      <c r="AA267" s="39">
        <v>2.0293999999999999</v>
      </c>
      <c r="AB267" s="39">
        <v>1.8979999999999999</v>
      </c>
      <c r="AC267" s="39">
        <v>1.6352</v>
      </c>
      <c r="AD267" s="39">
        <v>1.5664800000000001</v>
      </c>
      <c r="AE267" s="39">
        <v>1.2702</v>
      </c>
      <c r="AF267" s="39">
        <v>1.2118</v>
      </c>
      <c r="AG267" s="39">
        <v>1.022</v>
      </c>
      <c r="AH267" s="39">
        <v>0.90768000000000004</v>
      </c>
      <c r="AI267" s="39">
        <v>0.9927999999999999</v>
      </c>
      <c r="AJ267" s="39">
        <v>1.1533999999999998</v>
      </c>
      <c r="AK267" s="39">
        <v>1.0366</v>
      </c>
      <c r="AL267" s="39">
        <v>0.87840000000000007</v>
      </c>
      <c r="AM267" s="39">
        <v>0.89060000000000006</v>
      </c>
      <c r="AN267" s="39">
        <v>0.80300000000000005</v>
      </c>
      <c r="AO267" s="39">
        <v>0.58399999999999996</v>
      </c>
      <c r="AP267" s="39">
        <v>0.46848000000000001</v>
      </c>
    </row>
    <row r="268" spans="2:47" ht="25.5" customHeight="1">
      <c r="F268" s="208" t="s">
        <v>322</v>
      </c>
      <c r="G268" s="64" t="s">
        <v>8</v>
      </c>
      <c r="H268" s="137">
        <v>21.724679999999999</v>
      </c>
      <c r="I268" s="137">
        <v>19.61628</v>
      </c>
      <c r="J268" s="137">
        <v>21.399000000000001</v>
      </c>
      <c r="K268" s="137">
        <v>20.550199999999997</v>
      </c>
      <c r="L268" s="137">
        <v>18.262999999999998</v>
      </c>
      <c r="M268" s="137">
        <v>13.533299999999999</v>
      </c>
      <c r="N268" s="137">
        <v>12.999299999999998</v>
      </c>
      <c r="O268" s="137">
        <v>12.7197</v>
      </c>
      <c r="P268" s="137">
        <v>11.185299999999998</v>
      </c>
      <c r="Q268" s="137">
        <v>10.267299999999999</v>
      </c>
      <c r="R268" s="137">
        <v>9.2861999999999991</v>
      </c>
      <c r="S268" s="137">
        <v>7.4832999999999998</v>
      </c>
      <c r="T268" s="137">
        <v>6.4037999999999995</v>
      </c>
      <c r="U268" s="137">
        <v>4.7118000000000002</v>
      </c>
      <c r="V268" s="137">
        <v>4.2275999999999998</v>
      </c>
      <c r="W268" s="137">
        <v>3.5048999999999997</v>
      </c>
      <c r="X268" s="137">
        <v>2.2103000000000002</v>
      </c>
      <c r="Y268" s="137" t="s">
        <v>489</v>
      </c>
      <c r="Z268" s="137" t="s">
        <v>489</v>
      </c>
      <c r="AA268" s="137" t="s">
        <v>489</v>
      </c>
      <c r="AB268" s="137" t="s">
        <v>489</v>
      </c>
      <c r="AC268" s="137" t="s">
        <v>489</v>
      </c>
      <c r="AD268" s="137" t="s">
        <v>489</v>
      </c>
      <c r="AE268" s="137" t="s">
        <v>489</v>
      </c>
      <c r="AF268" s="137" t="s">
        <v>489</v>
      </c>
      <c r="AG268" s="137" t="s">
        <v>489</v>
      </c>
      <c r="AH268" s="137" t="s">
        <v>489</v>
      </c>
      <c r="AI268" s="137" t="s">
        <v>489</v>
      </c>
      <c r="AJ268" s="137" t="s">
        <v>489</v>
      </c>
      <c r="AK268" s="137" t="s">
        <v>489</v>
      </c>
      <c r="AL268" s="137" t="s">
        <v>489</v>
      </c>
      <c r="AM268" s="137" t="s">
        <v>489</v>
      </c>
      <c r="AN268" s="137" t="s">
        <v>489</v>
      </c>
      <c r="AO268" s="137" t="s">
        <v>489</v>
      </c>
      <c r="AP268" s="137" t="s">
        <v>489</v>
      </c>
      <c r="AU268" s="251"/>
    </row>
    <row r="269" spans="2:47" ht="25.5" customHeight="1" thickBot="1">
      <c r="F269" s="186" t="s">
        <v>323</v>
      </c>
      <c r="G269" s="55" t="s">
        <v>8</v>
      </c>
      <c r="H269" s="137">
        <v>0.75848369999999998</v>
      </c>
      <c r="I269" s="137">
        <v>0.82133610000000001</v>
      </c>
      <c r="J269" s="137">
        <v>0.85529729999999993</v>
      </c>
      <c r="K269" s="137">
        <v>0.85758659999999998</v>
      </c>
      <c r="L269" s="137">
        <v>0.99366149999999998</v>
      </c>
      <c r="M269" s="137">
        <v>0.85376070000000004</v>
      </c>
      <c r="N269" s="137">
        <v>0.71385989999999988</v>
      </c>
      <c r="O269" s="177">
        <v>0.39864630000000001</v>
      </c>
      <c r="P269" s="177">
        <v>0.36850710000000003</v>
      </c>
      <c r="Q269" s="337">
        <v>3.8161499999999994E-2</v>
      </c>
      <c r="R269" s="337">
        <v>4.8317099999999995E-2</v>
      </c>
      <c r="S269" s="337">
        <v>1.1485499999999997E-2</v>
      </c>
      <c r="T269" s="337">
        <v>1.2074400000000001E-2</v>
      </c>
      <c r="U269" s="337">
        <v>1.2378599999999998E-2</v>
      </c>
      <c r="V269" s="137" t="s">
        <v>489</v>
      </c>
      <c r="W269" s="137" t="s">
        <v>489</v>
      </c>
      <c r="X269" s="137" t="s">
        <v>489</v>
      </c>
      <c r="Y269" s="137" t="s">
        <v>489</v>
      </c>
      <c r="Z269" s="137" t="s">
        <v>489</v>
      </c>
      <c r="AA269" s="137" t="s">
        <v>489</v>
      </c>
      <c r="AB269" s="137" t="s">
        <v>489</v>
      </c>
      <c r="AC269" s="137" t="s">
        <v>489</v>
      </c>
      <c r="AD269" s="137" t="s">
        <v>489</v>
      </c>
      <c r="AE269" s="137" t="s">
        <v>489</v>
      </c>
      <c r="AF269" s="137" t="s">
        <v>489</v>
      </c>
      <c r="AG269" s="137" t="s">
        <v>489</v>
      </c>
      <c r="AH269" s="137" t="s">
        <v>489</v>
      </c>
      <c r="AI269" s="137" t="s">
        <v>489</v>
      </c>
      <c r="AJ269" s="137" t="s">
        <v>489</v>
      </c>
      <c r="AK269" s="137" t="s">
        <v>489</v>
      </c>
      <c r="AL269" s="137" t="s">
        <v>489</v>
      </c>
      <c r="AM269" s="137" t="s">
        <v>489</v>
      </c>
      <c r="AN269" s="137" t="s">
        <v>489</v>
      </c>
      <c r="AO269" s="137" t="s">
        <v>489</v>
      </c>
      <c r="AP269" s="137" t="s">
        <v>489</v>
      </c>
    </row>
    <row r="270" spans="2:47" ht="16.5" thickTop="1" thickBot="1">
      <c r="F270" s="210" t="s">
        <v>300</v>
      </c>
      <c r="G270" s="210" t="s">
        <v>8</v>
      </c>
      <c r="H270" s="211">
        <v>1028.6055030999999</v>
      </c>
      <c r="I270" s="211">
        <v>995.84901609999997</v>
      </c>
      <c r="J270" s="211">
        <v>966.65141730000016</v>
      </c>
      <c r="K270" s="211">
        <v>927.74658660000011</v>
      </c>
      <c r="L270" s="211">
        <v>887.82526150000001</v>
      </c>
      <c r="M270" s="211">
        <v>845.9300606999999</v>
      </c>
      <c r="N270" s="211">
        <v>809.45571990000008</v>
      </c>
      <c r="O270" s="211">
        <v>768.8143462999999</v>
      </c>
      <c r="P270" s="211">
        <v>740.22520710000003</v>
      </c>
      <c r="Q270" s="211">
        <v>698.94366149999985</v>
      </c>
      <c r="R270" s="211">
        <v>657.75475710000001</v>
      </c>
      <c r="S270" s="211">
        <v>614.80443009999999</v>
      </c>
      <c r="T270" s="211">
        <v>573.80107440000006</v>
      </c>
      <c r="U270" s="211">
        <v>537.46357860000012</v>
      </c>
      <c r="V270" s="211">
        <v>507.53616</v>
      </c>
      <c r="W270" s="211">
        <v>477.84429999999998</v>
      </c>
      <c r="X270" s="211">
        <v>445.93349999999998</v>
      </c>
      <c r="Y270" s="211">
        <v>412.15800000000002</v>
      </c>
      <c r="Z270" s="211">
        <v>398.67648000000003</v>
      </c>
      <c r="AA270" s="211">
        <v>372.62120000000004</v>
      </c>
      <c r="AB270" s="211">
        <v>351.30520000000001</v>
      </c>
      <c r="AC270" s="211">
        <v>332.51499999999999</v>
      </c>
      <c r="AD270" s="211">
        <v>322.19711999999998</v>
      </c>
      <c r="AE270" s="211">
        <v>302.39519999999999</v>
      </c>
      <c r="AF270" s="211">
        <v>286.62719999999996</v>
      </c>
      <c r="AG270" s="211">
        <v>272.75719999999995</v>
      </c>
      <c r="AH270" s="211">
        <v>262.80264000000005</v>
      </c>
      <c r="AI270" s="211">
        <v>250.2294</v>
      </c>
      <c r="AJ270" s="211">
        <v>238.21360000000001</v>
      </c>
      <c r="AK270" s="211">
        <v>229.08860000000001</v>
      </c>
      <c r="AL270" s="211">
        <v>217.5504</v>
      </c>
      <c r="AM270" s="211">
        <v>196.73500000000001</v>
      </c>
      <c r="AN270" s="211">
        <v>184.77760000000001</v>
      </c>
      <c r="AO270" s="211">
        <v>175.50659999999999</v>
      </c>
      <c r="AP270" s="211">
        <v>166.98384000000001</v>
      </c>
    </row>
    <row r="271" spans="2:47">
      <c r="F271" s="8" t="s">
        <v>324</v>
      </c>
      <c r="G271" s="8"/>
      <c r="H271" s="159"/>
      <c r="I271" s="159"/>
      <c r="J271" s="159"/>
      <c r="K271" s="159"/>
      <c r="L271" s="159"/>
      <c r="M271" s="159"/>
      <c r="N271" s="159"/>
      <c r="O271" s="159"/>
      <c r="P271" s="159"/>
      <c r="Q271" s="159"/>
      <c r="R271" s="159"/>
      <c r="S271" s="159"/>
      <c r="T271" s="159"/>
      <c r="U271" s="159"/>
      <c r="V271" s="159"/>
      <c r="W271" s="159"/>
      <c r="X271" s="159"/>
      <c r="Y271" s="159"/>
      <c r="Z271" s="159"/>
      <c r="AA271" s="159"/>
      <c r="AB271" s="159"/>
      <c r="AC271" s="159"/>
      <c r="AD271" s="159"/>
      <c r="AE271" s="159"/>
      <c r="AF271" s="159"/>
      <c r="AG271" s="159"/>
      <c r="AH271" s="159"/>
      <c r="AI271" s="159"/>
      <c r="AJ271" s="159"/>
      <c r="AK271" s="159"/>
      <c r="AL271" s="159"/>
      <c r="AM271" s="159"/>
      <c r="AN271" s="159"/>
      <c r="AO271" s="159"/>
      <c r="AP271" s="159"/>
    </row>
    <row r="272" spans="2:47" ht="25.5" customHeight="1">
      <c r="F272" s="62" t="s">
        <v>319</v>
      </c>
      <c r="G272" s="58" t="s">
        <v>10</v>
      </c>
      <c r="H272" s="176">
        <v>19.584796969999999</v>
      </c>
      <c r="I272" s="176">
        <v>19.79468</v>
      </c>
      <c r="J272" s="176">
        <v>19.804991999999999</v>
      </c>
      <c r="K272" s="176">
        <v>19.57714</v>
      </c>
      <c r="L272" s="176">
        <v>19.391719999999999</v>
      </c>
      <c r="M272" s="176">
        <v>19.056649999999998</v>
      </c>
      <c r="N272" s="176">
        <v>18.818256000000002</v>
      </c>
      <c r="O272" s="176">
        <v>18.360229999999998</v>
      </c>
      <c r="P272" s="176">
        <v>18.417899999999999</v>
      </c>
      <c r="Q272" s="176">
        <v>17.747029999999999</v>
      </c>
      <c r="R272" s="176">
        <v>17.047547999999999</v>
      </c>
      <c r="S272" s="176">
        <v>16.216982849999997</v>
      </c>
      <c r="T272" s="176">
        <v>15.35774</v>
      </c>
      <c r="U272" s="176">
        <v>14.625549999999999</v>
      </c>
      <c r="V272" s="176">
        <v>14.027315999999999</v>
      </c>
      <c r="W272" s="176">
        <v>13.361190000000001</v>
      </c>
      <c r="X272" s="176">
        <v>12.54651</v>
      </c>
      <c r="Y272" s="176">
        <v>11.62452</v>
      </c>
      <c r="Z272" s="176">
        <v>11.282315999999998</v>
      </c>
      <c r="AA272" s="176">
        <v>10.73976</v>
      </c>
      <c r="AB272" s="176">
        <v>10.182039999999999</v>
      </c>
      <c r="AC272" s="176">
        <v>9.719949999999999</v>
      </c>
      <c r="AD272" s="176">
        <v>9.5540640000000003</v>
      </c>
      <c r="AE272" s="176">
        <v>9.0395900000000005</v>
      </c>
      <c r="AF272" s="176">
        <v>8.6300600000000003</v>
      </c>
      <c r="AG272" s="176">
        <v>8.3329499999999985</v>
      </c>
      <c r="AH272" s="176">
        <v>8.0651759999999992</v>
      </c>
      <c r="AI272" s="176">
        <v>7.6963899999999992</v>
      </c>
      <c r="AJ272" s="176">
        <v>7.4102299999999994</v>
      </c>
      <c r="AK272" s="176">
        <v>7.2087500000000002</v>
      </c>
      <c r="AL272" s="176">
        <v>6.8215079999999997</v>
      </c>
      <c r="AM272" s="176">
        <v>6.0714100000000002</v>
      </c>
      <c r="AN272" s="176">
        <v>5.6611499999999992</v>
      </c>
      <c r="AO272" s="176">
        <v>5.4100299999999999</v>
      </c>
      <c r="AP272" s="176">
        <v>5.1935399999999996</v>
      </c>
    </row>
    <row r="273" spans="2:47" ht="25.5" customHeight="1">
      <c r="F273" s="62" t="s">
        <v>320</v>
      </c>
      <c r="G273" s="58" t="s">
        <v>10</v>
      </c>
      <c r="H273" s="176">
        <v>28.4116</v>
      </c>
      <c r="I273" s="176">
        <v>26.997589999999999</v>
      </c>
      <c r="J273" s="176">
        <v>25.713695999999999</v>
      </c>
      <c r="K273" s="176">
        <v>24.306809999999999</v>
      </c>
      <c r="L273" s="176">
        <v>22.781839999999999</v>
      </c>
      <c r="M273" s="176">
        <v>21.46857</v>
      </c>
      <c r="N273" s="176">
        <v>20.076563999999998</v>
      </c>
      <c r="O273" s="176">
        <v>18.64931</v>
      </c>
      <c r="P273" s="176">
        <v>17.344799999999999</v>
      </c>
      <c r="Q273" s="176">
        <v>16.11694</v>
      </c>
      <c r="R273" s="176">
        <v>14.902056</v>
      </c>
      <c r="S273" s="176">
        <v>13.73677938</v>
      </c>
      <c r="T273" s="176">
        <v>12.664039999999998</v>
      </c>
      <c r="U273" s="176">
        <v>11.715770000000001</v>
      </c>
      <c r="V273" s="176">
        <v>10.889963999999999</v>
      </c>
      <c r="W273" s="176">
        <v>10.1616</v>
      </c>
      <c r="X273" s="176">
        <v>9.4775899999999993</v>
      </c>
      <c r="Y273" s="176">
        <v>8.8483300000000007</v>
      </c>
      <c r="Z273" s="176">
        <v>8.2723320000000005</v>
      </c>
      <c r="AA273" s="176">
        <v>7.7898300000000003</v>
      </c>
      <c r="AB273" s="176">
        <v>7.2883199999999997</v>
      </c>
      <c r="AC273" s="176">
        <v>6.8240400000000001</v>
      </c>
      <c r="AD273" s="176">
        <v>6.477468</v>
      </c>
      <c r="AE273" s="176">
        <v>6.0166599999999999</v>
      </c>
      <c r="AF273" s="176">
        <v>5.6407100000000003</v>
      </c>
      <c r="AG273" s="176">
        <v>5.2538099999999996</v>
      </c>
      <c r="AH273" s="176">
        <v>5.0295719999999999</v>
      </c>
      <c r="AI273" s="176">
        <v>4.7654399999999999</v>
      </c>
      <c r="AJ273" s="176">
        <v>4.44278</v>
      </c>
      <c r="AK273" s="176">
        <v>4.1938499999999994</v>
      </c>
      <c r="AL273" s="176">
        <v>4.012092</v>
      </c>
      <c r="AM273" s="176">
        <v>3.7208099999999997</v>
      </c>
      <c r="AN273" s="176">
        <v>3.5375799999999997</v>
      </c>
      <c r="AO273" s="176">
        <v>3.3361000000000001</v>
      </c>
      <c r="AP273" s="176">
        <v>3.132228</v>
      </c>
    </row>
    <row r="274" spans="2:47" ht="25.5" customHeight="1">
      <c r="F274" s="62" t="s">
        <v>321</v>
      </c>
      <c r="G274" s="58" t="s">
        <v>10</v>
      </c>
      <c r="H274" s="306">
        <v>2.30972</v>
      </c>
      <c r="I274" s="306">
        <v>1.9782999999999999</v>
      </c>
      <c r="J274" s="306">
        <v>1.7011679999999998</v>
      </c>
      <c r="K274" s="306">
        <v>1.43299</v>
      </c>
      <c r="L274" s="306">
        <v>1.2548699999999999</v>
      </c>
      <c r="M274" s="306">
        <v>1.05193</v>
      </c>
      <c r="N274" s="306">
        <v>0.89230799999999999</v>
      </c>
      <c r="O274" s="306">
        <v>0.77525999999999995</v>
      </c>
      <c r="P274" s="306">
        <v>0.67086999999999997</v>
      </c>
      <c r="Q274" s="306">
        <v>0.56793999999999989</v>
      </c>
      <c r="R274" s="306">
        <v>0.47140799999999999</v>
      </c>
      <c r="S274" s="306">
        <v>0.41171999999999997</v>
      </c>
      <c r="T274" s="306">
        <v>0.34748000000000001</v>
      </c>
      <c r="U274" s="306">
        <v>0.29564999999999997</v>
      </c>
      <c r="V274" s="306">
        <v>0.24814800000000001</v>
      </c>
      <c r="W274" s="306">
        <v>0.19418000000000002</v>
      </c>
      <c r="X274" s="306">
        <v>0.16206000000000001</v>
      </c>
      <c r="Y274" s="306">
        <v>0.13504999999999998</v>
      </c>
      <c r="Z274" s="306">
        <v>0.37917600000000001</v>
      </c>
      <c r="AA274" s="306">
        <v>0.10147</v>
      </c>
      <c r="AB274" s="306">
        <v>9.4899999999999998E-2</v>
      </c>
      <c r="AC274" s="306">
        <v>8.1759999999999985E-2</v>
      </c>
      <c r="AD274" s="306">
        <v>7.8324000000000005E-2</v>
      </c>
      <c r="AE274" s="306">
        <v>6.3509999999999997E-2</v>
      </c>
      <c r="AF274" s="306">
        <v>6.0589999999999998E-2</v>
      </c>
      <c r="AG274" s="306">
        <v>5.11E-2</v>
      </c>
      <c r="AH274" s="307">
        <v>4.5384000000000001E-2</v>
      </c>
      <c r="AI274" s="307">
        <v>4.9640000000000004E-2</v>
      </c>
      <c r="AJ274" s="306">
        <v>5.7669999999999999E-2</v>
      </c>
      <c r="AK274" s="306">
        <v>5.1830000000000001E-2</v>
      </c>
      <c r="AL274" s="307">
        <v>4.3920000000000001E-2</v>
      </c>
      <c r="AM274" s="307">
        <v>4.453E-2</v>
      </c>
      <c r="AN274" s="307">
        <v>4.0149999999999998E-2</v>
      </c>
      <c r="AO274" s="307">
        <v>2.92E-2</v>
      </c>
      <c r="AP274" s="307">
        <v>2.3424E-2</v>
      </c>
    </row>
    <row r="275" spans="2:47" ht="25.5" customHeight="1">
      <c r="F275" s="77" t="s">
        <v>325</v>
      </c>
      <c r="G275" s="58" t="s">
        <v>10</v>
      </c>
      <c r="H275" s="177">
        <v>296.96754695859437</v>
      </c>
      <c r="I275" s="177">
        <v>298.85320200845115</v>
      </c>
      <c r="J275" s="177">
        <v>300.50630355973976</v>
      </c>
      <c r="K275" s="177">
        <v>300.28965305127184</v>
      </c>
      <c r="L275" s="177">
        <v>300.99518546719918</v>
      </c>
      <c r="M275" s="177">
        <v>301.17397238893005</v>
      </c>
      <c r="N275" s="177">
        <v>301.91022787328819</v>
      </c>
      <c r="O275" s="177">
        <v>301.82773542187743</v>
      </c>
      <c r="P275" s="177">
        <v>301.46549551761751</v>
      </c>
      <c r="Q275" s="177">
        <v>285.92298075992676</v>
      </c>
      <c r="R275" s="177">
        <v>281.81108012108677</v>
      </c>
      <c r="S275" s="177">
        <v>273.02940689969114</v>
      </c>
      <c r="T275" s="177">
        <v>269.1991298278794</v>
      </c>
      <c r="U275" s="177">
        <v>265.72929533202677</v>
      </c>
      <c r="V275" s="177">
        <v>262.56224459089862</v>
      </c>
      <c r="W275" s="177">
        <v>266.96749574886394</v>
      </c>
      <c r="X275" s="177">
        <v>261.39825761712808</v>
      </c>
      <c r="Y275" s="177">
        <v>259.72525954373725</v>
      </c>
      <c r="Z275" s="177">
        <v>254.92744033527532</v>
      </c>
      <c r="AA275" s="177">
        <v>247.10473726556447</v>
      </c>
      <c r="AB275" s="177">
        <v>251.57526415464716</v>
      </c>
      <c r="AC275" s="177">
        <v>254.99403663364515</v>
      </c>
      <c r="AD275" s="177">
        <v>243.21957431986422</v>
      </c>
      <c r="AE275" s="177">
        <v>249.97303138207928</v>
      </c>
      <c r="AF275" s="177">
        <v>241.2627604471397</v>
      </c>
      <c r="AG275" s="177">
        <v>243.04027126924288</v>
      </c>
      <c r="AH275" s="177">
        <v>241.8891630654889</v>
      </c>
      <c r="AI275" s="177">
        <v>239.18404515039262</v>
      </c>
      <c r="AJ275" s="177">
        <v>235.24050191277084</v>
      </c>
      <c r="AK275" s="177">
        <v>246.77313840337098</v>
      </c>
      <c r="AL275" s="177">
        <v>231.82787988824501</v>
      </c>
      <c r="AM275" s="177">
        <v>230.06499245709057</v>
      </c>
      <c r="AN275" s="177">
        <v>229.28922096019943</v>
      </c>
      <c r="AO275" s="177">
        <v>222.45035078124229</v>
      </c>
      <c r="AP275" s="177">
        <v>221.64286448288851</v>
      </c>
    </row>
    <row r="276" spans="2:47" ht="25.5" customHeight="1">
      <c r="F276" s="208" t="s">
        <v>322</v>
      </c>
      <c r="G276" s="64" t="s">
        <v>10</v>
      </c>
      <c r="H276" s="177">
        <v>7.22966</v>
      </c>
      <c r="I276" s="177">
        <v>6.4817199999999993</v>
      </c>
      <c r="J276" s="177">
        <v>4.6279000000000003</v>
      </c>
      <c r="K276" s="177">
        <v>4.3509399999999996</v>
      </c>
      <c r="L276" s="177">
        <v>3.8110999999999997</v>
      </c>
      <c r="M276" s="177">
        <v>3.15</v>
      </c>
      <c r="N276" s="177">
        <v>3.0044999999999997</v>
      </c>
      <c r="O276" s="177">
        <v>2.9402999999999997</v>
      </c>
      <c r="P276" s="177">
        <v>2.59666</v>
      </c>
      <c r="Q276" s="177">
        <v>2.4176599999999997</v>
      </c>
      <c r="R276" s="177">
        <v>2.1726399999999999</v>
      </c>
      <c r="S276" s="177">
        <v>1.72946</v>
      </c>
      <c r="T276" s="177">
        <v>1.4543599999999999</v>
      </c>
      <c r="U276" s="177">
        <v>1.0289600000000001</v>
      </c>
      <c r="V276" s="177">
        <v>0.92991999999999986</v>
      </c>
      <c r="W276" s="177">
        <v>0.76837999999999995</v>
      </c>
      <c r="X276" s="177">
        <v>0.48446</v>
      </c>
      <c r="Y276" s="177" t="s">
        <v>489</v>
      </c>
      <c r="Z276" s="177" t="s">
        <v>489</v>
      </c>
      <c r="AA276" s="177" t="s">
        <v>489</v>
      </c>
      <c r="AB276" s="177" t="s">
        <v>489</v>
      </c>
      <c r="AC276" s="177" t="s">
        <v>489</v>
      </c>
      <c r="AD276" s="177" t="s">
        <v>489</v>
      </c>
      <c r="AE276" s="177" t="s">
        <v>489</v>
      </c>
      <c r="AF276" s="177" t="s">
        <v>489</v>
      </c>
      <c r="AG276" s="177" t="s">
        <v>489</v>
      </c>
      <c r="AH276" s="177" t="s">
        <v>489</v>
      </c>
      <c r="AI276" s="177" t="s">
        <v>489</v>
      </c>
      <c r="AJ276" s="177" t="s">
        <v>489</v>
      </c>
      <c r="AK276" s="177" t="s">
        <v>489</v>
      </c>
      <c r="AL276" s="177" t="s">
        <v>489</v>
      </c>
      <c r="AM276" s="177" t="s">
        <v>489</v>
      </c>
      <c r="AN276" s="177" t="s">
        <v>489</v>
      </c>
      <c r="AO276" s="177" t="s">
        <v>489</v>
      </c>
      <c r="AP276" s="177" t="s">
        <v>489</v>
      </c>
      <c r="AU276" s="251"/>
    </row>
    <row r="277" spans="2:47" ht="25.5" customHeight="1" thickBot="1">
      <c r="F277" s="186" t="s">
        <v>323</v>
      </c>
      <c r="G277" s="55" t="s">
        <v>10</v>
      </c>
      <c r="H277" s="174">
        <v>0.11280013999999999</v>
      </c>
      <c r="I277" s="174">
        <v>0.12214741999999998</v>
      </c>
      <c r="J277" s="174">
        <v>0.12719805999999997</v>
      </c>
      <c r="K277" s="174">
        <v>0.12753851999999999</v>
      </c>
      <c r="L277" s="174">
        <v>0.1477753</v>
      </c>
      <c r="M277" s="174">
        <v>0.12696953999999999</v>
      </c>
      <c r="N277" s="174">
        <v>0.10616377999999999</v>
      </c>
      <c r="O277" s="174">
        <v>5.9285859999999996E-2</v>
      </c>
      <c r="P277" s="174">
        <v>5.4803620000000004E-2</v>
      </c>
      <c r="Q277" s="174">
        <v>5.6753000000000003E-3</v>
      </c>
      <c r="R277" s="308">
        <v>7.1856199999999993E-3</v>
      </c>
      <c r="S277" s="377">
        <v>1.7080999999999997E-3</v>
      </c>
      <c r="T277" s="377">
        <v>1.79568E-3</v>
      </c>
      <c r="U277" s="377">
        <v>1.8409199999999998E-3</v>
      </c>
      <c r="V277" s="174" t="s">
        <v>489</v>
      </c>
      <c r="W277" s="174" t="s">
        <v>489</v>
      </c>
      <c r="X277" s="174" t="s">
        <v>489</v>
      </c>
      <c r="Y277" s="174" t="s">
        <v>489</v>
      </c>
      <c r="Z277" s="174" t="s">
        <v>489</v>
      </c>
      <c r="AA277" s="174" t="s">
        <v>489</v>
      </c>
      <c r="AB277" s="174" t="s">
        <v>489</v>
      </c>
      <c r="AC277" s="174" t="s">
        <v>489</v>
      </c>
      <c r="AD277" s="174" t="s">
        <v>489</v>
      </c>
      <c r="AE277" s="174" t="s">
        <v>489</v>
      </c>
      <c r="AF277" s="174" t="s">
        <v>489</v>
      </c>
      <c r="AG277" s="174" t="s">
        <v>489</v>
      </c>
      <c r="AH277" s="174" t="s">
        <v>489</v>
      </c>
      <c r="AI277" s="174" t="s">
        <v>489</v>
      </c>
      <c r="AJ277" s="174" t="s">
        <v>489</v>
      </c>
      <c r="AK277" s="174" t="s">
        <v>489</v>
      </c>
      <c r="AL277" s="174" t="s">
        <v>489</v>
      </c>
      <c r="AM277" s="174" t="s">
        <v>489</v>
      </c>
      <c r="AN277" s="174" t="s">
        <v>489</v>
      </c>
      <c r="AO277" s="174" t="s">
        <v>489</v>
      </c>
      <c r="AP277" s="174" t="s">
        <v>489</v>
      </c>
    </row>
    <row r="278" spans="2:47" ht="15.75" thickTop="1">
      <c r="F278" s="53" t="s">
        <v>300</v>
      </c>
      <c r="G278" s="53" t="s">
        <v>10</v>
      </c>
      <c r="H278" s="175">
        <v>354.61612406859439</v>
      </c>
      <c r="I278" s="175">
        <v>354.22763942845114</v>
      </c>
      <c r="J278" s="175">
        <v>352.48125761973978</v>
      </c>
      <c r="K278" s="175">
        <v>350.08507157127178</v>
      </c>
      <c r="L278" s="175">
        <v>348.38249076719916</v>
      </c>
      <c r="M278" s="175">
        <v>346.02809192893005</v>
      </c>
      <c r="N278" s="175">
        <v>344.80801965328817</v>
      </c>
      <c r="O278" s="175">
        <v>342.61212128187742</v>
      </c>
      <c r="P278" s="175">
        <v>340.55052913761745</v>
      </c>
      <c r="Q278" s="175">
        <v>322.77822605992679</v>
      </c>
      <c r="R278" s="175">
        <v>316.41191774108677</v>
      </c>
      <c r="S278" s="175">
        <v>305.12605722969113</v>
      </c>
      <c r="T278" s="175">
        <v>299.0245455078794</v>
      </c>
      <c r="U278" s="175">
        <v>293.39706625202678</v>
      </c>
      <c r="V278" s="175">
        <v>288.65759259089862</v>
      </c>
      <c r="W278" s="175">
        <v>291.45284574886392</v>
      </c>
      <c r="X278" s="175">
        <v>284.06887761712807</v>
      </c>
      <c r="Y278" s="175">
        <v>280.33315954373722</v>
      </c>
      <c r="Z278" s="175">
        <v>274.86126433527534</v>
      </c>
      <c r="AA278" s="175">
        <v>265.73579726556449</v>
      </c>
      <c r="AB278" s="175">
        <v>269.14052415464715</v>
      </c>
      <c r="AC278" s="175">
        <v>271.61978663364516</v>
      </c>
      <c r="AD278" s="175">
        <v>259.32943031986423</v>
      </c>
      <c r="AE278" s="175">
        <v>265.09279138207927</v>
      </c>
      <c r="AF278" s="175">
        <v>255.59412044713969</v>
      </c>
      <c r="AG278" s="175">
        <v>256.6781312692429</v>
      </c>
      <c r="AH278" s="175">
        <v>255.0292950654889</v>
      </c>
      <c r="AI278" s="175">
        <v>251.69551515039262</v>
      </c>
      <c r="AJ278" s="175">
        <v>247.15118191277082</v>
      </c>
      <c r="AK278" s="175">
        <v>258.22756840337098</v>
      </c>
      <c r="AL278" s="175">
        <v>242.70539988824501</v>
      </c>
      <c r="AM278" s="175">
        <v>239.90174245709056</v>
      </c>
      <c r="AN278" s="175">
        <v>238.52810096019942</v>
      </c>
      <c r="AO278" s="175">
        <v>231.22568078124229</v>
      </c>
      <c r="AP278" s="175">
        <v>229.9920564828885</v>
      </c>
    </row>
    <row r="279" spans="2:47" s="244" customFormat="1">
      <c r="B279" s="245"/>
      <c r="C279" s="245"/>
      <c r="D279" s="245"/>
      <c r="E279" s="136"/>
      <c r="F279" s="151"/>
      <c r="G279" s="152"/>
      <c r="H279" s="153"/>
      <c r="I279" s="153"/>
      <c r="J279" s="153"/>
      <c r="K279" s="153"/>
      <c r="L279" s="153"/>
      <c r="M279" s="153"/>
      <c r="N279" s="153"/>
      <c r="O279" s="153"/>
      <c r="P279" s="153"/>
      <c r="Q279" s="153"/>
      <c r="R279" s="153"/>
      <c r="S279" s="153"/>
      <c r="T279" s="153"/>
      <c r="U279" s="153"/>
      <c r="V279" s="153"/>
      <c r="W279" s="153"/>
      <c r="X279" s="153"/>
      <c r="Y279" s="153"/>
      <c r="Z279" s="153"/>
      <c r="AA279" s="153"/>
      <c r="AB279" s="153"/>
      <c r="AC279" s="153"/>
      <c r="AD279" s="153"/>
      <c r="AE279" s="153"/>
      <c r="AF279" s="153"/>
      <c r="AG279" s="153"/>
      <c r="AH279" s="153"/>
      <c r="AI279" s="153"/>
      <c r="AJ279" s="153"/>
      <c r="AK279" s="153"/>
      <c r="AL279" s="153"/>
      <c r="AM279" s="153"/>
      <c r="AN279" s="153"/>
      <c r="AO279" s="153"/>
      <c r="AP279" s="153"/>
    </row>
    <row r="280" spans="2:47" s="244" customFormat="1">
      <c r="B280" s="245"/>
      <c r="C280" s="245"/>
      <c r="D280" s="245"/>
      <c r="E280" s="136"/>
      <c r="H280" s="153"/>
      <c r="I280" s="153"/>
      <c r="J280" s="153"/>
      <c r="K280" s="153"/>
      <c r="L280" s="153"/>
      <c r="M280" s="153"/>
      <c r="N280" s="153"/>
      <c r="O280" s="153"/>
      <c r="P280" s="153"/>
      <c r="Q280" s="153"/>
      <c r="R280" s="153"/>
      <c r="S280" s="153"/>
      <c r="T280" s="153"/>
      <c r="U280" s="153"/>
      <c r="V280" s="153"/>
      <c r="W280" s="153"/>
      <c r="X280" s="153"/>
      <c r="Y280" s="153"/>
      <c r="Z280" s="153"/>
      <c r="AA280" s="153"/>
      <c r="AB280" s="153"/>
      <c r="AC280" s="153"/>
      <c r="AD280" s="153"/>
      <c r="AE280" s="153"/>
      <c r="AF280" s="153"/>
      <c r="AG280" s="153"/>
      <c r="AH280" s="153"/>
      <c r="AI280" s="153"/>
      <c r="AJ280" s="153"/>
      <c r="AK280" s="153"/>
      <c r="AL280" s="153"/>
      <c r="AM280" s="153"/>
      <c r="AN280" s="153"/>
      <c r="AO280" s="153"/>
      <c r="AP280" s="153"/>
    </row>
    <row r="281" spans="2:47" s="120" customFormat="1">
      <c r="B281" s="99"/>
      <c r="C281" s="99"/>
      <c r="D281" s="207" t="s">
        <v>164</v>
      </c>
      <c r="E281" s="172">
        <v>107</v>
      </c>
      <c r="F281" s="365" t="s">
        <v>326</v>
      </c>
      <c r="G281" s="255"/>
    </row>
    <row r="282" spans="2:47" ht="15" customHeight="1">
      <c r="F282" s="426" t="s">
        <v>431</v>
      </c>
      <c r="G282" s="12" t="s">
        <v>241</v>
      </c>
      <c r="H282" s="8">
        <v>1990</v>
      </c>
      <c r="I282" s="8">
        <v>1991</v>
      </c>
      <c r="J282" s="8">
        <v>1992</v>
      </c>
      <c r="K282" s="8">
        <v>1993</v>
      </c>
      <c r="L282" s="8">
        <v>1994</v>
      </c>
      <c r="M282" s="8">
        <v>1995</v>
      </c>
      <c r="N282" s="8">
        <v>1996</v>
      </c>
      <c r="O282" s="8">
        <v>1997</v>
      </c>
      <c r="P282" s="8">
        <v>1998</v>
      </c>
      <c r="Q282" s="8">
        <v>1999</v>
      </c>
      <c r="R282" s="8">
        <v>2000</v>
      </c>
      <c r="S282" s="8">
        <v>2001</v>
      </c>
      <c r="T282" s="8">
        <v>2002</v>
      </c>
      <c r="U282" s="8">
        <v>2003</v>
      </c>
      <c r="V282" s="8">
        <v>2004</v>
      </c>
      <c r="W282" s="9">
        <f t="shared" ref="W282" si="158">V282+1</f>
        <v>2005</v>
      </c>
      <c r="X282" s="9">
        <f t="shared" ref="X282" si="159">W282+1</f>
        <v>2006</v>
      </c>
      <c r="Y282" s="9">
        <f>X282+1</f>
        <v>2007</v>
      </c>
      <c r="Z282" s="9">
        <f>Y282+1</f>
        <v>2008</v>
      </c>
      <c r="AA282" s="9">
        <f t="shared" ref="AA282" si="160">Z282+1</f>
        <v>2009</v>
      </c>
      <c r="AB282" s="9">
        <f t="shared" ref="AB282" si="161">AA282+1</f>
        <v>2010</v>
      </c>
      <c r="AC282" s="9">
        <f t="shared" ref="AC282" si="162">AB282+1</f>
        <v>2011</v>
      </c>
      <c r="AD282" s="9">
        <f t="shared" ref="AD282" si="163">AC282+1</f>
        <v>2012</v>
      </c>
      <c r="AE282" s="9">
        <f t="shared" ref="AE282" si="164">AD282+1</f>
        <v>2013</v>
      </c>
      <c r="AF282" s="9">
        <f t="shared" ref="AF282" si="165">AE282+1</f>
        <v>2014</v>
      </c>
      <c r="AG282" s="9">
        <f t="shared" ref="AG282" si="166">AF282+1</f>
        <v>2015</v>
      </c>
      <c r="AH282" s="9">
        <f t="shared" ref="AH282:AP282" si="167">AG282+1</f>
        <v>2016</v>
      </c>
      <c r="AI282" s="9">
        <f t="shared" si="167"/>
        <v>2017</v>
      </c>
      <c r="AJ282" s="9">
        <f t="shared" si="167"/>
        <v>2018</v>
      </c>
      <c r="AK282" s="9">
        <f t="shared" si="167"/>
        <v>2019</v>
      </c>
      <c r="AL282" s="9">
        <f t="shared" si="167"/>
        <v>2020</v>
      </c>
      <c r="AM282" s="9">
        <f t="shared" si="167"/>
        <v>2021</v>
      </c>
      <c r="AN282" s="9">
        <f t="shared" si="167"/>
        <v>2022</v>
      </c>
      <c r="AO282" s="9">
        <f t="shared" si="167"/>
        <v>2023</v>
      </c>
      <c r="AP282" s="9">
        <f t="shared" si="167"/>
        <v>2024</v>
      </c>
    </row>
    <row r="283" spans="2:47" ht="15" customHeight="1">
      <c r="F283" s="12" t="s">
        <v>327</v>
      </c>
      <c r="G283" s="12"/>
      <c r="H283" s="8"/>
      <c r="I283" s="8"/>
      <c r="J283" s="8"/>
      <c r="K283" s="8"/>
      <c r="L283" s="8"/>
      <c r="M283" s="8"/>
      <c r="N283" s="8"/>
      <c r="O283" s="8"/>
      <c r="P283" s="8"/>
      <c r="Q283" s="8"/>
      <c r="R283" s="8"/>
      <c r="S283" s="8"/>
      <c r="T283" s="8"/>
      <c r="U283" s="8"/>
      <c r="V283" s="8"/>
      <c r="W283" s="9"/>
      <c r="X283" s="9"/>
      <c r="Y283" s="9"/>
      <c r="Z283" s="9"/>
      <c r="AA283" s="9"/>
      <c r="AB283" s="9"/>
      <c r="AC283" s="9"/>
      <c r="AD283" s="9"/>
      <c r="AE283" s="9"/>
      <c r="AF283" s="9"/>
      <c r="AG283" s="9"/>
      <c r="AH283" s="9"/>
      <c r="AI283" s="9"/>
      <c r="AJ283" s="9"/>
      <c r="AK283" s="9"/>
      <c r="AL283" s="9"/>
      <c r="AM283" s="9"/>
      <c r="AN283" s="9"/>
      <c r="AO283" s="9"/>
      <c r="AP283" s="9"/>
    </row>
    <row r="284" spans="2:47">
      <c r="F284" s="269" t="s">
        <v>328</v>
      </c>
      <c r="G284" s="272" t="s">
        <v>8</v>
      </c>
      <c r="H284" s="274">
        <v>297.81439135541223</v>
      </c>
      <c r="I284" s="274">
        <v>300.2251657351444</v>
      </c>
      <c r="J284" s="274">
        <v>303.08994006676465</v>
      </c>
      <c r="K284" s="274">
        <v>297.02187498120537</v>
      </c>
      <c r="L284" s="274">
        <v>306.21480527964826</v>
      </c>
      <c r="M284" s="274">
        <v>326.19087258793945</v>
      </c>
      <c r="N284" s="274">
        <v>314.10676695036665</v>
      </c>
      <c r="O284" s="274">
        <v>307.31614746051849</v>
      </c>
      <c r="P284" s="274">
        <v>305.43284919845991</v>
      </c>
      <c r="Q284" s="274">
        <v>319.69069671596827</v>
      </c>
      <c r="R284" s="274">
        <v>306.80237061920354</v>
      </c>
      <c r="S284" s="274">
        <v>309.37367140856213</v>
      </c>
      <c r="T284" s="274">
        <v>320.37945174184654</v>
      </c>
      <c r="U284" s="274">
        <v>303.92036606608241</v>
      </c>
      <c r="V284" s="274">
        <v>295.0569567699161</v>
      </c>
      <c r="W284" s="274">
        <v>289.35283738620802</v>
      </c>
      <c r="X284" s="274">
        <v>290.76571084403122</v>
      </c>
      <c r="Y284" s="274">
        <v>303.68936714739306</v>
      </c>
      <c r="Z284" s="274">
        <v>313.01796835036305</v>
      </c>
      <c r="AA284" s="274">
        <v>305.68532303992106</v>
      </c>
      <c r="AB284" s="274">
        <v>311.71031198565902</v>
      </c>
      <c r="AC284" s="274">
        <v>299.84070682735631</v>
      </c>
      <c r="AD284" s="274">
        <v>287.97110166905361</v>
      </c>
      <c r="AE284" s="274">
        <v>307.18916956247341</v>
      </c>
      <c r="AF284" s="274">
        <v>348.42744197273674</v>
      </c>
      <c r="AG284" s="274">
        <v>348.42744197273674</v>
      </c>
      <c r="AH284" s="274">
        <v>348.42744197273674</v>
      </c>
      <c r="AI284" s="274">
        <v>348.42744197273674</v>
      </c>
      <c r="AJ284" s="274">
        <v>348.42744197273674</v>
      </c>
      <c r="AK284" s="274">
        <v>348.42744197273674</v>
      </c>
      <c r="AL284" s="274">
        <v>348.42744197273674</v>
      </c>
      <c r="AM284" s="274">
        <v>348.42744197273674</v>
      </c>
      <c r="AN284" s="274">
        <v>348.42744197273674</v>
      </c>
      <c r="AO284" s="274">
        <v>348.42744197273674</v>
      </c>
      <c r="AP284" s="274">
        <v>348.42744197273674</v>
      </c>
    </row>
    <row r="285" spans="2:47">
      <c r="F285" s="269" t="s">
        <v>329</v>
      </c>
      <c r="G285" s="272" t="s">
        <v>8</v>
      </c>
      <c r="H285" s="274">
        <v>88.738118268894908</v>
      </c>
      <c r="I285" s="274">
        <v>106.37356508462304</v>
      </c>
      <c r="J285" s="274">
        <v>102.65103154873491</v>
      </c>
      <c r="K285" s="274">
        <v>106.30509893304753</v>
      </c>
      <c r="L285" s="274">
        <v>104.7797290935417</v>
      </c>
      <c r="M285" s="274">
        <v>100.49765052624694</v>
      </c>
      <c r="N285" s="274">
        <v>100.7531991571729</v>
      </c>
      <c r="O285" s="274">
        <v>102.48423774142857</v>
      </c>
      <c r="P285" s="274">
        <v>89.163927043510967</v>
      </c>
      <c r="Q285" s="274">
        <v>89.647328187101152</v>
      </c>
      <c r="R285" s="274">
        <v>92.043636440983633</v>
      </c>
      <c r="S285" s="274">
        <v>87.968577179400839</v>
      </c>
      <c r="T285" s="274">
        <v>79.971115988237514</v>
      </c>
      <c r="U285" s="274">
        <v>72.829982167086982</v>
      </c>
      <c r="V285" s="274">
        <v>69.992135046303588</v>
      </c>
      <c r="W285" s="274">
        <v>71.505066962129234</v>
      </c>
      <c r="X285" s="274">
        <v>69.273736005625778</v>
      </c>
      <c r="Y285" s="274">
        <v>65.348124647235963</v>
      </c>
      <c r="Z285" s="274">
        <v>63.225819070690562</v>
      </c>
      <c r="AA285" s="274">
        <v>62.599698396031805</v>
      </c>
      <c r="AB285" s="274">
        <v>57.983045590591729</v>
      </c>
      <c r="AC285" s="274">
        <v>56.864768288149044</v>
      </c>
      <c r="AD285" s="274">
        <v>55.746490985706373</v>
      </c>
      <c r="AE285" s="274">
        <v>52.822275806363884</v>
      </c>
      <c r="AF285" s="274">
        <v>61.973640436281052</v>
      </c>
      <c r="AG285" s="274">
        <v>61.973640436281052</v>
      </c>
      <c r="AH285" s="274">
        <v>61.973640436281052</v>
      </c>
      <c r="AI285" s="274">
        <v>61.973640436281052</v>
      </c>
      <c r="AJ285" s="274">
        <v>61.973640436281052</v>
      </c>
      <c r="AK285" s="274">
        <v>61.973640436281052</v>
      </c>
      <c r="AL285" s="274">
        <v>61.973640436281052</v>
      </c>
      <c r="AM285" s="274">
        <v>61.973640436281052</v>
      </c>
      <c r="AN285" s="274">
        <v>61.973640436281052</v>
      </c>
      <c r="AO285" s="274">
        <v>61.973640436281052</v>
      </c>
      <c r="AP285" s="274">
        <v>61.973640436281052</v>
      </c>
    </row>
    <row r="286" spans="2:47">
      <c r="F286" s="269" t="s">
        <v>330</v>
      </c>
      <c r="G286" s="272" t="s">
        <v>8</v>
      </c>
      <c r="H286" s="274">
        <v>98.067842778102246</v>
      </c>
      <c r="I286" s="274">
        <v>99.564300351853575</v>
      </c>
      <c r="J286" s="274">
        <v>93.869492205504599</v>
      </c>
      <c r="K286" s="274">
        <v>91.753302541413902</v>
      </c>
      <c r="L286" s="274">
        <v>96.344894592608213</v>
      </c>
      <c r="M286" s="274">
        <v>94.244198033690225</v>
      </c>
      <c r="N286" s="274">
        <v>88.203998554394857</v>
      </c>
      <c r="O286" s="274">
        <v>82.020984330879187</v>
      </c>
      <c r="P286" s="274">
        <v>73.494388967217517</v>
      </c>
      <c r="Q286" s="274">
        <v>68.895576407194753</v>
      </c>
      <c r="R286" s="274">
        <v>65.501610527531341</v>
      </c>
      <c r="S286" s="274">
        <v>57.878383616858009</v>
      </c>
      <c r="T286" s="274">
        <v>50.676015144964673</v>
      </c>
      <c r="U286" s="274">
        <v>49.664205748310231</v>
      </c>
      <c r="V286" s="274">
        <v>48.965895498705322</v>
      </c>
      <c r="W286" s="274">
        <v>47.694670555244997</v>
      </c>
      <c r="X286" s="274">
        <v>48.369522291169829</v>
      </c>
      <c r="Y286" s="274">
        <v>44.424847489808847</v>
      </c>
      <c r="Z286" s="274">
        <v>45.073474437237742</v>
      </c>
      <c r="AA286" s="274">
        <v>40.229360222187147</v>
      </c>
      <c r="AB286" s="274">
        <v>40.127517082449586</v>
      </c>
      <c r="AC286" s="274">
        <v>42.770139707779414</v>
      </c>
      <c r="AD286" s="274">
        <v>45.412762333109249</v>
      </c>
      <c r="AE286" s="274">
        <v>38.151140517211225</v>
      </c>
      <c r="AF286" s="274">
        <v>36.375364184749856</v>
      </c>
      <c r="AG286" s="274">
        <v>36.375364184749856</v>
      </c>
      <c r="AH286" s="274">
        <v>36.375364184749856</v>
      </c>
      <c r="AI286" s="274">
        <v>36.375364184749856</v>
      </c>
      <c r="AJ286" s="274">
        <v>36.375364184749856</v>
      </c>
      <c r="AK286" s="274">
        <v>36.375364184749856</v>
      </c>
      <c r="AL286" s="274">
        <v>36.375364184749856</v>
      </c>
      <c r="AM286" s="274">
        <v>36.375364184749856</v>
      </c>
      <c r="AN286" s="274">
        <v>36.375364184749856</v>
      </c>
      <c r="AO286" s="274">
        <v>36.375364184749856</v>
      </c>
      <c r="AP286" s="274">
        <v>36.375364184749856</v>
      </c>
    </row>
    <row r="287" spans="2:47">
      <c r="F287" s="269" t="s">
        <v>331</v>
      </c>
      <c r="G287" s="272" t="s">
        <v>8</v>
      </c>
      <c r="H287" s="274">
        <v>471.84680719621474</v>
      </c>
      <c r="I287" s="274">
        <v>479.71113292625512</v>
      </c>
      <c r="J287" s="274">
        <v>476.29961419208314</v>
      </c>
      <c r="K287" s="274">
        <v>459.42550541754673</v>
      </c>
      <c r="L287" s="274">
        <v>441.98827361495182</v>
      </c>
      <c r="M287" s="274">
        <v>422.70853573525045</v>
      </c>
      <c r="N287" s="274">
        <v>415.79900931493125</v>
      </c>
      <c r="O287" s="274">
        <v>411.20815601185353</v>
      </c>
      <c r="P287" s="274">
        <v>428.0163378791861</v>
      </c>
      <c r="Q287" s="274">
        <v>453.81167688728408</v>
      </c>
      <c r="R287" s="274">
        <v>457.28165982003895</v>
      </c>
      <c r="S287" s="274">
        <v>449.68781711279718</v>
      </c>
      <c r="T287" s="274">
        <v>444.62312903609273</v>
      </c>
      <c r="U287" s="274">
        <v>434.34298693270432</v>
      </c>
      <c r="V287" s="274">
        <v>435.49947704881225</v>
      </c>
      <c r="W287" s="274">
        <v>423.35935871457133</v>
      </c>
      <c r="X287" s="274">
        <v>422.75338053848446</v>
      </c>
      <c r="Y287" s="274">
        <v>419.83803051022136</v>
      </c>
      <c r="Z287" s="274">
        <v>415.5296012345699</v>
      </c>
      <c r="AA287" s="274">
        <v>400.9571958558642</v>
      </c>
      <c r="AB287" s="274">
        <v>365.39238413200246</v>
      </c>
      <c r="AC287" s="274">
        <v>353.14051921167987</v>
      </c>
      <c r="AD287" s="274">
        <v>340.88865429135734</v>
      </c>
      <c r="AE287" s="274">
        <v>321.3538928388262</v>
      </c>
      <c r="AF287" s="274">
        <v>323.95770044647298</v>
      </c>
      <c r="AG287" s="274">
        <v>323.95770044647298</v>
      </c>
      <c r="AH287" s="274">
        <v>323.95770044647298</v>
      </c>
      <c r="AI287" s="274">
        <v>323.95770044647298</v>
      </c>
      <c r="AJ287" s="274">
        <v>323.95770044647298</v>
      </c>
      <c r="AK287" s="274">
        <v>323.95770044647298</v>
      </c>
      <c r="AL287" s="274">
        <v>323.95770044647298</v>
      </c>
      <c r="AM287" s="274">
        <v>323.95770044647298</v>
      </c>
      <c r="AN287" s="274">
        <v>323.95770044647298</v>
      </c>
      <c r="AO287" s="274">
        <v>323.95770044647298</v>
      </c>
      <c r="AP287" s="274">
        <v>323.95770044647298</v>
      </c>
    </row>
    <row r="288" spans="2:47">
      <c r="F288" s="269" t="s">
        <v>332</v>
      </c>
      <c r="G288" s="272" t="s">
        <v>8</v>
      </c>
      <c r="H288" s="274">
        <v>110.16545972709449</v>
      </c>
      <c r="I288" s="274">
        <v>107.88294377418939</v>
      </c>
      <c r="J288" s="274">
        <v>104.82910675782468</v>
      </c>
      <c r="K288" s="274">
        <v>96.905396724537908</v>
      </c>
      <c r="L288" s="274">
        <v>89.191186687211513</v>
      </c>
      <c r="M288" s="274">
        <v>95.344201657036507</v>
      </c>
      <c r="N288" s="274">
        <v>96.800595762539203</v>
      </c>
      <c r="O288" s="274">
        <v>100.40843740155086</v>
      </c>
      <c r="P288" s="274">
        <v>99.581680374248833</v>
      </c>
      <c r="Q288" s="274">
        <v>104.99271176536277</v>
      </c>
      <c r="R288" s="274">
        <v>102.96272007173371</v>
      </c>
      <c r="S288" s="274">
        <v>126.83813037491454</v>
      </c>
      <c r="T288" s="274">
        <v>132.20055665974209</v>
      </c>
      <c r="U288" s="274">
        <v>142.76546565269891</v>
      </c>
      <c r="V288" s="274">
        <v>158.27720025906362</v>
      </c>
      <c r="W288" s="274">
        <v>160.05917613632622</v>
      </c>
      <c r="X288" s="274">
        <v>160.63833598434309</v>
      </c>
      <c r="Y288" s="274">
        <v>164.80019496715644</v>
      </c>
      <c r="Z288" s="274">
        <v>160.06615002896584</v>
      </c>
      <c r="AA288" s="274">
        <v>151.82200822007445</v>
      </c>
      <c r="AB288" s="274">
        <v>162.85758195409792</v>
      </c>
      <c r="AC288" s="274">
        <v>157.05767015967118</v>
      </c>
      <c r="AD288" s="274">
        <v>151.25775836524448</v>
      </c>
      <c r="AE288" s="274">
        <v>154.19150019295623</v>
      </c>
      <c r="AF288" s="274">
        <v>146.08665187076951</v>
      </c>
      <c r="AG288" s="274">
        <v>146.08665187076951</v>
      </c>
      <c r="AH288" s="274">
        <v>146.08665187076951</v>
      </c>
      <c r="AI288" s="274">
        <v>146.08665187076951</v>
      </c>
      <c r="AJ288" s="274">
        <v>146.08665187076951</v>
      </c>
      <c r="AK288" s="274">
        <v>146.08665187076951</v>
      </c>
      <c r="AL288" s="274">
        <v>146.08665187076951</v>
      </c>
      <c r="AM288" s="274">
        <v>146.08665187076951</v>
      </c>
      <c r="AN288" s="274">
        <v>146.08665187076951</v>
      </c>
      <c r="AO288" s="274">
        <v>146.08665187076951</v>
      </c>
      <c r="AP288" s="274">
        <v>146.08665187076951</v>
      </c>
    </row>
    <row r="289" spans="6:42">
      <c r="F289" s="269" t="s">
        <v>333</v>
      </c>
      <c r="G289" s="272" t="s">
        <v>8</v>
      </c>
      <c r="H289" s="274">
        <v>0.34180529069263632</v>
      </c>
      <c r="I289" s="274">
        <v>0.35854519589796813</v>
      </c>
      <c r="J289" s="274">
        <v>0.30777237813625868</v>
      </c>
      <c r="K289" s="274">
        <v>0.46411033866824225</v>
      </c>
      <c r="L289" s="274">
        <v>0.32144623130489741</v>
      </c>
      <c r="M289" s="274">
        <v>0.26242775222865067</v>
      </c>
      <c r="N289" s="274">
        <v>0.28548707213683289</v>
      </c>
      <c r="O289" s="274">
        <v>0.27985303058355432</v>
      </c>
      <c r="P289" s="274">
        <v>0.29069245607582361</v>
      </c>
      <c r="Q289" s="274">
        <v>0.29135364604340319</v>
      </c>
      <c r="R289" s="274">
        <v>0.29699309213730435</v>
      </c>
      <c r="S289" s="274">
        <v>0.26560664257367439</v>
      </c>
      <c r="T289" s="274">
        <v>0.21168220940911223</v>
      </c>
      <c r="U289" s="274">
        <v>0.20559544290460222</v>
      </c>
      <c r="V289" s="274">
        <v>0.25867003513629044</v>
      </c>
      <c r="W289" s="274">
        <v>0.24088366722945351</v>
      </c>
      <c r="X289" s="274">
        <v>0.27247059694319797</v>
      </c>
      <c r="Y289" s="274">
        <v>0.25418912805945248</v>
      </c>
      <c r="Z289" s="274">
        <v>0.260866041873768</v>
      </c>
      <c r="AA289" s="274">
        <v>0.23635270511799003</v>
      </c>
      <c r="AB289" s="274">
        <v>0.23735631511437724</v>
      </c>
      <c r="AC289" s="274">
        <v>0.23635319199283178</v>
      </c>
      <c r="AD289" s="274">
        <v>0.23535006887128629</v>
      </c>
      <c r="AE289" s="274">
        <v>0.21297989495625802</v>
      </c>
      <c r="AF289" s="274">
        <v>0.31563539292086618</v>
      </c>
      <c r="AG289" s="274">
        <v>0.31563539292086618</v>
      </c>
      <c r="AH289" s="274">
        <v>0.31563539292086618</v>
      </c>
      <c r="AI289" s="274">
        <v>0.31563539292086618</v>
      </c>
      <c r="AJ289" s="274">
        <v>0.31563539292086618</v>
      </c>
      <c r="AK289" s="274">
        <v>0.31563539292086618</v>
      </c>
      <c r="AL289" s="274">
        <v>0.31563539292086618</v>
      </c>
      <c r="AM289" s="274">
        <v>0.31563539292086618</v>
      </c>
      <c r="AN289" s="274">
        <v>0.31563539292086618</v>
      </c>
      <c r="AO289" s="274">
        <v>0.31563539292086618</v>
      </c>
      <c r="AP289" s="274">
        <v>0.31563539292086618</v>
      </c>
    </row>
    <row r="290" spans="6:42">
      <c r="F290" s="269" t="s">
        <v>334</v>
      </c>
      <c r="G290" s="272" t="s">
        <v>8</v>
      </c>
      <c r="H290" s="274">
        <v>6.1836626163994275</v>
      </c>
      <c r="I290" s="274">
        <v>6.2541506853088755</v>
      </c>
      <c r="J290" s="274">
        <v>4.9711976853823661</v>
      </c>
      <c r="K290" s="274">
        <v>4.8013703792635223</v>
      </c>
      <c r="L290" s="274">
        <v>4.6946090458134071</v>
      </c>
      <c r="M290" s="274">
        <v>5.9137423507095308</v>
      </c>
      <c r="N290" s="274">
        <v>5.0225444291218251</v>
      </c>
      <c r="O290" s="274">
        <v>6.0033213798712666</v>
      </c>
      <c r="P290" s="274">
        <v>5.8530320409600858</v>
      </c>
      <c r="Q290" s="274">
        <v>5.7141815460080583</v>
      </c>
      <c r="R290" s="274">
        <v>6.2430265712974649</v>
      </c>
      <c r="S290" s="274">
        <v>6.6849655843838409</v>
      </c>
      <c r="T290" s="274">
        <v>5.854302241290978</v>
      </c>
      <c r="U290" s="274">
        <v>6.5901153173619367</v>
      </c>
      <c r="V290" s="274">
        <v>7.49415963190381</v>
      </c>
      <c r="W290" s="274">
        <v>6.9037184167542893</v>
      </c>
      <c r="X290" s="274">
        <v>5.6541479405547719</v>
      </c>
      <c r="Y290" s="274">
        <v>5.495404473593184</v>
      </c>
      <c r="Z290" s="274">
        <v>6.8340576732755931</v>
      </c>
      <c r="AA290" s="274">
        <v>7.7710623378120545</v>
      </c>
      <c r="AB290" s="274">
        <v>6.8865045380661378</v>
      </c>
      <c r="AC290" s="274">
        <v>7.123946043659112</v>
      </c>
      <c r="AD290" s="274">
        <v>7.361387549252087</v>
      </c>
      <c r="AE290" s="274">
        <v>7.0538472799704603</v>
      </c>
      <c r="AF290" s="274">
        <v>6.1597910866597347</v>
      </c>
      <c r="AG290" s="274">
        <v>6.1597910866597347</v>
      </c>
      <c r="AH290" s="274">
        <v>6.1597910866597347</v>
      </c>
      <c r="AI290" s="274">
        <v>6.1597910866597347</v>
      </c>
      <c r="AJ290" s="274">
        <v>6.1597910866597347</v>
      </c>
      <c r="AK290" s="274">
        <v>6.1597910866597347</v>
      </c>
      <c r="AL290" s="274">
        <v>6.1597910866597347</v>
      </c>
      <c r="AM290" s="274">
        <v>6.1597910866597347</v>
      </c>
      <c r="AN290" s="274">
        <v>6.1597910866597347</v>
      </c>
      <c r="AO290" s="274">
        <v>6.1597910866597347</v>
      </c>
      <c r="AP290" s="274">
        <v>6.1597910866597347</v>
      </c>
    </row>
    <row r="291" spans="6:42">
      <c r="F291" s="269" t="s">
        <v>335</v>
      </c>
      <c r="G291" s="272" t="s">
        <v>8</v>
      </c>
      <c r="H291" s="274">
        <v>0.15806930769722805</v>
      </c>
      <c r="I291" s="274">
        <v>0.12664633007682657</v>
      </c>
      <c r="J291" s="274">
        <v>0.14205240198660057</v>
      </c>
      <c r="K291" s="274">
        <v>0.13267144765934208</v>
      </c>
      <c r="L291" s="274">
        <v>0.14148945865169701</v>
      </c>
      <c r="M291" s="274">
        <v>0.13555090155863958</v>
      </c>
      <c r="N291" s="274">
        <v>0.11396400460634663</v>
      </c>
      <c r="O291" s="274">
        <v>0.10514804888869964</v>
      </c>
      <c r="P291" s="274">
        <v>9.3941476321164549E-2</v>
      </c>
      <c r="Q291" s="274">
        <v>0.11562320496612125</v>
      </c>
      <c r="R291" s="274">
        <v>8.902476076048095E-2</v>
      </c>
      <c r="S291" s="274">
        <v>0.10602449274269993</v>
      </c>
      <c r="T291" s="274">
        <v>0.10283481359035099</v>
      </c>
      <c r="U291" s="274">
        <v>9.5217952285394147E-2</v>
      </c>
      <c r="V291" s="274">
        <v>0.11207509902470421</v>
      </c>
      <c r="W291" s="274">
        <v>0.11581243184486351</v>
      </c>
      <c r="X291" s="274">
        <v>0.11175726787451083</v>
      </c>
      <c r="Y291" s="274">
        <v>0.11819498669817151</v>
      </c>
      <c r="Z291" s="274">
        <v>0.1194640966981715</v>
      </c>
      <c r="AA291" s="274">
        <v>0.10313336893994439</v>
      </c>
      <c r="AB291" s="274">
        <v>9.5463990278508826E-2</v>
      </c>
      <c r="AC291" s="274">
        <v>9.2000806301920035E-2</v>
      </c>
      <c r="AD291" s="274">
        <v>8.8537622325331258E-2</v>
      </c>
      <c r="AE291" s="274">
        <v>9.0338947810919543E-2</v>
      </c>
      <c r="AF291" s="274">
        <v>9.203001957385519E-2</v>
      </c>
      <c r="AG291" s="274">
        <v>9.203001957385519E-2</v>
      </c>
      <c r="AH291" s="274">
        <v>9.203001957385519E-2</v>
      </c>
      <c r="AI291" s="274">
        <v>9.203001957385519E-2</v>
      </c>
      <c r="AJ291" s="274">
        <v>9.203001957385519E-2</v>
      </c>
      <c r="AK291" s="274">
        <v>9.203001957385519E-2</v>
      </c>
      <c r="AL291" s="274">
        <v>9.203001957385519E-2</v>
      </c>
      <c r="AM291" s="274">
        <v>9.203001957385519E-2</v>
      </c>
      <c r="AN291" s="274">
        <v>9.203001957385519E-2</v>
      </c>
      <c r="AO291" s="274">
        <v>9.203001957385519E-2</v>
      </c>
      <c r="AP291" s="274">
        <v>9.203001957385519E-2</v>
      </c>
    </row>
    <row r="292" spans="6:42" ht="15" customHeight="1">
      <c r="F292" s="269" t="s">
        <v>336</v>
      </c>
      <c r="G292" s="272" t="s">
        <v>8</v>
      </c>
      <c r="H292" s="274">
        <v>1.2683122569529353</v>
      </c>
      <c r="I292" s="274">
        <v>1.2834598665094747</v>
      </c>
      <c r="J292" s="274">
        <v>1.3705658367973934</v>
      </c>
      <c r="K292" s="274">
        <v>1.2603529730326202</v>
      </c>
      <c r="L292" s="274">
        <v>1.2860724975461708</v>
      </c>
      <c r="M292" s="274">
        <v>1.0817764900567082</v>
      </c>
      <c r="N292" s="274">
        <v>1.1301654187533359</v>
      </c>
      <c r="O292" s="274">
        <v>1.0052392839307582</v>
      </c>
      <c r="P292" s="274">
        <v>0.80010422023656236</v>
      </c>
      <c r="Q292" s="274">
        <v>0.77041128127591929</v>
      </c>
      <c r="R292" s="274">
        <v>0.80042673684468924</v>
      </c>
      <c r="S292" s="274">
        <v>0.71094001984217015</v>
      </c>
      <c r="T292" s="274">
        <v>0.60825423052475303</v>
      </c>
      <c r="U292" s="274">
        <v>0.62740243625207726</v>
      </c>
      <c r="V292" s="274">
        <v>0.61079492093563637</v>
      </c>
      <c r="W292" s="274">
        <v>0.52238277870501348</v>
      </c>
      <c r="X292" s="274">
        <v>0.52089600891919441</v>
      </c>
      <c r="Y292" s="274">
        <v>0.40141810270627254</v>
      </c>
      <c r="Z292" s="274">
        <v>0.27951276866559538</v>
      </c>
      <c r="AA292" s="274">
        <v>0.33714585953368981</v>
      </c>
      <c r="AB292" s="274">
        <v>0.36966995387836882</v>
      </c>
      <c r="AC292" s="274">
        <v>0.35976390888376131</v>
      </c>
      <c r="AD292" s="274">
        <v>0.3498578638891538</v>
      </c>
      <c r="AE292" s="274">
        <v>0.32882470096529515</v>
      </c>
      <c r="AF292" s="274">
        <v>0.17190884009871477</v>
      </c>
      <c r="AG292" s="274">
        <v>0.17190884009871477</v>
      </c>
      <c r="AH292" s="274">
        <v>0.17190884009871477</v>
      </c>
      <c r="AI292" s="274">
        <v>0.17190884009871477</v>
      </c>
      <c r="AJ292" s="274">
        <v>0.17190884009871477</v>
      </c>
      <c r="AK292" s="274">
        <v>0.17190884009871477</v>
      </c>
      <c r="AL292" s="274">
        <v>0.17190884009871477</v>
      </c>
      <c r="AM292" s="274">
        <v>0.17190884009871477</v>
      </c>
      <c r="AN292" s="274">
        <v>0.17190884009871477</v>
      </c>
      <c r="AO292" s="274">
        <v>0.17190884009871477</v>
      </c>
      <c r="AP292" s="274">
        <v>0.17190884009871477</v>
      </c>
    </row>
    <row r="293" spans="6:42" ht="15" customHeight="1">
      <c r="F293" s="269" t="s">
        <v>337</v>
      </c>
      <c r="G293" s="272" t="s">
        <v>8</v>
      </c>
      <c r="H293" s="274">
        <v>1.1605061462027477</v>
      </c>
      <c r="I293" s="274">
        <v>1.1757473901761186</v>
      </c>
      <c r="J293" s="274">
        <v>1.1250922644719092</v>
      </c>
      <c r="K293" s="274">
        <v>1.1007203640087282</v>
      </c>
      <c r="L293" s="274">
        <v>1.1042217226007971</v>
      </c>
      <c r="M293" s="274">
        <v>1.2718003352905638</v>
      </c>
      <c r="N293" s="274">
        <v>1.3201418936914884</v>
      </c>
      <c r="O293" s="274">
        <v>1.7524225251431313</v>
      </c>
      <c r="P293" s="274">
        <v>1.7053138748527372</v>
      </c>
      <c r="Q293" s="274">
        <v>1.5102208191369211</v>
      </c>
      <c r="R293" s="274">
        <v>1.3039465281858196</v>
      </c>
      <c r="S293" s="274">
        <v>1.245614819530495</v>
      </c>
      <c r="T293" s="274">
        <v>1.3269032373120246</v>
      </c>
      <c r="U293" s="274">
        <v>1.7567817354794877</v>
      </c>
      <c r="V293" s="274">
        <v>1.5841737942002607</v>
      </c>
      <c r="W293" s="274">
        <v>1.5217035264172203</v>
      </c>
      <c r="X293" s="274">
        <v>1.6133694727810146</v>
      </c>
      <c r="Y293" s="274">
        <v>1.7097168464485846</v>
      </c>
      <c r="Z293" s="274">
        <v>1.7582422644703386</v>
      </c>
      <c r="AA293" s="274">
        <v>1.7897542198294201</v>
      </c>
      <c r="AB293" s="274">
        <v>1.7574342400471761</v>
      </c>
      <c r="AC293" s="274">
        <v>1.7109909058000976</v>
      </c>
      <c r="AD293" s="274">
        <v>1.6645475715530194</v>
      </c>
      <c r="AE293" s="274">
        <v>1.5596195144014275</v>
      </c>
      <c r="AF293" s="274">
        <v>1.4188918396012629</v>
      </c>
      <c r="AG293" s="274">
        <v>1.4188918396012629</v>
      </c>
      <c r="AH293" s="274">
        <v>1.4188918396012629</v>
      </c>
      <c r="AI293" s="274">
        <v>1.4188918396012629</v>
      </c>
      <c r="AJ293" s="274">
        <v>1.4188918396012629</v>
      </c>
      <c r="AK293" s="274">
        <v>1.4188918396012629</v>
      </c>
      <c r="AL293" s="274">
        <v>1.4188918396012629</v>
      </c>
      <c r="AM293" s="274">
        <v>1.4188918396012629</v>
      </c>
      <c r="AN293" s="274">
        <v>1.4188918396012629</v>
      </c>
      <c r="AO293" s="274">
        <v>1.4188918396012629</v>
      </c>
      <c r="AP293" s="274">
        <v>1.4188918396012629</v>
      </c>
    </row>
    <row r="294" spans="6:42" ht="15" customHeight="1">
      <c r="F294" s="12" t="s">
        <v>338</v>
      </c>
      <c r="G294" s="12"/>
      <c r="H294" s="8"/>
      <c r="I294" s="8"/>
      <c r="J294" s="8"/>
      <c r="K294" s="8"/>
      <c r="L294" s="8"/>
      <c r="M294" s="8"/>
      <c r="N294" s="8"/>
      <c r="O294" s="8"/>
      <c r="P294" s="8"/>
      <c r="Q294" s="8"/>
      <c r="R294" s="8"/>
      <c r="S294" s="8"/>
      <c r="T294" s="8"/>
      <c r="U294" s="8"/>
      <c r="V294" s="8"/>
      <c r="W294" s="9"/>
      <c r="X294" s="9"/>
      <c r="Y294" s="9"/>
      <c r="Z294" s="9"/>
      <c r="AA294" s="9"/>
      <c r="AB294" s="9"/>
      <c r="AC294" s="9"/>
      <c r="AD294" s="9"/>
      <c r="AE294" s="9"/>
      <c r="AF294" s="9"/>
      <c r="AG294" s="9"/>
      <c r="AH294" s="9"/>
      <c r="AI294" s="9"/>
      <c r="AJ294" s="9"/>
      <c r="AK294" s="9"/>
      <c r="AL294" s="9"/>
      <c r="AM294" s="9"/>
      <c r="AN294" s="9"/>
      <c r="AO294" s="9"/>
      <c r="AP294" s="9"/>
    </row>
    <row r="295" spans="6:42" ht="15" customHeight="1">
      <c r="F295" s="269" t="s">
        <v>328</v>
      </c>
      <c r="G295" s="272" t="s">
        <v>10</v>
      </c>
      <c r="H295" s="274">
        <v>15.529229821741032</v>
      </c>
      <c r="I295" s="274">
        <v>15.71221897528814</v>
      </c>
      <c r="J295" s="274">
        <v>15.837446878484506</v>
      </c>
      <c r="K295" s="274">
        <v>15.459744509968381</v>
      </c>
      <c r="L295" s="274">
        <v>15.748947974432099</v>
      </c>
      <c r="M295" s="274">
        <v>16.896814360635116</v>
      </c>
      <c r="N295" s="274">
        <v>16.116310416207085</v>
      </c>
      <c r="O295" s="274">
        <v>15.73243382281964</v>
      </c>
      <c r="P295" s="274">
        <v>15.688892710007503</v>
      </c>
      <c r="Q295" s="274">
        <v>17.010954906034758</v>
      </c>
      <c r="R295" s="274">
        <v>16.338569325624235</v>
      </c>
      <c r="S295" s="274">
        <v>16.619286572171319</v>
      </c>
      <c r="T295" s="274">
        <v>16.719968889227161</v>
      </c>
      <c r="U295" s="274">
        <v>15.660516884394328</v>
      </c>
      <c r="V295" s="274">
        <v>15.149251174168045</v>
      </c>
      <c r="W295" s="274">
        <v>15.041474092294298</v>
      </c>
      <c r="X295" s="274">
        <v>15.007935484844833</v>
      </c>
      <c r="Y295" s="274">
        <v>15.982168164847385</v>
      </c>
      <c r="Z295" s="274">
        <v>15.549972031004049</v>
      </c>
      <c r="AA295" s="274">
        <v>15.106858464766463</v>
      </c>
      <c r="AB295" s="274">
        <v>16.012191605155113</v>
      </c>
      <c r="AC295" s="274">
        <v>15.301634292598578</v>
      </c>
      <c r="AD295" s="274">
        <v>14.591076980042043</v>
      </c>
      <c r="AE295" s="274">
        <v>15.79706499480022</v>
      </c>
      <c r="AF295" s="274">
        <v>17.406396389250162</v>
      </c>
      <c r="AG295" s="274">
        <v>17.406396389250162</v>
      </c>
      <c r="AH295" s="274">
        <v>17.406396389250162</v>
      </c>
      <c r="AI295" s="274">
        <v>17.406396389250162</v>
      </c>
      <c r="AJ295" s="274">
        <v>17.406396389250162</v>
      </c>
      <c r="AK295" s="274">
        <v>17.406396389250162</v>
      </c>
      <c r="AL295" s="274">
        <v>17.406396389250162</v>
      </c>
      <c r="AM295" s="274">
        <v>17.406396389250162</v>
      </c>
      <c r="AN295" s="274">
        <v>17.406396389250162</v>
      </c>
      <c r="AO295" s="274">
        <v>17.406396389250162</v>
      </c>
      <c r="AP295" s="274">
        <v>17.406396389250162</v>
      </c>
    </row>
    <row r="296" spans="6:42" ht="15" customHeight="1">
      <c r="F296" s="269" t="s">
        <v>329</v>
      </c>
      <c r="G296" s="272" t="s">
        <v>10</v>
      </c>
      <c r="H296" s="274">
        <v>3.7682509396700041</v>
      </c>
      <c r="I296" s="274">
        <v>4.4669336373905146</v>
      </c>
      <c r="J296" s="274">
        <v>4.3286107923306778</v>
      </c>
      <c r="K296" s="274">
        <v>4.427348272511181</v>
      </c>
      <c r="L296" s="274">
        <v>4.4291328827649528</v>
      </c>
      <c r="M296" s="274">
        <v>4.2294594786180388</v>
      </c>
      <c r="N296" s="274">
        <v>4.2163495776049418</v>
      </c>
      <c r="O296" s="274">
        <v>4.2747299721829704</v>
      </c>
      <c r="P296" s="274">
        <v>3.7710848293575685</v>
      </c>
      <c r="Q296" s="274">
        <v>3.9687681304691349</v>
      </c>
      <c r="R296" s="274">
        <v>4.2876677497394722</v>
      </c>
      <c r="S296" s="274">
        <v>4.0948615362981586</v>
      </c>
      <c r="T296" s="274">
        <v>3.8035876398762323</v>
      </c>
      <c r="U296" s="274">
        <v>3.7030027885589645</v>
      </c>
      <c r="V296" s="274">
        <v>3.6138853439896113</v>
      </c>
      <c r="W296" s="274">
        <v>3.9138018280565396</v>
      </c>
      <c r="X296" s="274">
        <v>4.0501178319489428</v>
      </c>
      <c r="Y296" s="274">
        <v>3.7793558041208692</v>
      </c>
      <c r="Z296" s="274">
        <v>2.9026331170519168</v>
      </c>
      <c r="AA296" s="274">
        <v>2.7392105780830041</v>
      </c>
      <c r="AB296" s="274">
        <v>2.5839957522727803</v>
      </c>
      <c r="AC296" s="274">
        <v>2.4904318933268406</v>
      </c>
      <c r="AD296" s="274">
        <v>2.3968680343809003</v>
      </c>
      <c r="AE296" s="274">
        <v>2.7717385120839477</v>
      </c>
      <c r="AF296" s="274">
        <v>3.3477300531355501</v>
      </c>
      <c r="AG296" s="274">
        <v>3.3477300531355501</v>
      </c>
      <c r="AH296" s="274">
        <v>3.3477300531355501</v>
      </c>
      <c r="AI296" s="274">
        <v>3.3477300531355501</v>
      </c>
      <c r="AJ296" s="274">
        <v>3.3477300531355501</v>
      </c>
      <c r="AK296" s="274">
        <v>3.3477300531355501</v>
      </c>
      <c r="AL296" s="274">
        <v>3.3477300531355501</v>
      </c>
      <c r="AM296" s="274">
        <v>3.3477300531355501</v>
      </c>
      <c r="AN296" s="274">
        <v>3.3477300531355501</v>
      </c>
      <c r="AO296" s="274">
        <v>3.3477300531355501</v>
      </c>
      <c r="AP296" s="274">
        <v>3.3477300531355501</v>
      </c>
    </row>
    <row r="297" spans="6:42" ht="15" customHeight="1">
      <c r="F297" s="269" t="s">
        <v>330</v>
      </c>
      <c r="G297" s="272" t="s">
        <v>10</v>
      </c>
      <c r="H297" s="274">
        <v>10.825313750950658</v>
      </c>
      <c r="I297" s="274">
        <v>10.867048583128145</v>
      </c>
      <c r="J297" s="274">
        <v>10.209276496665844</v>
      </c>
      <c r="K297" s="274">
        <v>10.121885767219901</v>
      </c>
      <c r="L297" s="274">
        <v>10.652495841818682</v>
      </c>
      <c r="M297" s="274">
        <v>10.548434266836537</v>
      </c>
      <c r="N297" s="274">
        <v>9.8974250294849409</v>
      </c>
      <c r="O297" s="274">
        <v>9.1208801793154457</v>
      </c>
      <c r="P297" s="274">
        <v>8.2246996296181631</v>
      </c>
      <c r="Q297" s="274">
        <v>7.7119978149392985</v>
      </c>
      <c r="R297" s="274">
        <v>7.4137516096883092</v>
      </c>
      <c r="S297" s="274">
        <v>6.406643299753819</v>
      </c>
      <c r="T297" s="274">
        <v>5.593000230729249</v>
      </c>
      <c r="U297" s="274">
        <v>5.4604669463251332</v>
      </c>
      <c r="V297" s="274">
        <v>5.3758208277151827</v>
      </c>
      <c r="W297" s="274">
        <v>5.186145680974187</v>
      </c>
      <c r="X297" s="274">
        <v>5.3281509444239692</v>
      </c>
      <c r="Y297" s="274">
        <v>4.8425906574590192</v>
      </c>
      <c r="Z297" s="274">
        <v>5.0280070603530129</v>
      </c>
      <c r="AA297" s="274">
        <v>4.4513777520408802</v>
      </c>
      <c r="AB297" s="274">
        <v>4.370791876526245</v>
      </c>
      <c r="AC297" s="274">
        <v>4.8231628468541405</v>
      </c>
      <c r="AD297" s="274">
        <v>5.2755338171820343</v>
      </c>
      <c r="AE297" s="274">
        <v>4.2775913204443157</v>
      </c>
      <c r="AF297" s="274">
        <v>4.1143479394840972</v>
      </c>
      <c r="AG297" s="274">
        <v>4.1143479394840972</v>
      </c>
      <c r="AH297" s="274">
        <v>4.1143479394840972</v>
      </c>
      <c r="AI297" s="274">
        <v>4.1143479394840972</v>
      </c>
      <c r="AJ297" s="274">
        <v>4.1143479394840972</v>
      </c>
      <c r="AK297" s="274">
        <v>4.1143479394840972</v>
      </c>
      <c r="AL297" s="274">
        <v>4.1143479394840972</v>
      </c>
      <c r="AM297" s="274">
        <v>4.1143479394840972</v>
      </c>
      <c r="AN297" s="274">
        <v>4.1143479394840972</v>
      </c>
      <c r="AO297" s="274">
        <v>4.1143479394840972</v>
      </c>
      <c r="AP297" s="274">
        <v>4.1143479394840972</v>
      </c>
    </row>
    <row r="298" spans="6:42" ht="15" customHeight="1">
      <c r="F298" s="269" t="s">
        <v>331</v>
      </c>
      <c r="G298" s="272" t="s">
        <v>10</v>
      </c>
      <c r="H298" s="274">
        <v>18.443802252719067</v>
      </c>
      <c r="I298" s="274">
        <v>18.950115544618505</v>
      </c>
      <c r="J298" s="274">
        <v>19.20486292902239</v>
      </c>
      <c r="K298" s="274">
        <v>18.662925049755689</v>
      </c>
      <c r="L298" s="274">
        <v>17.512831468201053</v>
      </c>
      <c r="M298" s="274">
        <v>16.481427933745557</v>
      </c>
      <c r="N298" s="274">
        <v>16.457522394880378</v>
      </c>
      <c r="O298" s="274">
        <v>15.929326871883982</v>
      </c>
      <c r="P298" s="274">
        <v>16.655331371398393</v>
      </c>
      <c r="Q298" s="274">
        <v>17.5154511829097</v>
      </c>
      <c r="R298" s="274">
        <v>17.65756222855887</v>
      </c>
      <c r="S298" s="274">
        <v>17.448878429106557</v>
      </c>
      <c r="T298" s="274">
        <v>17.289169247600029</v>
      </c>
      <c r="U298" s="274">
        <v>16.946176988787656</v>
      </c>
      <c r="V298" s="274">
        <v>16.897343465167456</v>
      </c>
      <c r="W298" s="274">
        <v>16.185557343769531</v>
      </c>
      <c r="X298" s="274">
        <v>16.482088167453973</v>
      </c>
      <c r="Y298" s="274">
        <v>16.405874468026642</v>
      </c>
      <c r="Z298" s="274">
        <v>16.287516690809991</v>
      </c>
      <c r="AA298" s="274">
        <v>20.153386402488685</v>
      </c>
      <c r="AB298" s="274">
        <v>14.43407513247937</v>
      </c>
      <c r="AC298" s="274">
        <v>13.825842036486421</v>
      </c>
      <c r="AD298" s="274">
        <v>13.21760894049347</v>
      </c>
      <c r="AE298" s="274">
        <v>11.839168578754339</v>
      </c>
      <c r="AF298" s="274">
        <v>11.965031980078285</v>
      </c>
      <c r="AG298" s="274">
        <v>11.965031980078285</v>
      </c>
      <c r="AH298" s="274">
        <v>11.965031980078285</v>
      </c>
      <c r="AI298" s="274">
        <v>11.965031980078285</v>
      </c>
      <c r="AJ298" s="274">
        <v>11.965031980078285</v>
      </c>
      <c r="AK298" s="274">
        <v>11.965031980078285</v>
      </c>
      <c r="AL298" s="274">
        <v>11.965031980078285</v>
      </c>
      <c r="AM298" s="274">
        <v>11.965031980078285</v>
      </c>
      <c r="AN298" s="274">
        <v>11.965031980078285</v>
      </c>
      <c r="AO298" s="274">
        <v>11.965031980078285</v>
      </c>
      <c r="AP298" s="274">
        <v>11.965031980078285</v>
      </c>
    </row>
    <row r="299" spans="6:42" ht="15" customHeight="1">
      <c r="F299" s="269" t="s">
        <v>332</v>
      </c>
      <c r="G299" s="272" t="s">
        <v>10</v>
      </c>
      <c r="H299" s="274">
        <v>40.036749867951073</v>
      </c>
      <c r="I299" s="274">
        <v>35.966649961727732</v>
      </c>
      <c r="J299" s="274">
        <v>40.836232339097542</v>
      </c>
      <c r="K299" s="274">
        <v>35.732857022706987</v>
      </c>
      <c r="L299" s="274">
        <v>34.843113531349296</v>
      </c>
      <c r="M299" s="274">
        <v>38.756138859456541</v>
      </c>
      <c r="N299" s="274">
        <v>35.168642203942561</v>
      </c>
      <c r="O299" s="274">
        <v>35.880826506133317</v>
      </c>
      <c r="P299" s="274">
        <v>34.449701915219379</v>
      </c>
      <c r="Q299" s="274">
        <v>32.290471991146184</v>
      </c>
      <c r="R299" s="274">
        <v>30.051914712120581</v>
      </c>
      <c r="S299" s="274">
        <v>36.230854605188931</v>
      </c>
      <c r="T299" s="274">
        <v>39.810216460160348</v>
      </c>
      <c r="U299" s="274">
        <v>49.517281222582135</v>
      </c>
      <c r="V299" s="274">
        <v>55.721260764111143</v>
      </c>
      <c r="W299" s="274">
        <v>48.524571685549837</v>
      </c>
      <c r="X299" s="274">
        <v>46.187004129395078</v>
      </c>
      <c r="Y299" s="274">
        <v>48.085977699691945</v>
      </c>
      <c r="Z299" s="274">
        <v>53.89695749594464</v>
      </c>
      <c r="AA299" s="274">
        <v>47.346786608759338</v>
      </c>
      <c r="AB299" s="274">
        <v>50.822477046367233</v>
      </c>
      <c r="AC299" s="274">
        <v>50.694694921371003</v>
      </c>
      <c r="AD299" s="274">
        <v>50.566912796374773</v>
      </c>
      <c r="AE299" s="274">
        <v>50.830245118145292</v>
      </c>
      <c r="AF299" s="274">
        <v>49.825301882803096</v>
      </c>
      <c r="AG299" s="274">
        <v>49.825301882803096</v>
      </c>
      <c r="AH299" s="274">
        <v>49.825301882803096</v>
      </c>
      <c r="AI299" s="274">
        <v>49.825301882803096</v>
      </c>
      <c r="AJ299" s="274">
        <v>49.825301882803096</v>
      </c>
      <c r="AK299" s="274">
        <v>49.825301882803096</v>
      </c>
      <c r="AL299" s="274">
        <v>49.825301882803096</v>
      </c>
      <c r="AM299" s="274">
        <v>49.825301882803096</v>
      </c>
      <c r="AN299" s="274">
        <v>49.825301882803096</v>
      </c>
      <c r="AO299" s="274">
        <v>49.825301882803096</v>
      </c>
      <c r="AP299" s="274">
        <v>49.825301882803096</v>
      </c>
    </row>
    <row r="300" spans="6:42" ht="15" customHeight="1">
      <c r="F300" s="269" t="s">
        <v>333</v>
      </c>
      <c r="G300" s="272" t="s">
        <v>10</v>
      </c>
      <c r="H300" s="274">
        <v>0.13188561352373263</v>
      </c>
      <c r="I300" s="274">
        <v>0.15064479201608416</v>
      </c>
      <c r="J300" s="274">
        <v>0.14811442145467676</v>
      </c>
      <c r="K300" s="274">
        <v>0.15835879128202232</v>
      </c>
      <c r="L300" s="274">
        <v>0.13700972993513255</v>
      </c>
      <c r="M300" s="274">
        <v>5.0653908552880392E-2</v>
      </c>
      <c r="N300" s="274">
        <v>5.5450149767942117E-2</v>
      </c>
      <c r="O300" s="274">
        <v>5.236842219507927E-2</v>
      </c>
      <c r="P300" s="274">
        <v>5.331013170404271E-2</v>
      </c>
      <c r="Q300" s="274">
        <v>7.7780399516695867E-2</v>
      </c>
      <c r="R300" s="274">
        <v>9.1698679852005166E-2</v>
      </c>
      <c r="S300" s="274">
        <v>6.2982065762142908E-2</v>
      </c>
      <c r="T300" s="274">
        <v>4.9433625306005792E-2</v>
      </c>
      <c r="U300" s="274">
        <v>4.9038716444538069E-2</v>
      </c>
      <c r="V300" s="274">
        <v>9.8498148083141709E-2</v>
      </c>
      <c r="W300" s="274">
        <v>7.1193663836492005E-2</v>
      </c>
      <c r="X300" s="274">
        <v>8.8919806434231793E-2</v>
      </c>
      <c r="Y300" s="274">
        <v>5.0946967831069424E-2</v>
      </c>
      <c r="Z300" s="274">
        <v>6.177999260006279E-2</v>
      </c>
      <c r="AA300" s="274">
        <v>4.180419751986196E-2</v>
      </c>
      <c r="AB300" s="275">
        <v>3.2945909287501386E-2</v>
      </c>
      <c r="AC300" s="275">
        <v>2.9222553995026483E-2</v>
      </c>
      <c r="AD300" s="275">
        <v>2.549919870255158E-2</v>
      </c>
      <c r="AE300" s="275">
        <v>2.4103074039247857E-2</v>
      </c>
      <c r="AF300" s="275">
        <v>3.6638927203623599E-2</v>
      </c>
      <c r="AG300" s="275">
        <v>3.6638927203623599E-2</v>
      </c>
      <c r="AH300" s="275">
        <v>3.6638927203623599E-2</v>
      </c>
      <c r="AI300" s="275">
        <v>3.6638927203623599E-2</v>
      </c>
      <c r="AJ300" s="275">
        <v>3.6638927203623599E-2</v>
      </c>
      <c r="AK300" s="275">
        <v>3.6638927203623599E-2</v>
      </c>
      <c r="AL300" s="275">
        <v>3.6638927203623599E-2</v>
      </c>
      <c r="AM300" s="275">
        <v>3.6638927203623599E-2</v>
      </c>
      <c r="AN300" s="275">
        <v>3.6638927203623599E-2</v>
      </c>
      <c r="AO300" s="275">
        <v>3.6638927203623599E-2</v>
      </c>
      <c r="AP300" s="275">
        <v>3.6638927203623599E-2</v>
      </c>
    </row>
    <row r="301" spans="6:42" ht="15" customHeight="1">
      <c r="F301" s="269" t="s">
        <v>334</v>
      </c>
      <c r="G301" s="272" t="s">
        <v>10</v>
      </c>
      <c r="H301" s="274">
        <v>0.24423293292499926</v>
      </c>
      <c r="I301" s="274">
        <v>0.24654912234380191</v>
      </c>
      <c r="J301" s="274">
        <v>0.14388134630155477</v>
      </c>
      <c r="K301" s="274">
        <v>0.14682334260451829</v>
      </c>
      <c r="L301" s="274">
        <v>0.1445416246558498</v>
      </c>
      <c r="M301" s="274">
        <v>0.23043921082258603</v>
      </c>
      <c r="N301" s="274">
        <v>0.15434985354114675</v>
      </c>
      <c r="O301" s="274">
        <v>0.2319238677038436</v>
      </c>
      <c r="P301" s="274">
        <v>0.22037629192666242</v>
      </c>
      <c r="Q301" s="274">
        <v>0.21750177470701637</v>
      </c>
      <c r="R301" s="274">
        <v>0.28556334448852677</v>
      </c>
      <c r="S301" s="274">
        <v>0.27833896880397502</v>
      </c>
      <c r="T301" s="274">
        <v>0.31362015176853536</v>
      </c>
      <c r="U301" s="274">
        <v>0.30563175528270781</v>
      </c>
      <c r="V301" s="274">
        <v>0.41510002095630538</v>
      </c>
      <c r="W301" s="274">
        <v>0.37262925779508071</v>
      </c>
      <c r="X301" s="274">
        <v>0.30421842500720669</v>
      </c>
      <c r="Y301" s="274">
        <v>0.26658236389938456</v>
      </c>
      <c r="Z301" s="274">
        <v>0.32285408053598347</v>
      </c>
      <c r="AA301" s="274">
        <v>0.37109601080964461</v>
      </c>
      <c r="AB301" s="274">
        <v>0.37283645333365312</v>
      </c>
      <c r="AC301" s="274">
        <v>0.43587214355432669</v>
      </c>
      <c r="AD301" s="274">
        <v>0.49890783377500025</v>
      </c>
      <c r="AE301" s="274">
        <v>0.41401629158659858</v>
      </c>
      <c r="AF301" s="274">
        <v>0.38818340853982486</v>
      </c>
      <c r="AG301" s="274">
        <v>0.38818340853982486</v>
      </c>
      <c r="AH301" s="274">
        <v>0.38818340853982486</v>
      </c>
      <c r="AI301" s="274">
        <v>0.38818340853982486</v>
      </c>
      <c r="AJ301" s="274">
        <v>0.38818340853982486</v>
      </c>
      <c r="AK301" s="274">
        <v>0.38818340853982486</v>
      </c>
      <c r="AL301" s="274">
        <v>0.38818340853982486</v>
      </c>
      <c r="AM301" s="274">
        <v>0.38818340853982486</v>
      </c>
      <c r="AN301" s="274">
        <v>0.38818340853982486</v>
      </c>
      <c r="AO301" s="274">
        <v>0.38818340853982486</v>
      </c>
      <c r="AP301" s="274">
        <v>0.38818340853982486</v>
      </c>
    </row>
    <row r="302" spans="6:42" ht="15" customHeight="1">
      <c r="F302" s="269" t="s">
        <v>335</v>
      </c>
      <c r="G302" s="272" t="s">
        <v>10</v>
      </c>
      <c r="H302" s="275">
        <v>4.2520559680780931E-2</v>
      </c>
      <c r="I302" s="275">
        <v>3.7229095477579181E-2</v>
      </c>
      <c r="J302" s="275">
        <v>3.8040489623430582E-2</v>
      </c>
      <c r="K302" s="275">
        <v>3.6570480499160604E-2</v>
      </c>
      <c r="L302" s="275">
        <v>3.9373058319536428E-2</v>
      </c>
      <c r="M302" s="275">
        <v>3.5077037760654725E-2</v>
      </c>
      <c r="N302" s="275">
        <v>2.8780065025996948E-2</v>
      </c>
      <c r="O302" s="275">
        <v>2.8047479155644303E-2</v>
      </c>
      <c r="P302" s="275">
        <v>2.5131536839190765E-2</v>
      </c>
      <c r="Q302" s="275">
        <v>2.9536384493963584E-2</v>
      </c>
      <c r="R302" s="275">
        <v>1.8526955139326135E-2</v>
      </c>
      <c r="S302" s="275">
        <v>2.600240881276521E-2</v>
      </c>
      <c r="T302" s="275">
        <v>2.1926720198182127E-2</v>
      </c>
      <c r="U302" s="275">
        <v>2.0743535721012982E-2</v>
      </c>
      <c r="V302" s="275">
        <v>2.9453771543309609E-2</v>
      </c>
      <c r="W302" s="275">
        <v>2.8874251587294324E-2</v>
      </c>
      <c r="X302" s="275">
        <v>3.0322848254571249E-2</v>
      </c>
      <c r="Y302" s="275">
        <v>3.1567588884362771E-2</v>
      </c>
      <c r="Z302" s="275">
        <v>3.090011343579651E-2</v>
      </c>
      <c r="AA302" s="275">
        <v>2.7455254376044125E-2</v>
      </c>
      <c r="AB302" s="275">
        <v>2.6470275919170651E-2</v>
      </c>
      <c r="AC302" s="275">
        <v>2.5181500121518638E-2</v>
      </c>
      <c r="AD302" s="275">
        <v>2.3892724323866632E-2</v>
      </c>
      <c r="AE302" s="275">
        <v>2.3151654555232624E-2</v>
      </c>
      <c r="AF302" s="275">
        <v>2.3561107774675606E-2</v>
      </c>
      <c r="AG302" s="275">
        <v>2.3561107774675606E-2</v>
      </c>
      <c r="AH302" s="275">
        <v>2.3561107774675606E-2</v>
      </c>
      <c r="AI302" s="275">
        <v>2.3561107774675606E-2</v>
      </c>
      <c r="AJ302" s="275">
        <v>2.3561107774675606E-2</v>
      </c>
      <c r="AK302" s="275">
        <v>2.3561107774675606E-2</v>
      </c>
      <c r="AL302" s="275">
        <v>2.3561107774675606E-2</v>
      </c>
      <c r="AM302" s="275">
        <v>2.3561107774675606E-2</v>
      </c>
      <c r="AN302" s="275">
        <v>2.3561107774675606E-2</v>
      </c>
      <c r="AO302" s="275">
        <v>2.3561107774675606E-2</v>
      </c>
      <c r="AP302" s="275">
        <v>2.3561107774675606E-2</v>
      </c>
    </row>
    <row r="303" spans="6:42" ht="15" customHeight="1">
      <c r="F303" s="269" t="s">
        <v>336</v>
      </c>
      <c r="G303" s="272" t="s">
        <v>10</v>
      </c>
      <c r="H303" s="274">
        <v>7.1792650616605946E-2</v>
      </c>
      <c r="I303" s="274">
        <v>7.2638652391466108E-2</v>
      </c>
      <c r="J303" s="274">
        <v>7.5778503636216937E-2</v>
      </c>
      <c r="K303" s="274">
        <v>7.0382647658505659E-2</v>
      </c>
      <c r="L303" s="274">
        <v>6.9644746110433184E-2</v>
      </c>
      <c r="M303" s="274">
        <v>6.0155426202418295E-2</v>
      </c>
      <c r="N303" s="274">
        <v>6.3086700023285008E-2</v>
      </c>
      <c r="O303" s="274">
        <v>5.7546920729932775E-2</v>
      </c>
      <c r="P303" s="275">
        <v>4.560889568468373E-2</v>
      </c>
      <c r="Q303" s="275">
        <v>4.4504393367505182E-2</v>
      </c>
      <c r="R303" s="275">
        <v>4.6280546408834528E-2</v>
      </c>
      <c r="S303" s="275">
        <v>4.0819585637003129E-2</v>
      </c>
      <c r="T303" s="275">
        <v>3.504797352851264E-2</v>
      </c>
      <c r="U303" s="275">
        <v>3.6331076220383896E-2</v>
      </c>
      <c r="V303" s="275">
        <v>3.524296599238947E-2</v>
      </c>
      <c r="W303" s="275">
        <v>3.0061263066697982E-2</v>
      </c>
      <c r="X303" s="275">
        <v>3.0070663086418647E-2</v>
      </c>
      <c r="Y303" s="275">
        <v>2.3199248670609945E-2</v>
      </c>
      <c r="Z303" s="275">
        <v>1.5514822686138824E-2</v>
      </c>
      <c r="AA303" s="275">
        <v>1.5589932706728765E-2</v>
      </c>
      <c r="AB303" s="275">
        <v>1.7202036088823421E-2</v>
      </c>
      <c r="AC303" s="275">
        <v>1.6136923717296268E-2</v>
      </c>
      <c r="AD303" s="275">
        <v>1.5071811345769121E-2</v>
      </c>
      <c r="AE303" s="275">
        <v>1.3846229048544755E-2</v>
      </c>
      <c r="AF303" s="275">
        <v>9.6491202432662515E-3</v>
      </c>
      <c r="AG303" s="275">
        <v>9.6491202432662515E-3</v>
      </c>
      <c r="AH303" s="275">
        <v>9.6491202432662515E-3</v>
      </c>
      <c r="AI303" s="275">
        <v>9.6491202432662515E-3</v>
      </c>
      <c r="AJ303" s="275">
        <v>9.6491202432662515E-3</v>
      </c>
      <c r="AK303" s="275">
        <v>9.6491202432662515E-3</v>
      </c>
      <c r="AL303" s="275">
        <v>9.6491202432662515E-3</v>
      </c>
      <c r="AM303" s="275">
        <v>9.6491202432662515E-3</v>
      </c>
      <c r="AN303" s="275">
        <v>9.6491202432662515E-3</v>
      </c>
      <c r="AO303" s="275">
        <v>9.6491202432662515E-3</v>
      </c>
      <c r="AP303" s="275">
        <v>9.6491202432662515E-3</v>
      </c>
    </row>
    <row r="304" spans="6:42" ht="15" customHeight="1">
      <c r="F304" s="269" t="s">
        <v>337</v>
      </c>
      <c r="G304" s="272" t="s">
        <v>10</v>
      </c>
      <c r="H304" s="274">
        <v>57.673306587860239</v>
      </c>
      <c r="I304" s="274">
        <v>56.662965152067294</v>
      </c>
      <c r="J304" s="274">
        <v>56.980008179719512</v>
      </c>
      <c r="K304" s="274">
        <v>55.350847568213432</v>
      </c>
      <c r="L304" s="274">
        <v>53.195900557724883</v>
      </c>
      <c r="M304" s="274">
        <v>53.905821575296521</v>
      </c>
      <c r="N304" s="274">
        <v>54.155938093623412</v>
      </c>
      <c r="O304" s="274">
        <v>53.958039026680829</v>
      </c>
      <c r="P304" s="274">
        <v>54.341283398828089</v>
      </c>
      <c r="Q304" s="274">
        <v>55.124140542249179</v>
      </c>
      <c r="R304" s="274">
        <v>55.523983560637383</v>
      </c>
      <c r="S304" s="274">
        <v>54.44002092942101</v>
      </c>
      <c r="T304" s="274">
        <v>55.119049902015028</v>
      </c>
      <c r="U304" s="274">
        <v>54.755169406613682</v>
      </c>
      <c r="V304" s="274">
        <v>55.301396776648893</v>
      </c>
      <c r="W304" s="274">
        <v>54.660723236126678</v>
      </c>
      <c r="X304" s="274">
        <v>54.538343509655363</v>
      </c>
      <c r="Y304" s="274">
        <v>56.229752822403135</v>
      </c>
      <c r="Z304" s="274">
        <v>56.421261322504272</v>
      </c>
      <c r="AA304" s="274">
        <v>42.341121264894134</v>
      </c>
      <c r="AB304" s="274">
        <v>45.610583393751298</v>
      </c>
      <c r="AC304" s="274">
        <v>53.423002698345414</v>
      </c>
      <c r="AD304" s="274">
        <v>61.235422002939529</v>
      </c>
      <c r="AE304" s="274">
        <v>58.912103907745866</v>
      </c>
      <c r="AF304" s="274">
        <v>57.512268163205263</v>
      </c>
      <c r="AG304" s="274">
        <v>57.512268163205263</v>
      </c>
      <c r="AH304" s="274">
        <v>57.512268163205263</v>
      </c>
      <c r="AI304" s="274">
        <v>57.512268163205263</v>
      </c>
      <c r="AJ304" s="274">
        <v>57.512268163205263</v>
      </c>
      <c r="AK304" s="274">
        <v>57.512268163205263</v>
      </c>
      <c r="AL304" s="274">
        <v>57.512268163205263</v>
      </c>
      <c r="AM304" s="274">
        <v>57.512268163205263</v>
      </c>
      <c r="AN304" s="274">
        <v>57.512268163205263</v>
      </c>
      <c r="AO304" s="274">
        <v>57.512268163205263</v>
      </c>
      <c r="AP304" s="274">
        <v>57.512268163205263</v>
      </c>
    </row>
    <row r="305" spans="2:42" ht="15" customHeight="1">
      <c r="F305" s="28"/>
      <c r="G305" s="29"/>
      <c r="H305" s="30"/>
      <c r="I305" s="30"/>
      <c r="J305" s="30"/>
      <c r="K305" s="30"/>
      <c r="L305" s="30"/>
      <c r="M305" s="30"/>
      <c r="N305" s="30"/>
      <c r="O305" s="30"/>
      <c r="P305" s="30"/>
      <c r="Q305" s="30"/>
      <c r="R305" s="30"/>
      <c r="S305" s="30"/>
      <c r="T305" s="30"/>
      <c r="U305" s="30"/>
      <c r="V305" s="30"/>
      <c r="W305" s="30"/>
      <c r="X305" s="30"/>
      <c r="Y305" s="30"/>
      <c r="Z305" s="30"/>
      <c r="AA305" s="30"/>
      <c r="AB305" s="30"/>
      <c r="AC305" s="30"/>
      <c r="AD305" s="30"/>
      <c r="AE305" s="30"/>
      <c r="AF305" s="30"/>
      <c r="AG305" s="30"/>
      <c r="AH305" s="30"/>
      <c r="AI305" s="30"/>
      <c r="AJ305" s="30"/>
      <c r="AK305" s="30"/>
      <c r="AL305" s="30"/>
      <c r="AN305" s="30"/>
      <c r="AO305" s="30"/>
      <c r="AP305" s="30"/>
    </row>
    <row r="306" spans="2:42" s="15" customFormat="1" ht="15" customHeight="1">
      <c r="B306" s="28"/>
      <c r="C306" s="28"/>
      <c r="D306" s="28"/>
      <c r="E306" s="172"/>
      <c r="G306" s="31"/>
      <c r="H306" s="32"/>
      <c r="I306" s="32"/>
      <c r="J306" s="32"/>
      <c r="K306" s="32"/>
      <c r="L306" s="32"/>
      <c r="M306" s="32"/>
      <c r="N306" s="32"/>
      <c r="O306" s="32"/>
      <c r="P306" s="32"/>
      <c r="Q306" s="32"/>
      <c r="R306" s="32"/>
      <c r="S306" s="32"/>
      <c r="T306" s="32"/>
      <c r="U306" s="32"/>
      <c r="V306" s="32"/>
      <c r="W306" s="32"/>
      <c r="X306" s="32"/>
      <c r="Y306" s="32"/>
      <c r="Z306" s="32"/>
      <c r="AA306" s="32"/>
      <c r="AB306" s="32"/>
      <c r="AC306" s="32"/>
      <c r="AD306" s="32"/>
      <c r="AE306" s="32"/>
      <c r="AF306" s="32"/>
      <c r="AG306" s="32"/>
      <c r="AH306" s="32"/>
      <c r="AI306" s="32"/>
      <c r="AJ306" s="32"/>
      <c r="AK306" s="32"/>
      <c r="AL306" s="32"/>
      <c r="AN306" s="32"/>
      <c r="AO306" s="32"/>
      <c r="AP306" s="32"/>
    </row>
    <row r="307" spans="2:42" s="120" customFormat="1" ht="15" customHeight="1">
      <c r="B307" s="99"/>
      <c r="C307" s="99"/>
      <c r="D307" s="207" t="s">
        <v>164</v>
      </c>
      <c r="E307" s="172">
        <v>110</v>
      </c>
      <c r="F307" s="365" t="s">
        <v>339</v>
      </c>
      <c r="G307" s="255"/>
    </row>
    <row r="308" spans="2:42" ht="15" customHeight="1">
      <c r="F308" s="426" t="s">
        <v>430</v>
      </c>
      <c r="G308" s="12" t="s">
        <v>241</v>
      </c>
      <c r="H308" s="8">
        <v>1990</v>
      </c>
      <c r="I308" s="8">
        <v>1991</v>
      </c>
      <c r="J308" s="8">
        <v>1992</v>
      </c>
      <c r="K308" s="8">
        <v>1993</v>
      </c>
      <c r="L308" s="8">
        <v>1994</v>
      </c>
      <c r="M308" s="8">
        <v>1995</v>
      </c>
      <c r="N308" s="8">
        <v>1996</v>
      </c>
      <c r="O308" s="8">
        <v>1997</v>
      </c>
      <c r="P308" s="8">
        <v>1998</v>
      </c>
      <c r="Q308" s="8">
        <v>1999</v>
      </c>
      <c r="R308" s="8">
        <v>2000</v>
      </c>
      <c r="S308" s="8">
        <v>2001</v>
      </c>
      <c r="T308" s="8">
        <v>2002</v>
      </c>
      <c r="U308" s="8">
        <v>2003</v>
      </c>
      <c r="V308" s="8">
        <v>2004</v>
      </c>
      <c r="W308" s="9">
        <f t="shared" ref="W308:AP308" si="168">V308+1</f>
        <v>2005</v>
      </c>
      <c r="X308" s="9">
        <f t="shared" si="168"/>
        <v>2006</v>
      </c>
      <c r="Y308" s="9">
        <f t="shared" si="168"/>
        <v>2007</v>
      </c>
      <c r="Z308" s="9">
        <f t="shared" si="168"/>
        <v>2008</v>
      </c>
      <c r="AA308" s="9">
        <f t="shared" si="168"/>
        <v>2009</v>
      </c>
      <c r="AB308" s="9">
        <f t="shared" si="168"/>
        <v>2010</v>
      </c>
      <c r="AC308" s="9">
        <f t="shared" si="168"/>
        <v>2011</v>
      </c>
      <c r="AD308" s="9">
        <f t="shared" si="168"/>
        <v>2012</v>
      </c>
      <c r="AE308" s="9">
        <f t="shared" si="168"/>
        <v>2013</v>
      </c>
      <c r="AF308" s="9">
        <f t="shared" si="168"/>
        <v>2014</v>
      </c>
      <c r="AG308" s="9">
        <f t="shared" si="168"/>
        <v>2015</v>
      </c>
      <c r="AH308" s="9">
        <f t="shared" si="168"/>
        <v>2016</v>
      </c>
      <c r="AI308" s="9">
        <f t="shared" si="168"/>
        <v>2017</v>
      </c>
      <c r="AJ308" s="9">
        <f t="shared" si="168"/>
        <v>2018</v>
      </c>
      <c r="AK308" s="9">
        <f t="shared" si="168"/>
        <v>2019</v>
      </c>
      <c r="AL308" s="9">
        <f t="shared" si="168"/>
        <v>2020</v>
      </c>
      <c r="AM308" s="9">
        <f t="shared" si="168"/>
        <v>2021</v>
      </c>
      <c r="AN308" s="9">
        <f t="shared" si="168"/>
        <v>2022</v>
      </c>
      <c r="AO308" s="9">
        <f t="shared" si="168"/>
        <v>2023</v>
      </c>
      <c r="AP308" s="9">
        <f t="shared" si="168"/>
        <v>2024</v>
      </c>
    </row>
    <row r="309" spans="2:42" ht="15" customHeight="1">
      <c r="F309" s="12" t="s">
        <v>340</v>
      </c>
      <c r="G309" s="12"/>
      <c r="H309" s="8"/>
      <c r="I309" s="8"/>
      <c r="J309" s="8"/>
      <c r="K309" s="8"/>
      <c r="L309" s="8"/>
      <c r="M309" s="8"/>
      <c r="N309" s="8"/>
      <c r="O309" s="8"/>
      <c r="P309" s="8"/>
      <c r="Q309" s="8"/>
      <c r="R309" s="8"/>
      <c r="S309" s="8"/>
      <c r="T309" s="8"/>
      <c r="U309" s="8"/>
      <c r="V309" s="8"/>
      <c r="W309" s="9"/>
      <c r="X309" s="9"/>
      <c r="Y309" s="9"/>
      <c r="Z309" s="9"/>
      <c r="AA309" s="9"/>
      <c r="AB309" s="9"/>
      <c r="AC309" s="9"/>
      <c r="AD309" s="9"/>
      <c r="AE309" s="9"/>
      <c r="AF309" s="9"/>
      <c r="AG309" s="9"/>
      <c r="AH309" s="9"/>
      <c r="AI309" s="9"/>
      <c r="AJ309" s="9"/>
      <c r="AK309" s="9"/>
      <c r="AL309" s="9"/>
      <c r="AM309" s="9"/>
      <c r="AN309" s="9"/>
      <c r="AO309" s="9"/>
      <c r="AP309" s="9"/>
    </row>
    <row r="310" spans="2:42" ht="15" customHeight="1">
      <c r="F310" s="269" t="s">
        <v>328</v>
      </c>
      <c r="G310" s="272" t="s">
        <v>8</v>
      </c>
      <c r="H310" s="274">
        <v>8.015536773478189</v>
      </c>
      <c r="I310" s="274">
        <v>8.0754430519187519</v>
      </c>
      <c r="J310" s="274">
        <v>8.0975061281914069</v>
      </c>
      <c r="K310" s="274">
        <v>8.0370707591927477</v>
      </c>
      <c r="L310" s="274">
        <v>8.1471017543810511</v>
      </c>
      <c r="M310" s="274">
        <v>8.4948597509544275</v>
      </c>
      <c r="N310" s="274">
        <v>8.3719387870444812</v>
      </c>
      <c r="O310" s="274">
        <v>8.2017700362964483</v>
      </c>
      <c r="P310" s="274">
        <v>8.2962589963406437</v>
      </c>
      <c r="Q310" s="274">
        <v>8.8361231609271638</v>
      </c>
      <c r="R310" s="274">
        <v>9.0177930176818322</v>
      </c>
      <c r="S310" s="274">
        <v>9.2025117587775398</v>
      </c>
      <c r="T310" s="274">
        <v>8.8871936270475018</v>
      </c>
      <c r="U310" s="274">
        <v>8.4383661066135911</v>
      </c>
      <c r="V310" s="274">
        <v>8.2111349391747712</v>
      </c>
      <c r="W310" s="274">
        <v>16.266599987284316</v>
      </c>
      <c r="X310" s="274">
        <v>8.001528223652274</v>
      </c>
      <c r="Y310" s="274">
        <v>8.0213145754771205</v>
      </c>
      <c r="Z310" s="274">
        <v>7.2777643825397424</v>
      </c>
      <c r="AA310" s="274">
        <v>6.0458357055999974</v>
      </c>
      <c r="AB310" s="274">
        <v>6.1639701288099964</v>
      </c>
      <c r="AC310" s="274">
        <v>6.2821045520199963</v>
      </c>
      <c r="AD310" s="274">
        <v>5.2694197181089653</v>
      </c>
      <c r="AE310" s="274">
        <v>4.2567348841979351</v>
      </c>
      <c r="AF310" s="274">
        <v>4.6234594696377567</v>
      </c>
      <c r="AG310" s="274">
        <v>4.9901840550775782</v>
      </c>
      <c r="AH310" s="274">
        <v>5.2533099495886013</v>
      </c>
      <c r="AI310" s="274">
        <v>5.5164358440996235</v>
      </c>
      <c r="AJ310" s="274">
        <v>5.5164358440996235</v>
      </c>
      <c r="AK310" s="274">
        <v>5.5164358440996235</v>
      </c>
      <c r="AL310" s="274">
        <v>5.5164358440996235</v>
      </c>
      <c r="AM310" s="274">
        <v>5.5164358440996235</v>
      </c>
      <c r="AN310" s="274">
        <v>5.5164358440996235</v>
      </c>
      <c r="AO310" s="274">
        <v>5.5164358440996235</v>
      </c>
      <c r="AP310" s="274">
        <v>5.5164358440996235</v>
      </c>
    </row>
    <row r="311" spans="2:42" ht="15" customHeight="1">
      <c r="F311" s="269" t="s">
        <v>329</v>
      </c>
      <c r="G311" s="272" t="s">
        <v>8</v>
      </c>
      <c r="H311" s="274">
        <v>0.56115639984148591</v>
      </c>
      <c r="I311" s="274">
        <v>0.59832887402407309</v>
      </c>
      <c r="J311" s="274">
        <v>0.56806697993676414</v>
      </c>
      <c r="K311" s="274">
        <v>0.5754775747010521</v>
      </c>
      <c r="L311" s="274">
        <v>0.57740687658430723</v>
      </c>
      <c r="M311" s="274">
        <v>0.57139726631715071</v>
      </c>
      <c r="N311" s="274">
        <v>0.57867578173490775</v>
      </c>
      <c r="O311" s="274">
        <v>0.59559137232990256</v>
      </c>
      <c r="P311" s="274">
        <v>0.58608323175284993</v>
      </c>
      <c r="Q311" s="274">
        <v>0.58330642072935468</v>
      </c>
      <c r="R311" s="274">
        <v>0.56521155025461967</v>
      </c>
      <c r="S311" s="274">
        <v>0.56611880957543326</v>
      </c>
      <c r="T311" s="274">
        <v>0.54871421092363948</v>
      </c>
      <c r="U311" s="274">
        <v>0.53426410146388836</v>
      </c>
      <c r="V311" s="274">
        <v>0.54970323364944829</v>
      </c>
      <c r="W311" s="274">
        <v>0.58761389054804292</v>
      </c>
      <c r="X311" s="274">
        <v>0.44994842121487155</v>
      </c>
      <c r="Y311" s="274">
        <v>0.51937600722499999</v>
      </c>
      <c r="Z311" s="274">
        <v>0.51078675910978732</v>
      </c>
      <c r="AA311" s="274">
        <v>0.31533878515196584</v>
      </c>
      <c r="AB311" s="274">
        <v>0.3148681451385329</v>
      </c>
      <c r="AC311" s="274">
        <v>0.31439750512509995</v>
      </c>
      <c r="AD311" s="274">
        <v>0.28561660140279999</v>
      </c>
      <c r="AE311" s="274">
        <v>0.25683569768050007</v>
      </c>
      <c r="AF311" s="274">
        <v>0.24646972181618171</v>
      </c>
      <c r="AG311" s="274">
        <v>0.23610374595186337</v>
      </c>
      <c r="AH311" s="274">
        <v>0.32507607047394416</v>
      </c>
      <c r="AI311" s="274">
        <v>0.41404839499602497</v>
      </c>
      <c r="AJ311" s="274">
        <v>0.41404839499602497</v>
      </c>
      <c r="AK311" s="274">
        <v>0.41404839499602497</v>
      </c>
      <c r="AL311" s="274">
        <v>0.41404839499602497</v>
      </c>
      <c r="AM311" s="274">
        <v>0.41404839499602497</v>
      </c>
      <c r="AN311" s="274">
        <v>0.41404839499602497</v>
      </c>
      <c r="AO311" s="274">
        <v>0.41404839499602497</v>
      </c>
      <c r="AP311" s="274">
        <v>0.41404839499602497</v>
      </c>
    </row>
    <row r="312" spans="2:42" ht="15" customHeight="1">
      <c r="F312" s="269" t="s">
        <v>330</v>
      </c>
      <c r="G312" s="272" t="s">
        <v>8</v>
      </c>
      <c r="H312" s="274">
        <v>3.3866285153723696</v>
      </c>
      <c r="I312" s="274">
        <v>3.4341693771580006</v>
      </c>
      <c r="J312" s="274">
        <v>3.3826098662627371</v>
      </c>
      <c r="K312" s="274">
        <v>3.1933084254246946</v>
      </c>
      <c r="L312" s="274">
        <v>3.023101638324341</v>
      </c>
      <c r="M312" s="274">
        <v>2.9367826337708345</v>
      </c>
      <c r="N312" s="274">
        <v>2.8375608517512791</v>
      </c>
      <c r="O312" s="274">
        <v>2.6922551200100084</v>
      </c>
      <c r="P312" s="274">
        <v>2.4976511263060086</v>
      </c>
      <c r="Q312" s="274">
        <v>2.3469973131967818</v>
      </c>
      <c r="R312" s="274">
        <v>2.2348181195087822</v>
      </c>
      <c r="S312" s="274">
        <v>2.3328591957098723</v>
      </c>
      <c r="T312" s="274">
        <v>1.9926004184159549</v>
      </c>
      <c r="U312" s="274">
        <v>1.8992427074536589</v>
      </c>
      <c r="V312" s="274">
        <v>1.8693790453768644</v>
      </c>
      <c r="W312" s="274">
        <v>2.2325544747620754</v>
      </c>
      <c r="X312" s="274">
        <v>1.3685138304395152</v>
      </c>
      <c r="Y312" s="274">
        <v>0.73197377516598039</v>
      </c>
      <c r="Z312" s="274">
        <v>6.0071879236659997</v>
      </c>
      <c r="AA312" s="274">
        <v>4.4250480964177399</v>
      </c>
      <c r="AB312" s="274">
        <v>4.4444600163863708</v>
      </c>
      <c r="AC312" s="274">
        <v>4.4638719363550008</v>
      </c>
      <c r="AD312" s="274">
        <v>4.7980984308115033</v>
      </c>
      <c r="AE312" s="274">
        <v>5.132324925268005</v>
      </c>
      <c r="AF312" s="274">
        <v>3.8368062393986935</v>
      </c>
      <c r="AG312" s="274">
        <v>2.541287553529382</v>
      </c>
      <c r="AH312" s="274">
        <v>2.9072179400817859</v>
      </c>
      <c r="AI312" s="274">
        <v>3.2731483266341899</v>
      </c>
      <c r="AJ312" s="274">
        <v>3.2731483266341899</v>
      </c>
      <c r="AK312" s="274">
        <v>3.2731483266341899</v>
      </c>
      <c r="AL312" s="274">
        <v>3.2731483266341899</v>
      </c>
      <c r="AM312" s="274">
        <v>3.2731483266341899</v>
      </c>
      <c r="AN312" s="274">
        <v>3.2731483266341899</v>
      </c>
      <c r="AO312" s="274">
        <v>3.2731483266341899</v>
      </c>
      <c r="AP312" s="274">
        <v>3.2731483266341899</v>
      </c>
    </row>
    <row r="313" spans="2:42" ht="15" customHeight="1">
      <c r="F313" s="269" t="s">
        <v>331</v>
      </c>
      <c r="G313" s="272" t="s">
        <v>8</v>
      </c>
      <c r="H313" s="274">
        <v>9.4040048739857802</v>
      </c>
      <c r="I313" s="274">
        <v>9.7057237545451933</v>
      </c>
      <c r="J313" s="274">
        <v>9.4885199090871701</v>
      </c>
      <c r="K313" s="274">
        <v>9.3257997318741968</v>
      </c>
      <c r="L313" s="274">
        <v>9.163207101289963</v>
      </c>
      <c r="M313" s="274">
        <v>8.9473197716090898</v>
      </c>
      <c r="N313" s="274">
        <v>8.9958783858303697</v>
      </c>
      <c r="O313" s="274">
        <v>8.9684866477677385</v>
      </c>
      <c r="P313" s="274">
        <v>8.9744241632437429</v>
      </c>
      <c r="Q313" s="274">
        <v>8.9654526506621632</v>
      </c>
      <c r="R313" s="274">
        <v>8.9387506906319913</v>
      </c>
      <c r="S313" s="274">
        <v>8.8291602815302159</v>
      </c>
      <c r="T313" s="274">
        <v>8.709896120362167</v>
      </c>
      <c r="U313" s="274">
        <v>8.6201685330941267</v>
      </c>
      <c r="V313" s="274">
        <v>8.634570306743143</v>
      </c>
      <c r="W313" s="274">
        <v>8.4397001312959272</v>
      </c>
      <c r="X313" s="274">
        <v>9.797667237502294</v>
      </c>
      <c r="Y313" s="274">
        <v>9.146264548720092</v>
      </c>
      <c r="Z313" s="274">
        <v>8.7930857722714286</v>
      </c>
      <c r="AA313" s="274">
        <v>3.662796936997728</v>
      </c>
      <c r="AB313" s="274">
        <v>3.6441855365613636</v>
      </c>
      <c r="AC313" s="274">
        <v>3.6255741361249996</v>
      </c>
      <c r="AD313" s="274">
        <v>5.2576261388077619</v>
      </c>
      <c r="AE313" s="274">
        <v>6.8896781414905233</v>
      </c>
      <c r="AF313" s="274">
        <v>5.156035383120261</v>
      </c>
      <c r="AG313" s="274">
        <v>3.4223926247499987</v>
      </c>
      <c r="AH313" s="274">
        <v>3.7439519867372875</v>
      </c>
      <c r="AI313" s="274">
        <v>4.0655113487245762</v>
      </c>
      <c r="AJ313" s="274">
        <v>4.0655113487245762</v>
      </c>
      <c r="AK313" s="274">
        <v>4.0655113487245762</v>
      </c>
      <c r="AL313" s="274">
        <v>4.0655113487245762</v>
      </c>
      <c r="AM313" s="274">
        <v>4.0655113487245762</v>
      </c>
      <c r="AN313" s="274">
        <v>4.0655113487245762</v>
      </c>
      <c r="AO313" s="274">
        <v>4.0655113487245762</v>
      </c>
      <c r="AP313" s="274">
        <v>4.0655113487245762</v>
      </c>
    </row>
    <row r="314" spans="2:42" ht="15" customHeight="1">
      <c r="F314" s="269" t="s">
        <v>332</v>
      </c>
      <c r="G314" s="272" t="s">
        <v>8</v>
      </c>
      <c r="H314" s="274">
        <v>49.457135201868979</v>
      </c>
      <c r="I314" s="274">
        <v>49.730900595401501</v>
      </c>
      <c r="J314" s="274">
        <v>52.063023550587438</v>
      </c>
      <c r="K314" s="274">
        <v>51.245179005616308</v>
      </c>
      <c r="L314" s="274">
        <v>47.399453484953604</v>
      </c>
      <c r="M314" s="274">
        <v>50.640997947115814</v>
      </c>
      <c r="N314" s="274">
        <v>47.279177258893611</v>
      </c>
      <c r="O314" s="274">
        <v>46.738187683400362</v>
      </c>
      <c r="P314" s="274">
        <v>46.067363506266176</v>
      </c>
      <c r="Q314" s="274">
        <v>44.661413352635215</v>
      </c>
      <c r="R314" s="274">
        <v>44.934189116372728</v>
      </c>
      <c r="S314" s="274">
        <v>49.954219006701344</v>
      </c>
      <c r="T314" s="274">
        <v>43.813155794452044</v>
      </c>
      <c r="U314" s="274">
        <v>43.911660165022163</v>
      </c>
      <c r="V314" s="274">
        <v>44.247023978965103</v>
      </c>
      <c r="W314" s="274">
        <v>46.714062586634753</v>
      </c>
      <c r="X314" s="274">
        <v>49.653636380261432</v>
      </c>
      <c r="Y314" s="274">
        <v>46.036705021779703</v>
      </c>
      <c r="Z314" s="274">
        <v>41.583847942887537</v>
      </c>
      <c r="AA314" s="274">
        <v>28.245686658617814</v>
      </c>
      <c r="AB314" s="274">
        <v>28.315573941022656</v>
      </c>
      <c r="AC314" s="274">
        <v>28.385461223427495</v>
      </c>
      <c r="AD314" s="274">
        <v>25.900433232581648</v>
      </c>
      <c r="AE314" s="274">
        <v>23.415405241735801</v>
      </c>
      <c r="AF314" s="274">
        <v>25.305792996411121</v>
      </c>
      <c r="AG314" s="274">
        <v>27.196180751086445</v>
      </c>
      <c r="AH314" s="274">
        <v>24.01297840971813</v>
      </c>
      <c r="AI314" s="274">
        <v>20.829776068349819</v>
      </c>
      <c r="AJ314" s="274">
        <v>20.829776068349819</v>
      </c>
      <c r="AK314" s="274">
        <v>20.829776068349819</v>
      </c>
      <c r="AL314" s="274">
        <v>20.829776068349819</v>
      </c>
      <c r="AM314" s="274">
        <v>20.829776068349819</v>
      </c>
      <c r="AN314" s="274">
        <v>20.829776068349819</v>
      </c>
      <c r="AO314" s="274">
        <v>20.829776068349819</v>
      </c>
      <c r="AP314" s="274">
        <v>20.829776068349819</v>
      </c>
    </row>
    <row r="315" spans="2:42" ht="15" customHeight="1">
      <c r="F315" s="269" t="s">
        <v>333</v>
      </c>
      <c r="G315" s="272" t="s">
        <v>8</v>
      </c>
      <c r="H315" s="274">
        <v>25.408664175091953</v>
      </c>
      <c r="I315" s="274">
        <v>24.269686624972216</v>
      </c>
      <c r="J315" s="274">
        <v>21.021474454739117</v>
      </c>
      <c r="K315" s="274">
        <v>20.167812838491201</v>
      </c>
      <c r="L315" s="274">
        <v>20.802915133600127</v>
      </c>
      <c r="M315" s="274">
        <v>20.800171711159049</v>
      </c>
      <c r="N315" s="274">
        <v>22.972962284490645</v>
      </c>
      <c r="O315" s="274">
        <v>22.715080575029571</v>
      </c>
      <c r="P315" s="274">
        <v>23.991229247203083</v>
      </c>
      <c r="Q315" s="274">
        <v>24.200643826871822</v>
      </c>
      <c r="R315" s="274">
        <v>24.572377567637517</v>
      </c>
      <c r="S315" s="274">
        <v>20.457701143098156</v>
      </c>
      <c r="T315" s="274">
        <v>18.886177321435547</v>
      </c>
      <c r="U315" s="274">
        <v>16.993215837093622</v>
      </c>
      <c r="V315" s="274">
        <v>17.731196473742866</v>
      </c>
      <c r="W315" s="274">
        <v>26.93242987004</v>
      </c>
      <c r="X315" s="274">
        <v>20.322092905931299</v>
      </c>
      <c r="Y315" s="274">
        <v>16.648885420518749</v>
      </c>
      <c r="Z315" s="274">
        <v>13.326830679009996</v>
      </c>
      <c r="AA315" s="274">
        <v>12.30841221855556</v>
      </c>
      <c r="AB315" s="274">
        <v>11.26660861227778</v>
      </c>
      <c r="AC315" s="274">
        <v>10.224805006</v>
      </c>
      <c r="AD315" s="274">
        <v>9.3388070302857145</v>
      </c>
      <c r="AE315" s="274">
        <v>8.4528090545714267</v>
      </c>
      <c r="AF315" s="274">
        <v>9.8353354199482119</v>
      </c>
      <c r="AG315" s="274">
        <v>11.217861785324999</v>
      </c>
      <c r="AH315" s="274">
        <v>10.1583146140125</v>
      </c>
      <c r="AI315" s="274">
        <v>9.0987674427000016</v>
      </c>
      <c r="AJ315" s="274">
        <v>9.0987674427000016</v>
      </c>
      <c r="AK315" s="274">
        <v>9.0987674427000016</v>
      </c>
      <c r="AL315" s="274">
        <v>9.0987674427000016</v>
      </c>
      <c r="AM315" s="274">
        <v>9.0987674427000016</v>
      </c>
      <c r="AN315" s="274">
        <v>9.0987674427000016</v>
      </c>
      <c r="AO315" s="274">
        <v>9.0987674427000016</v>
      </c>
      <c r="AP315" s="274">
        <v>9.0987674427000016</v>
      </c>
    </row>
    <row r="316" spans="2:42" ht="15" customHeight="1">
      <c r="F316" s="269" t="s">
        <v>334</v>
      </c>
      <c r="G316" s="272" t="s">
        <v>8</v>
      </c>
      <c r="H316" s="274">
        <v>0.61553693286616029</v>
      </c>
      <c r="I316" s="274">
        <v>0.62979672879580628</v>
      </c>
      <c r="J316" s="274">
        <v>0.44159483374941599</v>
      </c>
      <c r="K316" s="274">
        <v>0.44226223748703419</v>
      </c>
      <c r="L316" s="274">
        <v>0.43550477464364989</v>
      </c>
      <c r="M316" s="274">
        <v>0.60093747610576198</v>
      </c>
      <c r="N316" s="274">
        <v>0.4824256409829869</v>
      </c>
      <c r="O316" s="274">
        <v>0.60842789126813779</v>
      </c>
      <c r="P316" s="274">
        <v>0.57116054327649279</v>
      </c>
      <c r="Q316" s="274">
        <v>0.5560843695606531</v>
      </c>
      <c r="R316" s="274">
        <v>0.6064256800552833</v>
      </c>
      <c r="S316" s="274">
        <v>0.6174914723834708</v>
      </c>
      <c r="T316" s="274">
        <v>0.64635072507351499</v>
      </c>
      <c r="U316" s="274">
        <v>0.67241522461228309</v>
      </c>
      <c r="V316" s="274">
        <v>0.84910440518475949</v>
      </c>
      <c r="W316" s="274">
        <v>0.80224503787812507</v>
      </c>
      <c r="X316" s="274">
        <v>1.1427112579669614</v>
      </c>
      <c r="Y316" s="274">
        <v>1.2113181362934617</v>
      </c>
      <c r="Z316" s="274">
        <v>0.84348929840333331</v>
      </c>
      <c r="AA316" s="274">
        <v>0.69834788831315775</v>
      </c>
      <c r="AB316" s="274">
        <v>0.6982368652065789</v>
      </c>
      <c r="AC316" s="274">
        <v>0.69812584209999995</v>
      </c>
      <c r="AD316" s="274">
        <v>0.62037004129374995</v>
      </c>
      <c r="AE316" s="274">
        <v>0.54261424048749995</v>
      </c>
      <c r="AF316" s="274">
        <v>0.5820278532778409</v>
      </c>
      <c r="AG316" s="274">
        <v>0.62144146606818185</v>
      </c>
      <c r="AH316" s="274">
        <v>0.35897169362424247</v>
      </c>
      <c r="AI316" s="274">
        <v>9.6501921180303055E-2</v>
      </c>
      <c r="AJ316" s="274">
        <v>9.6501921180303055E-2</v>
      </c>
      <c r="AK316" s="274">
        <v>9.6501921180303055E-2</v>
      </c>
      <c r="AL316" s="274">
        <v>9.6501921180303055E-2</v>
      </c>
      <c r="AM316" s="274">
        <v>9.6501921180303055E-2</v>
      </c>
      <c r="AN316" s="274">
        <v>9.6501921180303055E-2</v>
      </c>
      <c r="AO316" s="274">
        <v>9.6501921180303055E-2</v>
      </c>
      <c r="AP316" s="274">
        <v>9.6501921180303055E-2</v>
      </c>
    </row>
    <row r="317" spans="2:42" ht="15" customHeight="1">
      <c r="F317" s="269" t="s">
        <v>335</v>
      </c>
      <c r="G317" s="272" t="s">
        <v>8</v>
      </c>
      <c r="H317" s="274">
        <v>0.1524904820653647</v>
      </c>
      <c r="I317" s="274">
        <v>0.12735941920528049</v>
      </c>
      <c r="J317" s="274">
        <v>0.13516840519035542</v>
      </c>
      <c r="K317" s="274">
        <v>0.11994506804027827</v>
      </c>
      <c r="L317" s="274">
        <v>0.14612251110510069</v>
      </c>
      <c r="M317" s="274">
        <v>0.14636168372332659</v>
      </c>
      <c r="N317" s="274">
        <v>0.12765240566260719</v>
      </c>
      <c r="O317" s="274">
        <v>0.12121866223233102</v>
      </c>
      <c r="P317" s="274">
        <v>0.11555625049583337</v>
      </c>
      <c r="Q317" s="274">
        <v>0.12175082130788363</v>
      </c>
      <c r="R317" s="274">
        <v>9.6189247734992836E-2</v>
      </c>
      <c r="S317" s="274">
        <v>0.11947868143473776</v>
      </c>
      <c r="T317" s="274">
        <v>0.10832127879450051</v>
      </c>
      <c r="U317" s="274">
        <v>0.10129558313411534</v>
      </c>
      <c r="V317" s="274">
        <v>0.13019361473125715</v>
      </c>
      <c r="W317" s="274">
        <v>0.14197649574103777</v>
      </c>
      <c r="X317" s="274">
        <v>0.15393396410707963</v>
      </c>
      <c r="Y317" s="274">
        <v>6.4517640971568618E-2</v>
      </c>
      <c r="Z317" s="274">
        <v>6.0473248844300012E-2</v>
      </c>
      <c r="AA317" s="274">
        <v>5.9853203461956515E-2</v>
      </c>
      <c r="AB317" s="274">
        <v>5.9845046378478262E-2</v>
      </c>
      <c r="AC317" s="274">
        <v>5.9836889295000008E-2</v>
      </c>
      <c r="AD317" s="274">
        <v>5.2234322634308515E-2</v>
      </c>
      <c r="AE317" s="275">
        <v>4.4631755973617022E-2</v>
      </c>
      <c r="AF317" s="274">
        <v>5.6824801082460671E-2</v>
      </c>
      <c r="AG317" s="274">
        <v>6.9017846191304327E-2</v>
      </c>
      <c r="AH317" s="274">
        <v>5.3261275752902168E-2</v>
      </c>
      <c r="AI317" s="275">
        <v>3.7504705314500002E-2</v>
      </c>
      <c r="AJ317" s="275">
        <v>3.7504705314500002E-2</v>
      </c>
      <c r="AK317" s="275">
        <v>3.7504705314500002E-2</v>
      </c>
      <c r="AL317" s="275">
        <v>3.7504705314500002E-2</v>
      </c>
      <c r="AM317" s="275">
        <v>3.7504705314500002E-2</v>
      </c>
      <c r="AN317" s="275">
        <v>3.7504705314500002E-2</v>
      </c>
      <c r="AO317" s="275">
        <v>3.7504705314500002E-2</v>
      </c>
      <c r="AP317" s="275">
        <v>3.7504705314500002E-2</v>
      </c>
    </row>
    <row r="318" spans="2:42" ht="15" customHeight="1">
      <c r="F318" s="269" t="s">
        <v>336</v>
      </c>
      <c r="G318" s="272" t="s">
        <v>8</v>
      </c>
      <c r="H318" s="274">
        <v>0.31707197435410245</v>
      </c>
      <c r="I318" s="274">
        <v>0.32203620132865823</v>
      </c>
      <c r="J318" s="274">
        <v>0.33192345837341691</v>
      </c>
      <c r="K318" s="274">
        <v>0.30846182134429179</v>
      </c>
      <c r="L318" s="274">
        <v>0.32051191586759137</v>
      </c>
      <c r="M318" s="274">
        <v>0.26363958940805282</v>
      </c>
      <c r="N318" s="274">
        <v>0.28603010692399566</v>
      </c>
      <c r="O318" s="274">
        <v>0.25257822058922913</v>
      </c>
      <c r="P318" s="274">
        <v>0.20130867312172046</v>
      </c>
      <c r="Q318" s="274">
        <v>0.19535572044268873</v>
      </c>
      <c r="R318" s="274">
        <v>0.20258577715666845</v>
      </c>
      <c r="S318" s="274">
        <v>0.17889755715360098</v>
      </c>
      <c r="T318" s="274">
        <v>0.15360265788076019</v>
      </c>
      <c r="U318" s="274">
        <v>0.15922603532496665</v>
      </c>
      <c r="V318" s="274">
        <v>0.15444719441999999</v>
      </c>
      <c r="W318" s="274">
        <v>8.0624313449999985E-2</v>
      </c>
      <c r="X318" s="338">
        <v>5.9838100000000004E-4</v>
      </c>
      <c r="Y318" s="364">
        <v>3.7514700000000005E-4</v>
      </c>
      <c r="Z318" s="364">
        <v>2.680925E-4</v>
      </c>
      <c r="AA318" s="338">
        <v>6.0071699999999996E-4</v>
      </c>
      <c r="AB318" s="338">
        <v>6.0071699999999996E-4</v>
      </c>
      <c r="AC318" s="338">
        <v>6.0071699999999996E-4</v>
      </c>
      <c r="AD318" s="338">
        <v>5.9752690000000001E-4</v>
      </c>
      <c r="AE318" s="338">
        <v>5.9433680000000005E-4</v>
      </c>
      <c r="AF318" s="338">
        <v>1.1250796500000002E-3</v>
      </c>
      <c r="AG318" s="338">
        <v>1.6558225000000001E-3</v>
      </c>
      <c r="AH318" s="338">
        <v>9.4065975000000009E-4</v>
      </c>
      <c r="AI318" s="364">
        <v>2.2549700000000004E-4</v>
      </c>
      <c r="AJ318" s="364">
        <v>2.2549700000000004E-4</v>
      </c>
      <c r="AK318" s="364">
        <v>2.2549700000000004E-4</v>
      </c>
      <c r="AL318" s="364">
        <v>2.2549700000000004E-4</v>
      </c>
      <c r="AM318" s="364">
        <v>2.2549700000000004E-4</v>
      </c>
      <c r="AN318" s="364">
        <v>2.2549700000000004E-4</v>
      </c>
      <c r="AO318" s="364">
        <v>2.2549700000000004E-4</v>
      </c>
      <c r="AP318" s="364">
        <v>2.2549700000000004E-4</v>
      </c>
    </row>
    <row r="319" spans="2:42" ht="15" customHeight="1">
      <c r="F319" s="269" t="s">
        <v>337</v>
      </c>
      <c r="G319" s="272" t="s">
        <v>8</v>
      </c>
      <c r="H319" s="274">
        <v>39.705721976344954</v>
      </c>
      <c r="I319" s="274">
        <v>38.726940706261104</v>
      </c>
      <c r="J319" s="274">
        <v>38.432094776506439</v>
      </c>
      <c r="K319" s="274">
        <v>37.202895497446846</v>
      </c>
      <c r="L319" s="274">
        <v>36.096218104288049</v>
      </c>
      <c r="M319" s="274">
        <v>37.302620432142511</v>
      </c>
      <c r="N319" s="274">
        <v>37.548133277014166</v>
      </c>
      <c r="O319" s="274">
        <v>39.898055337159029</v>
      </c>
      <c r="P319" s="274">
        <v>39.824665504825532</v>
      </c>
      <c r="Q319" s="274">
        <v>40.196064159614721</v>
      </c>
      <c r="R319" s="274">
        <v>40.283646802839577</v>
      </c>
      <c r="S319" s="274">
        <v>39.553300032749497</v>
      </c>
      <c r="T319" s="274">
        <v>40.737307472030317</v>
      </c>
      <c r="U319" s="274">
        <v>40.999291482705075</v>
      </c>
      <c r="V319" s="274">
        <v>40.748806463290748</v>
      </c>
      <c r="W319" s="274">
        <v>36.54253573783258</v>
      </c>
      <c r="X319" s="274">
        <v>30.015648991211716</v>
      </c>
      <c r="Y319" s="274">
        <v>32.585199728846646</v>
      </c>
      <c r="Z319" s="274">
        <v>27.457743089820895</v>
      </c>
      <c r="AA319" s="274">
        <v>25.686511241833518</v>
      </c>
      <c r="AB319" s="274">
        <v>26.06763915769676</v>
      </c>
      <c r="AC319" s="274">
        <v>26.448767073560003</v>
      </c>
      <c r="AD319" s="274">
        <v>22.761074801079477</v>
      </c>
      <c r="AE319" s="274">
        <v>19.073382528598952</v>
      </c>
      <c r="AF319" s="274">
        <v>22.513652001943846</v>
      </c>
      <c r="AG319" s="274">
        <v>25.953921475288737</v>
      </c>
      <c r="AH319" s="274">
        <v>22.224297483918381</v>
      </c>
      <c r="AI319" s="274">
        <v>18.494673492548024</v>
      </c>
      <c r="AJ319" s="274">
        <v>18.494673492548024</v>
      </c>
      <c r="AK319" s="274">
        <v>18.494673492548024</v>
      </c>
      <c r="AL319" s="274">
        <v>18.494673492548024</v>
      </c>
      <c r="AM319" s="274">
        <v>18.494673492548024</v>
      </c>
      <c r="AN319" s="274">
        <v>18.494673492548024</v>
      </c>
      <c r="AO319" s="274">
        <v>18.494673492548024</v>
      </c>
      <c r="AP319" s="274">
        <v>18.494673492548024</v>
      </c>
    </row>
    <row r="320" spans="2:42" ht="15" customHeight="1">
      <c r="F320" s="12" t="s">
        <v>341</v>
      </c>
      <c r="G320" s="12"/>
      <c r="H320" s="8"/>
      <c r="I320" s="8"/>
      <c r="J320" s="8"/>
      <c r="K320" s="8"/>
      <c r="L320" s="8"/>
      <c r="M320" s="8"/>
      <c r="N320" s="8"/>
      <c r="O320" s="8"/>
      <c r="P320" s="8"/>
      <c r="Q320" s="8"/>
      <c r="R320" s="8"/>
      <c r="S320" s="8"/>
      <c r="T320" s="8"/>
      <c r="U320" s="8"/>
      <c r="V320" s="8"/>
      <c r="W320" s="9"/>
      <c r="X320" s="9"/>
      <c r="Y320" s="9"/>
      <c r="Z320" s="9"/>
      <c r="AA320" s="9"/>
      <c r="AB320" s="9"/>
      <c r="AC320" s="9"/>
      <c r="AD320" s="9"/>
      <c r="AE320" s="9"/>
      <c r="AF320" s="9"/>
      <c r="AG320" s="9"/>
      <c r="AH320" s="9"/>
      <c r="AI320" s="9"/>
      <c r="AJ320" s="9"/>
      <c r="AK320" s="9"/>
      <c r="AL320" s="9"/>
      <c r="AM320" s="9"/>
      <c r="AN320" s="9"/>
      <c r="AO320" s="9"/>
      <c r="AP320" s="9"/>
    </row>
    <row r="321" spans="2:42" ht="15" customHeight="1">
      <c r="F321" s="269" t="s">
        <v>328</v>
      </c>
      <c r="G321" s="272" t="s">
        <v>10</v>
      </c>
      <c r="H321" s="274">
        <v>4.9698697640104204</v>
      </c>
      <c r="I321" s="274">
        <v>5.007013427661402</v>
      </c>
      <c r="J321" s="274">
        <v>5.0206931872043103</v>
      </c>
      <c r="K321" s="274">
        <v>4.9832214717657299</v>
      </c>
      <c r="L321" s="274">
        <v>5.0514439416444414</v>
      </c>
      <c r="M321" s="274">
        <v>5.2670641803390614</v>
      </c>
      <c r="N321" s="274">
        <v>5.1908495487849518</v>
      </c>
      <c r="O321" s="274">
        <v>5.0853398925981841</v>
      </c>
      <c r="P321" s="274">
        <v>5.143925841216153</v>
      </c>
      <c r="Q321" s="274">
        <v>5.4786575833408948</v>
      </c>
      <c r="R321" s="274">
        <v>5.59129826526061</v>
      </c>
      <c r="S321" s="274">
        <v>5.7058293456063698</v>
      </c>
      <c r="T321" s="274">
        <v>5.5103227821389602</v>
      </c>
      <c r="U321" s="274">
        <v>5.2320364507180983</v>
      </c>
      <c r="V321" s="274">
        <v>5.0911464092387</v>
      </c>
      <c r="W321" s="274">
        <v>5.3116963495238911</v>
      </c>
      <c r="X321" s="274">
        <v>4.4171836165526344</v>
      </c>
      <c r="Y321" s="274">
        <v>4.3329175234638164</v>
      </c>
      <c r="Z321" s="274">
        <v>4.4971166760937846</v>
      </c>
      <c r="AA321" s="274">
        <v>3.1242201831150069</v>
      </c>
      <c r="AB321" s="274">
        <v>3.236405956045008</v>
      </c>
      <c r="AC321" s="274">
        <v>3.3485917289750091</v>
      </c>
      <c r="AD321" s="274">
        <v>3.3248140346715145</v>
      </c>
      <c r="AE321" s="274">
        <v>3.3010363403680199</v>
      </c>
      <c r="AF321" s="274">
        <v>2.9330288624440102</v>
      </c>
      <c r="AG321" s="274">
        <v>2.5650213845200005</v>
      </c>
      <c r="AH321" s="274">
        <v>2.4667997138234594</v>
      </c>
      <c r="AI321" s="274">
        <v>2.3685780431269183</v>
      </c>
      <c r="AJ321" s="274">
        <v>2.3685780431269183</v>
      </c>
      <c r="AK321" s="274">
        <v>2.3685780431269183</v>
      </c>
      <c r="AL321" s="274">
        <v>2.3685780431269183</v>
      </c>
      <c r="AM321" s="274">
        <v>2.3685780431269183</v>
      </c>
      <c r="AN321" s="274">
        <v>2.3685780431269183</v>
      </c>
      <c r="AO321" s="274">
        <v>2.3685780431269183</v>
      </c>
      <c r="AP321" s="274">
        <v>2.3685780431269183</v>
      </c>
    </row>
    <row r="322" spans="2:42" ht="15" customHeight="1">
      <c r="F322" s="269" t="s">
        <v>329</v>
      </c>
      <c r="G322" s="272" t="s">
        <v>10</v>
      </c>
      <c r="H322" s="274">
        <v>0.58921501259610964</v>
      </c>
      <c r="I322" s="274">
        <v>0.62824616300250014</v>
      </c>
      <c r="J322" s="274">
        <v>0.59647113145893638</v>
      </c>
      <c r="K322" s="274">
        <v>0.60425226643060925</v>
      </c>
      <c r="L322" s="274">
        <v>0.60627803613361009</v>
      </c>
      <c r="M322" s="274">
        <v>0.59996793686313821</v>
      </c>
      <c r="N322" s="274">
        <v>0.6076103883343611</v>
      </c>
      <c r="O322" s="274">
        <v>0.62537178235627</v>
      </c>
      <c r="P322" s="274">
        <v>0.61538822131792814</v>
      </c>
      <c r="Q322" s="274">
        <v>0.61247256582037357</v>
      </c>
      <c r="R322" s="274">
        <v>0.59347292625873316</v>
      </c>
      <c r="S322" s="274">
        <v>0.5944255498273</v>
      </c>
      <c r="T322" s="274">
        <v>0.57615069665491581</v>
      </c>
      <c r="U322" s="274">
        <v>0.56097806130807226</v>
      </c>
      <c r="V322" s="274">
        <v>0.57718917191423724</v>
      </c>
      <c r="W322" s="274">
        <v>0.42030018789500079</v>
      </c>
      <c r="X322" s="274">
        <v>0.3050151085268108</v>
      </c>
      <c r="Y322" s="274">
        <v>0.42569823132083373</v>
      </c>
      <c r="Z322" s="274">
        <v>0.37235637482274675</v>
      </c>
      <c r="AA322" s="274">
        <v>0.3347372379280098</v>
      </c>
      <c r="AB322" s="274">
        <v>0.33356464800000529</v>
      </c>
      <c r="AC322" s="274">
        <v>0.33239205807200078</v>
      </c>
      <c r="AD322" s="274">
        <v>0.29667841129792538</v>
      </c>
      <c r="AE322" s="274">
        <v>0.26096476452385003</v>
      </c>
      <c r="AF322" s="274">
        <v>0.23629076496192494</v>
      </c>
      <c r="AG322" s="274">
        <v>0.21161676539999985</v>
      </c>
      <c r="AH322" s="274">
        <v>0.24256813900228325</v>
      </c>
      <c r="AI322" s="274">
        <v>0.27351951260456664</v>
      </c>
      <c r="AJ322" s="274">
        <v>0.27351951260456664</v>
      </c>
      <c r="AK322" s="274">
        <v>0.27351951260456664</v>
      </c>
      <c r="AL322" s="274">
        <v>0.27351951260456664</v>
      </c>
      <c r="AM322" s="274">
        <v>0.27351951260456664</v>
      </c>
      <c r="AN322" s="274">
        <v>0.27351951260456664</v>
      </c>
      <c r="AO322" s="274">
        <v>0.27351951260456664</v>
      </c>
      <c r="AP322" s="274">
        <v>0.27351951260456664</v>
      </c>
    </row>
    <row r="323" spans="2:42" ht="15" customHeight="1">
      <c r="F323" s="269" t="s">
        <v>330</v>
      </c>
      <c r="G323" s="272" t="s">
        <v>10</v>
      </c>
      <c r="H323" s="274">
        <v>0.78605900483372615</v>
      </c>
      <c r="I323" s="274">
        <v>0.79709355507581015</v>
      </c>
      <c r="J323" s="274">
        <v>0.78512624964503186</v>
      </c>
      <c r="K323" s="274">
        <v>0.74118812607366613</v>
      </c>
      <c r="L323" s="274">
        <v>0.70168199864435188</v>
      </c>
      <c r="M323" s="274">
        <v>0.68164678353009345</v>
      </c>
      <c r="N323" s="274">
        <v>0.65861674794216452</v>
      </c>
      <c r="O323" s="274">
        <v>0.62489032109294729</v>
      </c>
      <c r="P323" s="274">
        <v>0.57972143973106116</v>
      </c>
      <c r="Q323" s="274">
        <v>0.54475368762317344</v>
      </c>
      <c r="R323" s="274">
        <v>0.51871615059979448</v>
      </c>
      <c r="S323" s="274">
        <v>0.54147213651370363</v>
      </c>
      <c r="T323" s="274">
        <v>0.4624958110467845</v>
      </c>
      <c r="U323" s="274">
        <v>0.4408268653565578</v>
      </c>
      <c r="V323" s="274">
        <v>0.43389531074812604</v>
      </c>
      <c r="W323" s="274">
        <v>0.41453449068750015</v>
      </c>
      <c r="X323" s="274">
        <v>0.33924553612926633</v>
      </c>
      <c r="Y323" s="274">
        <v>0.34450784507461885</v>
      </c>
      <c r="Z323" s="274">
        <v>2.5777490916033998</v>
      </c>
      <c r="AA323" s="274">
        <v>1.7330975876552921</v>
      </c>
      <c r="AB323" s="274">
        <v>1.7252669663651465</v>
      </c>
      <c r="AC323" s="274">
        <v>1.7174363450750012</v>
      </c>
      <c r="AD323" s="274">
        <v>1.7709049061052764</v>
      </c>
      <c r="AE323" s="274">
        <v>1.8243734671355518</v>
      </c>
      <c r="AF323" s="274">
        <v>1.6913731261677754</v>
      </c>
      <c r="AG323" s="274">
        <v>1.5583727851999989</v>
      </c>
      <c r="AH323" s="274">
        <v>1.6024452110148899</v>
      </c>
      <c r="AI323" s="274">
        <v>1.6465176368297807</v>
      </c>
      <c r="AJ323" s="274">
        <v>1.6465176368297807</v>
      </c>
      <c r="AK323" s="274">
        <v>1.6465176368297807</v>
      </c>
      <c r="AL323" s="274">
        <v>1.6465176368297807</v>
      </c>
      <c r="AM323" s="274">
        <v>1.6465176368297807</v>
      </c>
      <c r="AN323" s="274">
        <v>1.6465176368297807</v>
      </c>
      <c r="AO323" s="274">
        <v>1.6465176368297807</v>
      </c>
      <c r="AP323" s="274">
        <v>1.6465176368297807</v>
      </c>
    </row>
    <row r="324" spans="2:42" ht="15" customHeight="1">
      <c r="F324" s="269" t="s">
        <v>331</v>
      </c>
      <c r="G324" s="272" t="s">
        <v>10</v>
      </c>
      <c r="H324" s="274">
        <v>0.72591130549834137</v>
      </c>
      <c r="I324" s="274">
        <v>0.74920150466510904</v>
      </c>
      <c r="J324" s="274">
        <v>0.73243516637323325</v>
      </c>
      <c r="K324" s="274">
        <v>0.71987451611258235</v>
      </c>
      <c r="L324" s="274">
        <v>0.70732371139550809</v>
      </c>
      <c r="M324" s="274">
        <v>0.69065899722009194</v>
      </c>
      <c r="N324" s="274">
        <v>0.69440732014366557</v>
      </c>
      <c r="O324" s="274">
        <v>0.69229290478517114</v>
      </c>
      <c r="P324" s="274">
        <v>0.69275123181374654</v>
      </c>
      <c r="Q324" s="274">
        <v>0.69205870533192759</v>
      </c>
      <c r="R324" s="274">
        <v>0.68999753512576512</v>
      </c>
      <c r="S324" s="274">
        <v>0.68153806301710707</v>
      </c>
      <c r="T324" s="274">
        <v>0.67233185735337375</v>
      </c>
      <c r="U324" s="274">
        <v>0.66540563061425972</v>
      </c>
      <c r="V324" s="274">
        <v>0.66651732828468191</v>
      </c>
      <c r="W324" s="274">
        <v>0.53947080561059835</v>
      </c>
      <c r="X324" s="274">
        <v>0.76618325473414828</v>
      </c>
      <c r="Y324" s="274">
        <v>0.77219960899061402</v>
      </c>
      <c r="Z324" s="274">
        <v>0.75713567926159353</v>
      </c>
      <c r="AA324" s="274">
        <v>0.59897370102642888</v>
      </c>
      <c r="AB324" s="274">
        <v>0.5982851397632154</v>
      </c>
      <c r="AC324" s="274">
        <v>0.59759657850000192</v>
      </c>
      <c r="AD324" s="274">
        <v>0.50202946095213918</v>
      </c>
      <c r="AE324" s="274">
        <v>0.40646234340427645</v>
      </c>
      <c r="AF324" s="274">
        <v>0.47550975632713821</v>
      </c>
      <c r="AG324" s="274">
        <v>0.54455716924999997</v>
      </c>
      <c r="AH324" s="274">
        <v>0.50953642532454424</v>
      </c>
      <c r="AI324" s="274">
        <v>0.47451568139908851</v>
      </c>
      <c r="AJ324" s="274">
        <v>0.47451568139908851</v>
      </c>
      <c r="AK324" s="274">
        <v>0.47451568139908851</v>
      </c>
      <c r="AL324" s="274">
        <v>0.47451568139908851</v>
      </c>
      <c r="AM324" s="274">
        <v>0.47451568139908851</v>
      </c>
      <c r="AN324" s="274">
        <v>0.47451568139908851</v>
      </c>
      <c r="AO324" s="274">
        <v>0.47451568139908851</v>
      </c>
      <c r="AP324" s="274">
        <v>0.47451568139908851</v>
      </c>
    </row>
    <row r="325" spans="2:42" ht="15" customHeight="1">
      <c r="F325" s="269" t="s">
        <v>332</v>
      </c>
      <c r="G325" s="272" t="s">
        <v>10</v>
      </c>
      <c r="H325" s="274">
        <v>31.400194119341091</v>
      </c>
      <c r="I325" s="274">
        <v>31.574006987089934</v>
      </c>
      <c r="J325" s="274">
        <v>33.0546652016046</v>
      </c>
      <c r="K325" s="274">
        <v>32.535418031975432</v>
      </c>
      <c r="L325" s="274">
        <v>30.093777864472369</v>
      </c>
      <c r="M325" s="274">
        <v>32.151825200673962</v>
      </c>
      <c r="N325" s="274">
        <v>30.017414831498254</v>
      </c>
      <c r="O325" s="274">
        <v>29.673942092576123</v>
      </c>
      <c r="P325" s="274">
        <v>29.248037735277958</v>
      </c>
      <c r="Q325" s="274">
        <v>28.355403991614182</v>
      </c>
      <c r="R325" s="274">
        <v>28.528588546227972</v>
      </c>
      <c r="S325" s="274">
        <v>31.715791209661987</v>
      </c>
      <c r="T325" s="274">
        <v>27.816847686615279</v>
      </c>
      <c r="U325" s="274">
        <v>27.87938783061837</v>
      </c>
      <c r="V325" s="274">
        <v>28.092309359846229</v>
      </c>
      <c r="W325" s="274">
        <v>28.207489452519017</v>
      </c>
      <c r="X325" s="274">
        <v>27.040398417436798</v>
      </c>
      <c r="Y325" s="274">
        <v>23.966455189052006</v>
      </c>
      <c r="Z325" s="274">
        <v>25.840221231838939</v>
      </c>
      <c r="AA325" s="274">
        <v>22.059044985834529</v>
      </c>
      <c r="AB325" s="274">
        <v>21.321585834297252</v>
      </c>
      <c r="AC325" s="274">
        <v>20.584126682759972</v>
      </c>
      <c r="AD325" s="274">
        <v>18.345035761703571</v>
      </c>
      <c r="AE325" s="274">
        <v>16.105944840647172</v>
      </c>
      <c r="AF325" s="274">
        <v>15.820987542338569</v>
      </c>
      <c r="AG325" s="274">
        <v>15.536030244029966</v>
      </c>
      <c r="AH325" s="274">
        <v>15.86107708176355</v>
      </c>
      <c r="AI325" s="274">
        <v>16.186123919497135</v>
      </c>
      <c r="AJ325" s="274">
        <v>16.186123919497135</v>
      </c>
      <c r="AK325" s="274">
        <v>16.186123919497135</v>
      </c>
      <c r="AL325" s="274">
        <v>16.186123919497135</v>
      </c>
      <c r="AM325" s="274">
        <v>16.186123919497135</v>
      </c>
      <c r="AN325" s="274">
        <v>16.186123919497135</v>
      </c>
      <c r="AO325" s="274">
        <v>16.186123919497135</v>
      </c>
      <c r="AP325" s="274">
        <v>16.186123919497135</v>
      </c>
    </row>
    <row r="326" spans="2:42" ht="15" customHeight="1">
      <c r="F326" s="269" t="s">
        <v>333</v>
      </c>
      <c r="G326" s="272" t="s">
        <v>10</v>
      </c>
      <c r="H326" s="274">
        <v>19.577563488971556</v>
      </c>
      <c r="I326" s="274">
        <v>18.699972870813774</v>
      </c>
      <c r="J326" s="274">
        <v>16.19720139293625</v>
      </c>
      <c r="K326" s="274">
        <v>15.539448809997436</v>
      </c>
      <c r="L326" s="274">
        <v>16.028799821085823</v>
      </c>
      <c r="M326" s="274">
        <v>16.026685993824099</v>
      </c>
      <c r="N326" s="274">
        <v>17.700837185107037</v>
      </c>
      <c r="O326" s="274">
        <v>17.502137422505275</v>
      </c>
      <c r="P326" s="274">
        <v>18.485419403749106</v>
      </c>
      <c r="Q326" s="274">
        <v>18.64677488472713</v>
      </c>
      <c r="R326" s="274">
        <v>18.933198478690308</v>
      </c>
      <c r="S326" s="274">
        <v>15.76280989065261</v>
      </c>
      <c r="T326" s="274">
        <v>14.551939174230164</v>
      </c>
      <c r="U326" s="274">
        <v>13.093398363642756</v>
      </c>
      <c r="V326" s="274">
        <v>13.662017897045674</v>
      </c>
      <c r="W326" s="274">
        <v>8.7687623299994009</v>
      </c>
      <c r="X326" s="274">
        <v>9.0688448676896787</v>
      </c>
      <c r="Y326" s="274">
        <v>10.259754224272344</v>
      </c>
      <c r="Z326" s="274">
        <v>8.6680437964565229</v>
      </c>
      <c r="AA326" s="274">
        <v>7.6176144249333344</v>
      </c>
      <c r="AB326" s="274">
        <v>7.6038276619666672</v>
      </c>
      <c r="AC326" s="274">
        <v>7.5900408990000008</v>
      </c>
      <c r="AD326" s="274">
        <v>7.4142599137219509</v>
      </c>
      <c r="AE326" s="274">
        <v>7.2384789284439002</v>
      </c>
      <c r="AF326" s="274">
        <v>6.9546962612219509</v>
      </c>
      <c r="AG326" s="274">
        <v>6.6709135940000008</v>
      </c>
      <c r="AH326" s="274">
        <v>6.5015483311055569</v>
      </c>
      <c r="AI326" s="274">
        <v>6.3321830682111129</v>
      </c>
      <c r="AJ326" s="274">
        <v>6.3321830682111129</v>
      </c>
      <c r="AK326" s="274">
        <v>6.3321830682111129</v>
      </c>
      <c r="AL326" s="274">
        <v>6.3321830682111129</v>
      </c>
      <c r="AM326" s="274">
        <v>6.3321830682111129</v>
      </c>
      <c r="AN326" s="274">
        <v>6.3321830682111129</v>
      </c>
      <c r="AO326" s="274">
        <v>6.3321830682111129</v>
      </c>
      <c r="AP326" s="274">
        <v>6.3321830682111129</v>
      </c>
    </row>
    <row r="327" spans="2:42" ht="15" customHeight="1">
      <c r="F327" s="269" t="s">
        <v>334</v>
      </c>
      <c r="G327" s="272" t="s">
        <v>10</v>
      </c>
      <c r="H327" s="274">
        <v>0.31927359062820704</v>
      </c>
      <c r="I327" s="274">
        <v>0.32667002129709349</v>
      </c>
      <c r="J327" s="274">
        <v>0.22905135442896057</v>
      </c>
      <c r="K327" s="274">
        <v>0.22939753087480899</v>
      </c>
      <c r="L327" s="274">
        <v>0.22589249436059367</v>
      </c>
      <c r="M327" s="274">
        <v>0.31170098087527259</v>
      </c>
      <c r="N327" s="274">
        <v>0.25022993484818762</v>
      </c>
      <c r="O327" s="274">
        <v>0.31558619330769655</v>
      </c>
      <c r="P327" s="274">
        <v>0.29625594784041026</v>
      </c>
      <c r="Q327" s="274">
        <v>0.28843606919758419</v>
      </c>
      <c r="R327" s="274">
        <v>0.31454766397015127</v>
      </c>
      <c r="S327" s="274">
        <v>0.32028739307676318</v>
      </c>
      <c r="T327" s="274">
        <v>0.33525643349858397</v>
      </c>
      <c r="U327" s="274">
        <v>0.34877586005341454</v>
      </c>
      <c r="V327" s="274">
        <v>0.44042298323066215</v>
      </c>
      <c r="W327" s="274">
        <v>0.38967018129858688</v>
      </c>
      <c r="X327" s="274">
        <v>0.68116639453429273</v>
      </c>
      <c r="Y327" s="274">
        <v>0.38204367123338234</v>
      </c>
      <c r="Z327" s="274">
        <v>0.73270739589271572</v>
      </c>
      <c r="AA327" s="274">
        <v>0.30018267700873008</v>
      </c>
      <c r="AB327" s="274">
        <v>0.29999271765436508</v>
      </c>
      <c r="AC327" s="274">
        <v>0.29980275830000003</v>
      </c>
      <c r="AD327" s="274">
        <v>0.28380811921500004</v>
      </c>
      <c r="AE327" s="274">
        <v>0.26781348013</v>
      </c>
      <c r="AF327" s="274">
        <v>0.32407801806500003</v>
      </c>
      <c r="AG327" s="274">
        <v>0.38034255600000005</v>
      </c>
      <c r="AH327" s="274">
        <v>0.23742145109827273</v>
      </c>
      <c r="AI327" s="274">
        <v>9.4500346196545432E-2</v>
      </c>
      <c r="AJ327" s="274">
        <v>9.4500346196545432E-2</v>
      </c>
      <c r="AK327" s="274">
        <v>9.4500346196545432E-2</v>
      </c>
      <c r="AL327" s="274">
        <v>9.4500346196545432E-2</v>
      </c>
      <c r="AM327" s="274">
        <v>9.4500346196545432E-2</v>
      </c>
      <c r="AN327" s="274">
        <v>9.4500346196545432E-2</v>
      </c>
      <c r="AO327" s="274">
        <v>9.4500346196545432E-2</v>
      </c>
      <c r="AP327" s="274">
        <v>9.4500346196545432E-2</v>
      </c>
    </row>
    <row r="328" spans="2:42" ht="15" customHeight="1">
      <c r="F328" s="269" t="s">
        <v>335</v>
      </c>
      <c r="G328" s="272" t="s">
        <v>10</v>
      </c>
      <c r="H328" s="274">
        <v>0.34896398081584024</v>
      </c>
      <c r="I328" s="274">
        <v>0.29145327182595765</v>
      </c>
      <c r="J328" s="274">
        <v>0.30932359919707036</v>
      </c>
      <c r="K328" s="274">
        <v>0.27448603909993952</v>
      </c>
      <c r="L328" s="274">
        <v>0.33439131722454241</v>
      </c>
      <c r="M328" s="274">
        <v>0.33493864731247852</v>
      </c>
      <c r="N328" s="274">
        <v>0.29212375118367939</v>
      </c>
      <c r="O328" s="274">
        <v>0.27740057181819899</v>
      </c>
      <c r="P328" s="274">
        <v>0.26444253198631262</v>
      </c>
      <c r="Q328" s="274">
        <v>0.2786183812638568</v>
      </c>
      <c r="R328" s="274">
        <v>0.22012247811568927</v>
      </c>
      <c r="S328" s="274">
        <v>0.27341874542846412</v>
      </c>
      <c r="T328" s="274">
        <v>0.2478857968262464</v>
      </c>
      <c r="U328" s="274">
        <v>0.23180797549312435</v>
      </c>
      <c r="V328" s="274">
        <v>0.2979391333680001</v>
      </c>
      <c r="W328" s="274">
        <v>0.25155711806875003</v>
      </c>
      <c r="X328" s="274">
        <v>0.44206120826999995</v>
      </c>
      <c r="Y328" s="274">
        <v>0.28712620829000007</v>
      </c>
      <c r="Z328" s="274">
        <v>7.7002863639680022E-2</v>
      </c>
      <c r="AA328" s="274">
        <v>6.6199883411355048E-2</v>
      </c>
      <c r="AB328" s="274">
        <v>6.5924059920677514E-2</v>
      </c>
      <c r="AC328" s="274">
        <v>6.5648236429999965E-2</v>
      </c>
      <c r="AD328" s="274">
        <v>6.4971281971249933E-2</v>
      </c>
      <c r="AE328" s="274">
        <v>6.4294327512499916E-2</v>
      </c>
      <c r="AF328" s="274">
        <v>5.0195493956249962E-2</v>
      </c>
      <c r="AG328" s="275">
        <v>3.6096660400000008E-2</v>
      </c>
      <c r="AH328" s="275">
        <v>3.2198667251656654E-2</v>
      </c>
      <c r="AI328" s="275">
        <v>2.8300674103313307E-2</v>
      </c>
      <c r="AJ328" s="275">
        <v>2.8300674103313307E-2</v>
      </c>
      <c r="AK328" s="275">
        <v>2.8300674103313307E-2</v>
      </c>
      <c r="AL328" s="275">
        <v>2.8300674103313307E-2</v>
      </c>
      <c r="AM328" s="275">
        <v>2.8300674103313307E-2</v>
      </c>
      <c r="AN328" s="275">
        <v>2.8300674103313307E-2</v>
      </c>
      <c r="AO328" s="275">
        <v>2.8300674103313307E-2</v>
      </c>
      <c r="AP328" s="275">
        <v>2.8300674103313307E-2</v>
      </c>
    </row>
    <row r="329" spans="2:42" ht="15" customHeight="1">
      <c r="F329" s="269" t="s">
        <v>336</v>
      </c>
      <c r="G329" s="272" t="s">
        <v>10</v>
      </c>
      <c r="H329" s="275">
        <v>1.0218699851390008E-2</v>
      </c>
      <c r="I329" s="275">
        <v>1.0378688590699108E-2</v>
      </c>
      <c r="J329" s="275">
        <v>1.0697338361937153E-2</v>
      </c>
      <c r="K329" s="275">
        <v>9.9412090089368785E-3</v>
      </c>
      <c r="L329" s="275">
        <v>1.0329563417633244E-2</v>
      </c>
      <c r="M329" s="275">
        <v>8.4966633793244154E-3</v>
      </c>
      <c r="N329" s="275">
        <v>9.2182723404405659E-3</v>
      </c>
      <c r="O329" s="275">
        <v>8.1401739477518532E-3</v>
      </c>
      <c r="P329" s="275">
        <v>6.487842113144582E-3</v>
      </c>
      <c r="Q329" s="275">
        <v>6.2959883967116772E-3</v>
      </c>
      <c r="R329" s="275">
        <v>6.5290010419294959E-3</v>
      </c>
      <c r="S329" s="275">
        <v>5.7655692983383505E-3</v>
      </c>
      <c r="T329" s="338">
        <v>4.9503569669210211E-3</v>
      </c>
      <c r="U329" s="275">
        <v>5.1315890243126593E-3</v>
      </c>
      <c r="V329" s="338">
        <v>4.9775749682142711E-3</v>
      </c>
      <c r="W329" s="275">
        <v>1.0751061312500004E-2</v>
      </c>
      <c r="X329" s="338">
        <v>2.5570730386742513E-4</v>
      </c>
      <c r="Y329" s="338">
        <v>9.8531019999999886E-4</v>
      </c>
      <c r="Z329" s="338">
        <v>9.925919999999866E-4</v>
      </c>
      <c r="AA329" s="338">
        <v>2.6685149999999963E-3</v>
      </c>
      <c r="AB329" s="338">
        <v>2.7524284999999975E-3</v>
      </c>
      <c r="AC329" s="338">
        <v>2.8363419999999986E-3</v>
      </c>
      <c r="AD329" s="338">
        <v>2.0580629285714283E-3</v>
      </c>
      <c r="AE329" s="338">
        <v>1.279783857142858E-3</v>
      </c>
      <c r="AF329" s="338">
        <v>1.12753192857143E-3</v>
      </c>
      <c r="AG329" s="338">
        <v>9.7528000000000198E-4</v>
      </c>
      <c r="AH329" s="338">
        <v>7.560500500000001E-4</v>
      </c>
      <c r="AI329" s="338">
        <v>5.3682009999999822E-4</v>
      </c>
      <c r="AJ329" s="338">
        <v>5.3682009999999822E-4</v>
      </c>
      <c r="AK329" s="338">
        <v>5.3682009999999822E-4</v>
      </c>
      <c r="AL329" s="338">
        <v>5.3682009999999822E-4</v>
      </c>
      <c r="AM329" s="338">
        <v>5.3682009999999822E-4</v>
      </c>
      <c r="AN329" s="338">
        <v>5.3682009999999822E-4</v>
      </c>
      <c r="AO329" s="338">
        <v>5.3682009999999822E-4</v>
      </c>
      <c r="AP329" s="338">
        <v>5.3682009999999822E-4</v>
      </c>
    </row>
    <row r="330" spans="2:42" ht="15" customHeight="1">
      <c r="F330" s="269" t="s">
        <v>337</v>
      </c>
      <c r="G330" s="272" t="s">
        <v>10</v>
      </c>
      <c r="H330" s="274">
        <v>33.250599898366083</v>
      </c>
      <c r="I330" s="274">
        <v>32.430943113911653</v>
      </c>
      <c r="J330" s="274">
        <v>32.184031496292029</v>
      </c>
      <c r="K330" s="274">
        <v>31.154668185691101</v>
      </c>
      <c r="L330" s="274">
        <v>30.227907875466485</v>
      </c>
      <c r="M330" s="274">
        <v>31.238180428723265</v>
      </c>
      <c r="N330" s="274">
        <v>31.443779243413008</v>
      </c>
      <c r="O330" s="274">
        <v>33.411664835841513</v>
      </c>
      <c r="P330" s="274">
        <v>33.350206289564909</v>
      </c>
      <c r="Q330" s="274">
        <v>33.661225141722888</v>
      </c>
      <c r="R330" s="274">
        <v>33.734569115411269</v>
      </c>
      <c r="S330" s="274">
        <v>33.122957815312077</v>
      </c>
      <c r="T330" s="274">
        <v>34.114476308885116</v>
      </c>
      <c r="U330" s="274">
        <v>34.333868504395511</v>
      </c>
      <c r="V330" s="274">
        <v>34.124105861972282</v>
      </c>
      <c r="W330" s="274">
        <v>41.777675167037742</v>
      </c>
      <c r="X330" s="274">
        <v>30.938788038534184</v>
      </c>
      <c r="Y330" s="274">
        <v>32.648253732043003</v>
      </c>
      <c r="Z330" s="274">
        <v>18.579902228915426</v>
      </c>
      <c r="AA330" s="274">
        <v>17.610429108809864</v>
      </c>
      <c r="AB330" s="274">
        <v>17.613617158779931</v>
      </c>
      <c r="AC330" s="274">
        <v>17.616805208750002</v>
      </c>
      <c r="AD330" s="274">
        <v>16.276542624945478</v>
      </c>
      <c r="AE330" s="274">
        <v>14.936280041140954</v>
      </c>
      <c r="AF330" s="274">
        <v>14.57546977007048</v>
      </c>
      <c r="AG330" s="274">
        <v>14.214659499000005</v>
      </c>
      <c r="AH330" s="274">
        <v>14.728928575413128</v>
      </c>
      <c r="AI330" s="274">
        <v>15.24319765182625</v>
      </c>
      <c r="AJ330" s="274">
        <v>15.24319765182625</v>
      </c>
      <c r="AK330" s="274">
        <v>15.24319765182625</v>
      </c>
      <c r="AL330" s="274">
        <v>15.24319765182625</v>
      </c>
      <c r="AM330" s="274">
        <v>15.24319765182625</v>
      </c>
      <c r="AN330" s="274">
        <v>15.24319765182625</v>
      </c>
      <c r="AO330" s="274">
        <v>15.24319765182625</v>
      </c>
      <c r="AP330" s="274">
        <v>15.24319765182625</v>
      </c>
    </row>
    <row r="331" spans="2:42" ht="15" customHeight="1">
      <c r="F331" s="28"/>
      <c r="G331" s="29"/>
      <c r="H331" s="30"/>
      <c r="I331" s="30"/>
      <c r="J331" s="30"/>
      <c r="K331" s="30"/>
      <c r="L331" s="30"/>
      <c r="M331" s="30"/>
      <c r="N331" s="30"/>
      <c r="O331" s="30"/>
      <c r="P331" s="30"/>
      <c r="Q331" s="30"/>
      <c r="R331" s="30"/>
      <c r="S331" s="30"/>
      <c r="T331" s="30"/>
      <c r="U331" s="30"/>
      <c r="V331" s="30"/>
      <c r="W331" s="30"/>
      <c r="X331" s="30"/>
      <c r="Y331" s="30"/>
      <c r="Z331" s="30"/>
      <c r="AA331" s="30"/>
      <c r="AB331" s="30"/>
      <c r="AC331" s="30"/>
      <c r="AD331" s="30"/>
      <c r="AE331" s="30"/>
      <c r="AF331" s="30"/>
      <c r="AG331" s="30"/>
      <c r="AH331" s="30"/>
      <c r="AI331" s="30"/>
      <c r="AJ331" s="30"/>
      <c r="AK331" s="30"/>
      <c r="AL331" s="30"/>
      <c r="AN331" s="30"/>
      <c r="AO331" s="30"/>
      <c r="AP331" s="30"/>
    </row>
    <row r="332" spans="2:42" s="15" customFormat="1" ht="15" customHeight="1">
      <c r="B332" s="28"/>
      <c r="C332" s="28"/>
      <c r="D332" s="28"/>
      <c r="E332" s="172"/>
      <c r="G332" s="31"/>
      <c r="H332" s="32"/>
      <c r="I332" s="32"/>
      <c r="J332" s="32"/>
      <c r="K332" s="32"/>
      <c r="L332" s="32"/>
      <c r="M332" s="32"/>
      <c r="N332" s="32"/>
      <c r="O332" s="32"/>
      <c r="P332" s="32"/>
      <c r="Q332" s="32"/>
      <c r="R332" s="32"/>
      <c r="S332" s="32"/>
      <c r="T332" s="32"/>
      <c r="U332" s="32"/>
      <c r="V332" s="32"/>
      <c r="W332" s="32"/>
      <c r="X332" s="32"/>
      <c r="Y332" s="32"/>
      <c r="Z332" s="32"/>
      <c r="AA332" s="32"/>
      <c r="AB332" s="32"/>
      <c r="AC332" s="32"/>
      <c r="AD332" s="32"/>
      <c r="AE332" s="32"/>
      <c r="AF332" s="32"/>
      <c r="AG332" s="32"/>
      <c r="AH332" s="32"/>
      <c r="AI332" s="32"/>
      <c r="AJ332" s="32"/>
      <c r="AK332" s="32"/>
      <c r="AL332" s="32"/>
      <c r="AN332" s="32"/>
      <c r="AO332" s="32"/>
      <c r="AP332" s="32"/>
    </row>
    <row r="333" spans="2:42" s="120" customFormat="1" ht="15" customHeight="1">
      <c r="B333" s="99"/>
      <c r="C333" s="99"/>
      <c r="D333" s="207" t="s">
        <v>164</v>
      </c>
      <c r="E333" s="172">
        <v>111</v>
      </c>
      <c r="F333" s="365" t="s">
        <v>342</v>
      </c>
      <c r="G333" s="255"/>
    </row>
    <row r="334" spans="2:42" ht="15" customHeight="1">
      <c r="F334" s="426" t="s">
        <v>430</v>
      </c>
      <c r="G334" s="12" t="s">
        <v>241</v>
      </c>
      <c r="H334" s="8">
        <v>1990</v>
      </c>
      <c r="I334" s="8">
        <v>1991</v>
      </c>
      <c r="J334" s="8">
        <v>1992</v>
      </c>
      <c r="K334" s="8">
        <v>1993</v>
      </c>
      <c r="L334" s="8">
        <v>1994</v>
      </c>
      <c r="M334" s="8">
        <v>1995</v>
      </c>
      <c r="N334" s="8">
        <v>1996</v>
      </c>
      <c r="O334" s="8">
        <v>1997</v>
      </c>
      <c r="P334" s="8">
        <v>1998</v>
      </c>
      <c r="Q334" s="8">
        <v>1999</v>
      </c>
      <c r="R334" s="8">
        <v>2000</v>
      </c>
      <c r="S334" s="8">
        <v>2001</v>
      </c>
      <c r="T334" s="8">
        <v>2002</v>
      </c>
      <c r="U334" s="8">
        <v>2003</v>
      </c>
      <c r="V334" s="8">
        <v>2004</v>
      </c>
      <c r="W334" s="9">
        <f t="shared" ref="W334:AP334" si="169">V334+1</f>
        <v>2005</v>
      </c>
      <c r="X334" s="9">
        <f t="shared" si="169"/>
        <v>2006</v>
      </c>
      <c r="Y334" s="9">
        <f t="shared" si="169"/>
        <v>2007</v>
      </c>
      <c r="Z334" s="9">
        <f t="shared" si="169"/>
        <v>2008</v>
      </c>
      <c r="AA334" s="9">
        <f t="shared" si="169"/>
        <v>2009</v>
      </c>
      <c r="AB334" s="9">
        <f t="shared" si="169"/>
        <v>2010</v>
      </c>
      <c r="AC334" s="9">
        <f t="shared" si="169"/>
        <v>2011</v>
      </c>
      <c r="AD334" s="9">
        <f t="shared" si="169"/>
        <v>2012</v>
      </c>
      <c r="AE334" s="9">
        <f t="shared" si="169"/>
        <v>2013</v>
      </c>
      <c r="AF334" s="9">
        <f t="shared" si="169"/>
        <v>2014</v>
      </c>
      <c r="AG334" s="9">
        <f t="shared" si="169"/>
        <v>2015</v>
      </c>
      <c r="AH334" s="9">
        <f t="shared" si="169"/>
        <v>2016</v>
      </c>
      <c r="AI334" s="9">
        <f t="shared" si="169"/>
        <v>2017</v>
      </c>
      <c r="AJ334" s="9">
        <f t="shared" si="169"/>
        <v>2018</v>
      </c>
      <c r="AK334" s="9">
        <f t="shared" si="169"/>
        <v>2019</v>
      </c>
      <c r="AL334" s="9">
        <f t="shared" si="169"/>
        <v>2020</v>
      </c>
      <c r="AM334" s="9">
        <f t="shared" si="169"/>
        <v>2021</v>
      </c>
      <c r="AN334" s="9">
        <f t="shared" si="169"/>
        <v>2022</v>
      </c>
      <c r="AO334" s="9">
        <f t="shared" si="169"/>
        <v>2023</v>
      </c>
      <c r="AP334" s="9">
        <f t="shared" si="169"/>
        <v>2024</v>
      </c>
    </row>
    <row r="335" spans="2:42" ht="15" customHeight="1">
      <c r="F335" s="269" t="s">
        <v>328</v>
      </c>
      <c r="G335" s="272" t="s">
        <v>10</v>
      </c>
      <c r="H335" s="274">
        <v>5.8162206276399777</v>
      </c>
      <c r="I335" s="274">
        <v>5.8596897230028766</v>
      </c>
      <c r="J335" s="274">
        <v>5.8756990961681037</v>
      </c>
      <c r="K335" s="274">
        <v>5.831846082983497</v>
      </c>
      <c r="L335" s="274">
        <v>5.9116865929804661</v>
      </c>
      <c r="M335" s="274">
        <v>6.1640261792436517</v>
      </c>
      <c r="N335" s="274">
        <v>6.074832471315319</v>
      </c>
      <c r="O335" s="274">
        <v>5.951354901908454</v>
      </c>
      <c r="P335" s="274">
        <v>6.0199178258927475</v>
      </c>
      <c r="Q335" s="274">
        <v>6.4116531742453704</v>
      </c>
      <c r="R335" s="274">
        <v>6.5434761573016136</v>
      </c>
      <c r="S335" s="274">
        <v>6.6775114668054512</v>
      </c>
      <c r="T335" s="274">
        <v>6.4487108419857435</v>
      </c>
      <c r="U335" s="274">
        <v>6.1230333538307695</v>
      </c>
      <c r="V335" s="274">
        <v>5.9581502473526875</v>
      </c>
      <c r="W335" s="274">
        <v>7.0197889094654125</v>
      </c>
      <c r="X335" s="274">
        <v>12.570377694882524</v>
      </c>
      <c r="Y335" s="274">
        <v>11.727690284423705</v>
      </c>
      <c r="Z335" s="274">
        <v>7.2227284991486558</v>
      </c>
      <c r="AA335" s="274">
        <v>3.8797457897051011</v>
      </c>
      <c r="AB335" s="274">
        <v>4.043881665301102</v>
      </c>
      <c r="AC335" s="274">
        <v>4.2080175408971021</v>
      </c>
      <c r="AD335" s="274">
        <v>6.0332746895570697</v>
      </c>
      <c r="AE335" s="274">
        <v>7.8585318382170382</v>
      </c>
      <c r="AF335" s="274">
        <v>6.5576660470735213</v>
      </c>
      <c r="AG335" s="274">
        <v>5.2568002559300044</v>
      </c>
      <c r="AH335" s="274">
        <v>5.3224325720599062</v>
      </c>
      <c r="AI335" s="274">
        <v>5.3880648881898088</v>
      </c>
      <c r="AJ335" s="274">
        <v>5.3880648881898088</v>
      </c>
      <c r="AK335" s="274">
        <v>5.3880648881898088</v>
      </c>
      <c r="AL335" s="274">
        <v>5.3880648881898088</v>
      </c>
      <c r="AM335" s="274">
        <v>5.3880648881898088</v>
      </c>
      <c r="AN335" s="274">
        <v>5.3880648881898088</v>
      </c>
      <c r="AO335" s="274">
        <v>5.3880648881898088</v>
      </c>
      <c r="AP335" s="274">
        <v>5.3880648881898088</v>
      </c>
    </row>
    <row r="336" spans="2:42" ht="15" customHeight="1">
      <c r="F336" s="269" t="s">
        <v>329</v>
      </c>
      <c r="G336" s="272" t="s">
        <v>10</v>
      </c>
      <c r="H336" s="274">
        <v>1.0668212568286632</v>
      </c>
      <c r="I336" s="274">
        <v>1.1374902996090728</v>
      </c>
      <c r="J336" s="274">
        <v>1.0799590446980385</v>
      </c>
      <c r="K336" s="274">
        <v>1.0940474165361194</v>
      </c>
      <c r="L336" s="274">
        <v>1.0977152358115969</v>
      </c>
      <c r="M336" s="274">
        <v>1.0862902926405498</v>
      </c>
      <c r="N336" s="274">
        <v>1.1001275668265196</v>
      </c>
      <c r="O336" s="274">
        <v>1.1322860018432976</v>
      </c>
      <c r="P336" s="274">
        <v>1.1142099601490743</v>
      </c>
      <c r="Q336" s="274">
        <v>1.1089309309392181</v>
      </c>
      <c r="R336" s="274">
        <v>1.0745305526000215</v>
      </c>
      <c r="S336" s="274">
        <v>1.0762553543294024</v>
      </c>
      <c r="T336" s="274">
        <v>1.0431672601482616</v>
      </c>
      <c r="U336" s="274">
        <v>1.015695981304221</v>
      </c>
      <c r="V336" s="274">
        <v>1.0450475032813302</v>
      </c>
      <c r="W336" s="274">
        <v>0.69516888045333336</v>
      </c>
      <c r="X336" s="274">
        <v>0.52840575531938105</v>
      </c>
      <c r="Y336" s="274">
        <v>0.62527850098070203</v>
      </c>
      <c r="Z336" s="274">
        <v>1.0988389254181066</v>
      </c>
      <c r="AA336" s="274">
        <v>0.63034311925190456</v>
      </c>
      <c r="AB336" s="274">
        <v>0.62937142227345233</v>
      </c>
      <c r="AC336" s="274">
        <v>0.62839972529499999</v>
      </c>
      <c r="AD336" s="274">
        <v>0.54015218481903149</v>
      </c>
      <c r="AE336" s="274">
        <v>0.45190464434306293</v>
      </c>
      <c r="AF336" s="274">
        <v>0.42339654637153146</v>
      </c>
      <c r="AG336" s="274">
        <v>0.39488844840000004</v>
      </c>
      <c r="AH336" s="274">
        <v>0.74694090193737472</v>
      </c>
      <c r="AI336" s="274">
        <v>1.0989933554747493</v>
      </c>
      <c r="AJ336" s="274">
        <v>1.0989933554747493</v>
      </c>
      <c r="AK336" s="274">
        <v>1.0989933554747493</v>
      </c>
      <c r="AL336" s="274">
        <v>1.0989933554747493</v>
      </c>
      <c r="AM336" s="274">
        <v>1.0989933554747493</v>
      </c>
      <c r="AN336" s="274">
        <v>1.0989933554747493</v>
      </c>
      <c r="AO336" s="274">
        <v>1.0989933554747493</v>
      </c>
      <c r="AP336" s="274">
        <v>1.0989933554747493</v>
      </c>
    </row>
    <row r="337" spans="2:42" ht="15" customHeight="1">
      <c r="F337" s="269" t="s">
        <v>330</v>
      </c>
      <c r="G337" s="272" t="s">
        <v>10</v>
      </c>
      <c r="H337" s="274">
        <v>2.4671359999556293</v>
      </c>
      <c r="I337" s="274">
        <v>2.5017691966726154</v>
      </c>
      <c r="J337" s="274">
        <v>2.4642084412214604</v>
      </c>
      <c r="K337" s="274">
        <v>2.3263036201242895</v>
      </c>
      <c r="L337" s="274">
        <v>2.2023091253085818</v>
      </c>
      <c r="M337" s="274">
        <v>2.1394263134951128</v>
      </c>
      <c r="N337" s="274">
        <v>2.0671439154437636</v>
      </c>
      <c r="O337" s="274">
        <v>1.9612896712739192</v>
      </c>
      <c r="P337" s="274">
        <v>1.8195219762276595</v>
      </c>
      <c r="Q337" s="274">
        <v>1.7097716909025233</v>
      </c>
      <c r="R337" s="274">
        <v>1.6280499059658518</v>
      </c>
      <c r="S337" s="274">
        <v>1.6994721678030074</v>
      </c>
      <c r="T337" s="274">
        <v>1.4515959466726815</v>
      </c>
      <c r="U337" s="274">
        <v>1.3835854847802562</v>
      </c>
      <c r="V337" s="274">
        <v>1.3618300086582855</v>
      </c>
      <c r="W337" s="274">
        <v>2.0561107634796869</v>
      </c>
      <c r="X337" s="274">
        <v>1.2604691540614636</v>
      </c>
      <c r="Y337" s="274">
        <v>1.2019174822281347</v>
      </c>
      <c r="Z337" s="274">
        <v>2.0000769490174135</v>
      </c>
      <c r="AA337" s="274">
        <v>1.6787173836457912</v>
      </c>
      <c r="AB337" s="274">
        <v>1.6687115279378952</v>
      </c>
      <c r="AC337" s="274">
        <v>1.6587056722299995</v>
      </c>
      <c r="AD337" s="274">
        <v>1.5549850264261598</v>
      </c>
      <c r="AE337" s="274">
        <v>1.4512643806223198</v>
      </c>
      <c r="AF337" s="274">
        <v>1.2563283549861601</v>
      </c>
      <c r="AG337" s="274">
        <v>1.0613923293500005</v>
      </c>
      <c r="AH337" s="274">
        <v>1.2145398419576408</v>
      </c>
      <c r="AI337" s="274">
        <v>1.3676873545652812</v>
      </c>
      <c r="AJ337" s="274">
        <v>1.3676873545652812</v>
      </c>
      <c r="AK337" s="274">
        <v>1.3676873545652812</v>
      </c>
      <c r="AL337" s="274">
        <v>1.3676873545652812</v>
      </c>
      <c r="AM337" s="274">
        <v>1.3676873545652812</v>
      </c>
      <c r="AN337" s="274">
        <v>1.3676873545652812</v>
      </c>
      <c r="AO337" s="274">
        <v>1.3676873545652812</v>
      </c>
      <c r="AP337" s="274">
        <v>1.3676873545652812</v>
      </c>
    </row>
    <row r="338" spans="2:42" ht="15" customHeight="1">
      <c r="F338" s="269" t="s">
        <v>331</v>
      </c>
      <c r="G338" s="272" t="s">
        <v>10</v>
      </c>
      <c r="H338" s="274">
        <v>8.3964048157966058</v>
      </c>
      <c r="I338" s="274">
        <v>8.6657957716386029</v>
      </c>
      <c r="J338" s="274">
        <v>8.4718644159607397</v>
      </c>
      <c r="K338" s="274">
        <v>8.3265790297995963</v>
      </c>
      <c r="L338" s="274">
        <v>8.1814075241757518</v>
      </c>
      <c r="M338" s="274">
        <v>7.9886516250782984</v>
      </c>
      <c r="N338" s="274">
        <v>8.032007385497332</v>
      </c>
      <c r="O338" s="274">
        <v>8.0075505583833522</v>
      </c>
      <c r="P338" s="274">
        <v>8.0128518937404287</v>
      </c>
      <c r="Q338" s="274">
        <v>8.0048416414644716</v>
      </c>
      <c r="R338" s="274">
        <v>7.9810006855320967</v>
      </c>
      <c r="S338" s="274">
        <v>7.883152433529089</v>
      </c>
      <c r="T338" s="274">
        <v>7.7766669318091264</v>
      </c>
      <c r="U338" s="274">
        <v>7.6965532827901555</v>
      </c>
      <c r="V338" s="274">
        <v>7.7094119662173757</v>
      </c>
      <c r="W338" s="274">
        <v>8.047426006167127</v>
      </c>
      <c r="X338" s="274">
        <v>8.2468006213372949</v>
      </c>
      <c r="Y338" s="274">
        <v>7.7939058398758894</v>
      </c>
      <c r="Z338" s="274">
        <v>7.0410785489831467</v>
      </c>
      <c r="AA338" s="274">
        <v>5.3989274923908237</v>
      </c>
      <c r="AB338" s="274">
        <v>5.3769582959584099</v>
      </c>
      <c r="AC338" s="274">
        <v>5.354989099525997</v>
      </c>
      <c r="AD338" s="274">
        <v>4.5611765115089833</v>
      </c>
      <c r="AE338" s="274">
        <v>3.76736392349197</v>
      </c>
      <c r="AF338" s="274">
        <v>4.0763145519859849</v>
      </c>
      <c r="AG338" s="274">
        <v>4.3852651804800002</v>
      </c>
      <c r="AH338" s="274">
        <v>5.5831895115118133</v>
      </c>
      <c r="AI338" s="274">
        <v>6.7811138425436255</v>
      </c>
      <c r="AJ338" s="274">
        <v>6.7811138425436255</v>
      </c>
      <c r="AK338" s="274">
        <v>6.7811138425436255</v>
      </c>
      <c r="AL338" s="274">
        <v>6.7811138425436255</v>
      </c>
      <c r="AM338" s="274">
        <v>6.7811138425436255</v>
      </c>
      <c r="AN338" s="274">
        <v>6.7811138425436255</v>
      </c>
      <c r="AO338" s="274">
        <v>6.7811138425436255</v>
      </c>
      <c r="AP338" s="274">
        <v>6.7811138425436255</v>
      </c>
    </row>
    <row r="339" spans="2:42" ht="15" customHeight="1">
      <c r="F339" s="269" t="s">
        <v>332</v>
      </c>
      <c r="G339" s="272" t="s">
        <v>10</v>
      </c>
      <c r="H339" s="274">
        <v>17.021666277164705</v>
      </c>
      <c r="I339" s="274">
        <v>17.115888135101418</v>
      </c>
      <c r="J339" s="274">
        <v>17.918535083786587</v>
      </c>
      <c r="K339" s="274">
        <v>17.637057459692986</v>
      </c>
      <c r="L339" s="274">
        <v>16.313473791955147</v>
      </c>
      <c r="M339" s="274">
        <v>17.429116415255159</v>
      </c>
      <c r="N339" s="274">
        <v>16.272078313371246</v>
      </c>
      <c r="O339" s="274">
        <v>16.085885886820765</v>
      </c>
      <c r="P339" s="274">
        <v>15.855008274779053</v>
      </c>
      <c r="Q339" s="274">
        <v>15.371122295137223</v>
      </c>
      <c r="R339" s="274">
        <v>15.465003552106257</v>
      </c>
      <c r="S339" s="274">
        <v>17.192747651027219</v>
      </c>
      <c r="T339" s="274">
        <v>15.079177421793027</v>
      </c>
      <c r="U339" s="274">
        <v>15.113079679088013</v>
      </c>
      <c r="V339" s="274">
        <v>15.228501870427518</v>
      </c>
      <c r="W339" s="274">
        <v>14.220182121355908</v>
      </c>
      <c r="X339" s="274">
        <v>12.889834459748172</v>
      </c>
      <c r="Y339" s="274">
        <v>13.049681627342137</v>
      </c>
      <c r="Z339" s="274">
        <v>16.003520025592742</v>
      </c>
      <c r="AA339" s="274">
        <v>16.482650117900892</v>
      </c>
      <c r="AB339" s="274">
        <v>15.924727906259198</v>
      </c>
      <c r="AC339" s="274">
        <v>15.366805694617504</v>
      </c>
      <c r="AD339" s="274">
        <v>14.552352590320545</v>
      </c>
      <c r="AE339" s="274">
        <v>13.737899486023586</v>
      </c>
      <c r="AF339" s="274">
        <v>13.220440547926797</v>
      </c>
      <c r="AG339" s="274">
        <v>12.702981609830008</v>
      </c>
      <c r="AH339" s="274">
        <v>11.183634293112869</v>
      </c>
      <c r="AI339" s="274">
        <v>9.6642869763957293</v>
      </c>
      <c r="AJ339" s="274">
        <v>9.6642869763957293</v>
      </c>
      <c r="AK339" s="274">
        <v>9.6642869763957293</v>
      </c>
      <c r="AL339" s="274">
        <v>9.6642869763957293</v>
      </c>
      <c r="AM339" s="274">
        <v>9.6642869763957293</v>
      </c>
      <c r="AN339" s="274">
        <v>9.6642869763957293</v>
      </c>
      <c r="AO339" s="274">
        <v>9.6642869763957293</v>
      </c>
      <c r="AP339" s="274">
        <v>9.6642869763957293</v>
      </c>
    </row>
    <row r="340" spans="2:42" ht="15" customHeight="1">
      <c r="F340" s="269" t="s">
        <v>333</v>
      </c>
      <c r="G340" s="272" t="s">
        <v>10</v>
      </c>
      <c r="H340" s="274">
        <v>2.1548062829537384</v>
      </c>
      <c r="I340" s="274">
        <v>2.0582141927821036</v>
      </c>
      <c r="J340" s="274">
        <v>1.7827464253877654</v>
      </c>
      <c r="K340" s="274">
        <v>1.7103508282980655</v>
      </c>
      <c r="L340" s="274">
        <v>1.7642112912641039</v>
      </c>
      <c r="M340" s="274">
        <v>1.7639786326767775</v>
      </c>
      <c r="N340" s="274">
        <v>1.9482442338392061</v>
      </c>
      <c r="O340" s="274">
        <v>1.926374326630534</v>
      </c>
      <c r="P340" s="274">
        <v>2.0345993461684841</v>
      </c>
      <c r="Q340" s="274">
        <v>2.052358951667725</v>
      </c>
      <c r="R340" s="274">
        <v>2.0838841902504384</v>
      </c>
      <c r="S340" s="274">
        <v>1.7349350856922112</v>
      </c>
      <c r="T340" s="274">
        <v>1.6016604915854629</v>
      </c>
      <c r="U340" s="274">
        <v>1.4411260663303165</v>
      </c>
      <c r="V340" s="274">
        <v>1.503711226321091</v>
      </c>
      <c r="W340" s="274">
        <v>1.0716510098599998</v>
      </c>
      <c r="X340" s="274">
        <v>0.80720526631594147</v>
      </c>
      <c r="Y340" s="274">
        <v>0.84916027325517252</v>
      </c>
      <c r="Z340" s="274">
        <v>0.67000698229956523</v>
      </c>
      <c r="AA340" s="274">
        <v>0.4998926923</v>
      </c>
      <c r="AB340" s="274">
        <v>0.49948424999999996</v>
      </c>
      <c r="AC340" s="274">
        <v>0.49907580769999993</v>
      </c>
      <c r="AD340" s="274">
        <v>0.51231484404024386</v>
      </c>
      <c r="AE340" s="274">
        <v>0.52555388038048778</v>
      </c>
      <c r="AF340" s="274">
        <v>0.51052523809024386</v>
      </c>
      <c r="AG340" s="274">
        <v>0.49549659579999994</v>
      </c>
      <c r="AH340" s="274">
        <v>0.48789285970963886</v>
      </c>
      <c r="AI340" s="274">
        <v>0.48028912361927778</v>
      </c>
      <c r="AJ340" s="274">
        <v>0.48028912361927778</v>
      </c>
      <c r="AK340" s="274">
        <v>0.48028912361927778</v>
      </c>
      <c r="AL340" s="274">
        <v>0.48028912361927778</v>
      </c>
      <c r="AM340" s="274">
        <v>0.48028912361927778</v>
      </c>
      <c r="AN340" s="274">
        <v>0.48028912361927778</v>
      </c>
      <c r="AO340" s="274">
        <v>0.48028912361927778</v>
      </c>
      <c r="AP340" s="274">
        <v>0.48028912361927778</v>
      </c>
    </row>
    <row r="341" spans="2:42" ht="15" customHeight="1">
      <c r="F341" s="269" t="s">
        <v>334</v>
      </c>
      <c r="G341" s="272" t="s">
        <v>10</v>
      </c>
      <c r="H341" s="274">
        <v>0.15363370147369632</v>
      </c>
      <c r="I341" s="274">
        <v>0.157192846528941</v>
      </c>
      <c r="J341" s="274">
        <v>0.11021897344921139</v>
      </c>
      <c r="K341" s="274">
        <v>0.11038555274139167</v>
      </c>
      <c r="L341" s="274">
        <v>0.10869893740806635</v>
      </c>
      <c r="M341" s="274">
        <v>0.14998977945725273</v>
      </c>
      <c r="N341" s="274">
        <v>0.12041005657438339</v>
      </c>
      <c r="O341" s="274">
        <v>0.15185933454895462</v>
      </c>
      <c r="P341" s="274">
        <v>0.1425576658588166</v>
      </c>
      <c r="Q341" s="274">
        <v>0.13879475863367283</v>
      </c>
      <c r="R341" s="274">
        <v>0.15135959667241378</v>
      </c>
      <c r="S341" s="274">
        <v>0.15412154082936713</v>
      </c>
      <c r="T341" s="274">
        <v>0.16132460790105541</v>
      </c>
      <c r="U341" s="274">
        <v>0.16783012418673876</v>
      </c>
      <c r="V341" s="274">
        <v>0.21193050447635858</v>
      </c>
      <c r="W341" s="274">
        <v>0.17704549225252722</v>
      </c>
      <c r="X341" s="274">
        <v>0.20553714768713433</v>
      </c>
      <c r="Y341" s="274">
        <v>0.17405917726946249</v>
      </c>
      <c r="Z341" s="274">
        <v>0.13366948895873684</v>
      </c>
      <c r="AA341" s="274">
        <v>0.13713842995523806</v>
      </c>
      <c r="AB341" s="274">
        <v>0.13660350750761902</v>
      </c>
      <c r="AC341" s="274">
        <v>0.13606858506</v>
      </c>
      <c r="AD341" s="274">
        <v>0.12430763790068627</v>
      </c>
      <c r="AE341" s="274">
        <v>0.11254669074137257</v>
      </c>
      <c r="AF341" s="274">
        <v>9.1484380720686292E-2</v>
      </c>
      <c r="AG341" s="274">
        <v>7.0422070700000006E-2</v>
      </c>
      <c r="AH341" s="274">
        <v>7.9056825967090905E-2</v>
      </c>
      <c r="AI341" s="274">
        <v>8.7691581234181804E-2</v>
      </c>
      <c r="AJ341" s="274">
        <v>8.7691581234181804E-2</v>
      </c>
      <c r="AK341" s="274">
        <v>8.7691581234181804E-2</v>
      </c>
      <c r="AL341" s="274">
        <v>8.7691581234181804E-2</v>
      </c>
      <c r="AM341" s="274">
        <v>8.7691581234181804E-2</v>
      </c>
      <c r="AN341" s="274">
        <v>8.7691581234181804E-2</v>
      </c>
      <c r="AO341" s="274">
        <v>8.7691581234181804E-2</v>
      </c>
      <c r="AP341" s="274">
        <v>8.7691581234181804E-2</v>
      </c>
    </row>
    <row r="342" spans="2:42" ht="15" customHeight="1">
      <c r="F342" s="269" t="s">
        <v>335</v>
      </c>
      <c r="G342" s="272" t="s">
        <v>10</v>
      </c>
      <c r="H342" s="274">
        <v>0.18872545871979002</v>
      </c>
      <c r="I342" s="274">
        <v>0.1576227216692753</v>
      </c>
      <c r="J342" s="274">
        <v>0.16728728854721303</v>
      </c>
      <c r="K342" s="274">
        <v>0.148446563224679</v>
      </c>
      <c r="L342" s="274">
        <v>0.18084432263632627</v>
      </c>
      <c r="M342" s="274">
        <v>0.18114032774744229</v>
      </c>
      <c r="N342" s="274">
        <v>0.15798532793039241</v>
      </c>
      <c r="O342" s="274">
        <v>0.15002279044137173</v>
      </c>
      <c r="P342" s="274">
        <v>0.14301486943570021</v>
      </c>
      <c r="Q342" s="274">
        <v>0.15068140181360487</v>
      </c>
      <c r="R342" s="274">
        <v>0.11904585556308131</v>
      </c>
      <c r="S342" s="274">
        <v>0.14786935325800277</v>
      </c>
      <c r="T342" s="274">
        <v>0.1340607148244409</v>
      </c>
      <c r="U342" s="274">
        <v>0.1253655646854081</v>
      </c>
      <c r="V342" s="274">
        <v>0.16113038223600001</v>
      </c>
      <c r="W342" s="274">
        <v>9.6846194143749981E-2</v>
      </c>
      <c r="X342" s="274">
        <v>0.11745149842799998</v>
      </c>
      <c r="Y342" s="274">
        <v>8.5311517159999975E-2</v>
      </c>
      <c r="Z342" s="274">
        <v>4.5353665985880004E-2</v>
      </c>
      <c r="AA342" s="274">
        <v>5.2008708123971015E-2</v>
      </c>
      <c r="AB342" s="274">
        <v>5.182933009698551E-2</v>
      </c>
      <c r="AC342" s="274">
        <v>5.1649952070000005E-2</v>
      </c>
      <c r="AD342" s="274">
        <v>7.4310643001066171E-2</v>
      </c>
      <c r="AE342" s="274">
        <v>9.6971333932132336E-2</v>
      </c>
      <c r="AF342" s="274">
        <v>9.3061421541066169E-2</v>
      </c>
      <c r="AG342" s="274">
        <v>8.9151509150000002E-2</v>
      </c>
      <c r="AH342" s="274">
        <v>7.4334108323356629E-2</v>
      </c>
      <c r="AI342" s="274">
        <v>5.9516707496713249E-2</v>
      </c>
      <c r="AJ342" s="274">
        <v>5.9516707496713249E-2</v>
      </c>
      <c r="AK342" s="274">
        <v>5.9516707496713249E-2</v>
      </c>
      <c r="AL342" s="274">
        <v>5.9516707496713249E-2</v>
      </c>
      <c r="AM342" s="274">
        <v>5.9516707496713249E-2</v>
      </c>
      <c r="AN342" s="274">
        <v>5.9516707496713249E-2</v>
      </c>
      <c r="AO342" s="274">
        <v>5.9516707496713249E-2</v>
      </c>
      <c r="AP342" s="274">
        <v>5.9516707496713249E-2</v>
      </c>
    </row>
    <row r="343" spans="2:42" ht="15" customHeight="1">
      <c r="F343" s="269" t="s">
        <v>336</v>
      </c>
      <c r="G343" s="272" t="s">
        <v>10</v>
      </c>
      <c r="H343" s="275">
        <v>0.2773074819409197</v>
      </c>
      <c r="I343" s="275">
        <v>0.28164913744327541</v>
      </c>
      <c r="J343" s="275">
        <v>0.29029641811186774</v>
      </c>
      <c r="K343" s="275">
        <v>0.26977714169202055</v>
      </c>
      <c r="L343" s="275">
        <v>0.28031601500686743</v>
      </c>
      <c r="M343" s="275">
        <v>0.23057613599440208</v>
      </c>
      <c r="N343" s="275">
        <v>0.25015862367515174</v>
      </c>
      <c r="O343" s="275">
        <v>0.22090199074641442</v>
      </c>
      <c r="P343" s="275">
        <v>0.17606223744615138</v>
      </c>
      <c r="Q343" s="275">
        <v>0.17085585387693644</v>
      </c>
      <c r="R343" s="275">
        <v>0.17717917786584456</v>
      </c>
      <c r="S343" s="275">
        <v>0.15646173459734214</v>
      </c>
      <c r="T343" s="275">
        <v>0.13433910822019346</v>
      </c>
      <c r="U343" s="275">
        <v>0.13925724910045537</v>
      </c>
      <c r="V343" s="275">
        <v>0.13507773011063573</v>
      </c>
      <c r="W343" s="275">
        <v>9.4180046625E-2</v>
      </c>
      <c r="X343" s="275">
        <v>6.8289982628453011E-2</v>
      </c>
      <c r="Y343" s="275">
        <v>4.15438328E-2</v>
      </c>
      <c r="Z343" s="275">
        <v>0.10391204820000001</v>
      </c>
      <c r="AA343" s="275">
        <v>4.0639976000000001E-2</v>
      </c>
      <c r="AB343" s="275">
        <v>4.1062664249999999E-2</v>
      </c>
      <c r="AC343" s="275">
        <v>4.1485352499999996E-2</v>
      </c>
      <c r="AD343" s="275">
        <v>2.596189728571429E-2</v>
      </c>
      <c r="AE343" s="275">
        <v>1.0438442071428583E-2</v>
      </c>
      <c r="AF343" s="275">
        <v>1.479452153571429E-2</v>
      </c>
      <c r="AG343" s="275">
        <v>1.9150601E-2</v>
      </c>
      <c r="AH343" s="275">
        <v>1.7467699150000002E-2</v>
      </c>
      <c r="AI343" s="275">
        <v>1.57847973E-2</v>
      </c>
      <c r="AJ343" s="275">
        <v>1.57847973E-2</v>
      </c>
      <c r="AK343" s="275">
        <v>1.57847973E-2</v>
      </c>
      <c r="AL343" s="275">
        <v>1.57847973E-2</v>
      </c>
      <c r="AM343" s="275">
        <v>1.57847973E-2</v>
      </c>
      <c r="AN343" s="275">
        <v>1.57847973E-2</v>
      </c>
      <c r="AO343" s="275">
        <v>1.57847973E-2</v>
      </c>
      <c r="AP343" s="275">
        <v>1.57847973E-2</v>
      </c>
    </row>
    <row r="344" spans="2:42" ht="15" customHeight="1">
      <c r="F344" s="269" t="s">
        <v>337</v>
      </c>
      <c r="G344" s="272" t="s">
        <v>10</v>
      </c>
      <c r="H344" s="274">
        <v>5.2866713121049935</v>
      </c>
      <c r="I344" s="274">
        <v>5.1563501743994333</v>
      </c>
      <c r="J344" s="274">
        <v>5.1170925198162065</v>
      </c>
      <c r="K344" s="274">
        <v>4.9534291422975727</v>
      </c>
      <c r="L344" s="274">
        <v>4.8060791046971154</v>
      </c>
      <c r="M344" s="274">
        <v>4.9667071517409269</v>
      </c>
      <c r="N344" s="274">
        <v>4.999396286936844</v>
      </c>
      <c r="O344" s="274">
        <v>5.3122797939651711</v>
      </c>
      <c r="P344" s="274">
        <v>5.3025082068516367</v>
      </c>
      <c r="Q344" s="274">
        <v>5.3519585761157469</v>
      </c>
      <c r="R344" s="274">
        <v>5.3636198839658098</v>
      </c>
      <c r="S344" s="274">
        <v>5.2663768891243095</v>
      </c>
      <c r="T344" s="274">
        <v>5.4240231388586411</v>
      </c>
      <c r="U344" s="274">
        <v>5.4589053493946835</v>
      </c>
      <c r="V344" s="274">
        <v>5.4255541873873865</v>
      </c>
      <c r="W344" s="274">
        <v>4.1105895907035634</v>
      </c>
      <c r="X344" s="274">
        <v>3.7878663332419658</v>
      </c>
      <c r="Y344" s="274">
        <v>3.8295135798402393</v>
      </c>
      <c r="Z344" s="274">
        <v>3.5760523018862878</v>
      </c>
      <c r="AA344" s="274">
        <v>3.0652582800290027</v>
      </c>
      <c r="AB344" s="274">
        <v>3.0688907650495016</v>
      </c>
      <c r="AC344" s="274">
        <v>3.0725232500700006</v>
      </c>
      <c r="AD344" s="274">
        <v>2.5678449052866315</v>
      </c>
      <c r="AE344" s="274">
        <v>2.0631665605032623</v>
      </c>
      <c r="AF344" s="274">
        <v>2.378909512176631</v>
      </c>
      <c r="AG344" s="274">
        <v>2.6946524638500002</v>
      </c>
      <c r="AH344" s="274">
        <v>2.7750139212529144</v>
      </c>
      <c r="AI344" s="274">
        <v>2.855375378655828</v>
      </c>
      <c r="AJ344" s="274">
        <v>2.855375378655828</v>
      </c>
      <c r="AK344" s="274">
        <v>2.855375378655828</v>
      </c>
      <c r="AL344" s="274">
        <v>2.855375378655828</v>
      </c>
      <c r="AM344" s="274">
        <v>2.855375378655828</v>
      </c>
      <c r="AN344" s="274">
        <v>2.855375378655828</v>
      </c>
      <c r="AO344" s="274">
        <v>2.855375378655828</v>
      </c>
      <c r="AP344" s="274">
        <v>2.855375378655828</v>
      </c>
    </row>
    <row r="345" spans="2:42" s="15" customFormat="1">
      <c r="B345" s="28"/>
      <c r="C345" s="28"/>
      <c r="D345" s="28"/>
      <c r="E345" s="172"/>
      <c r="G345" s="31"/>
      <c r="H345" s="32"/>
      <c r="I345" s="32"/>
      <c r="J345" s="32"/>
      <c r="K345" s="32"/>
      <c r="L345" s="32"/>
      <c r="M345" s="32"/>
      <c r="N345" s="32"/>
      <c r="O345" s="32"/>
      <c r="P345" s="32"/>
      <c r="Q345" s="32"/>
      <c r="R345" s="32"/>
      <c r="S345" s="32"/>
      <c r="T345" s="32"/>
      <c r="U345" s="32"/>
      <c r="V345" s="32"/>
      <c r="W345" s="32"/>
      <c r="X345" s="32"/>
      <c r="Y345" s="32"/>
      <c r="Z345" s="32"/>
      <c r="AA345" s="32"/>
      <c r="AB345" s="32"/>
      <c r="AC345" s="32"/>
      <c r="AD345" s="32"/>
      <c r="AE345" s="32"/>
      <c r="AF345" s="32"/>
      <c r="AG345" s="32"/>
      <c r="AH345" s="32"/>
      <c r="AI345" s="32"/>
      <c r="AJ345" s="32"/>
      <c r="AK345" s="32"/>
      <c r="AL345" s="32"/>
      <c r="AM345" s="32"/>
      <c r="AN345" s="32"/>
      <c r="AO345" s="32"/>
      <c r="AP345" s="32"/>
    </row>
    <row r="346" spans="2:42" s="15" customFormat="1">
      <c r="B346" s="28"/>
      <c r="C346" s="28"/>
      <c r="D346" s="28"/>
      <c r="E346" s="172"/>
      <c r="G346" s="31"/>
      <c r="H346" s="32"/>
      <c r="I346" s="32"/>
      <c r="J346" s="32"/>
      <c r="K346" s="32"/>
      <c r="L346" s="32"/>
      <c r="M346" s="32"/>
      <c r="N346" s="32"/>
      <c r="O346" s="32"/>
      <c r="P346" s="32"/>
      <c r="Q346" s="32"/>
      <c r="R346" s="32"/>
      <c r="S346" s="32"/>
      <c r="T346" s="32"/>
      <c r="U346" s="32"/>
      <c r="V346" s="32"/>
      <c r="W346" s="32"/>
      <c r="X346" s="32"/>
      <c r="Y346" s="32"/>
      <c r="Z346" s="32"/>
      <c r="AA346" s="32"/>
      <c r="AB346" s="32"/>
      <c r="AC346" s="32"/>
      <c r="AD346" s="32"/>
      <c r="AE346" s="32"/>
      <c r="AF346" s="32"/>
      <c r="AG346" s="32"/>
      <c r="AH346" s="32"/>
      <c r="AI346" s="32"/>
      <c r="AJ346" s="32"/>
      <c r="AK346" s="32"/>
      <c r="AL346" s="32"/>
      <c r="AM346" s="32"/>
      <c r="AN346" s="32"/>
      <c r="AO346" s="32"/>
      <c r="AP346" s="32"/>
    </row>
    <row r="347" spans="2:42" s="120" customFormat="1">
      <c r="B347" s="99"/>
      <c r="C347" s="99"/>
      <c r="D347" s="207" t="s">
        <v>164</v>
      </c>
      <c r="E347" s="172">
        <v>113</v>
      </c>
      <c r="F347" s="365" t="s">
        <v>343</v>
      </c>
      <c r="G347" s="255"/>
    </row>
    <row r="348" spans="2:42">
      <c r="F348" s="4" t="s">
        <v>225</v>
      </c>
      <c r="G348" s="12" t="s">
        <v>241</v>
      </c>
      <c r="H348" s="12">
        <v>1990</v>
      </c>
      <c r="I348" s="12">
        <v>1991</v>
      </c>
      <c r="J348" s="12">
        <v>1992</v>
      </c>
      <c r="K348" s="12">
        <v>1993</v>
      </c>
      <c r="L348" s="12">
        <v>1994</v>
      </c>
      <c r="M348" s="12">
        <v>1995</v>
      </c>
      <c r="N348" s="12">
        <v>1996</v>
      </c>
      <c r="O348" s="12">
        <v>1997</v>
      </c>
      <c r="P348" s="12">
        <v>1998</v>
      </c>
      <c r="Q348" s="12">
        <v>1999</v>
      </c>
      <c r="R348" s="12">
        <v>2000</v>
      </c>
      <c r="S348" s="12">
        <v>2001</v>
      </c>
      <c r="T348" s="12">
        <v>2002</v>
      </c>
      <c r="U348" s="12">
        <v>2003</v>
      </c>
      <c r="V348" s="12">
        <v>2004</v>
      </c>
      <c r="W348" s="12">
        <f t="shared" ref="W348:AP348" si="170">V348+1</f>
        <v>2005</v>
      </c>
      <c r="X348" s="12">
        <f t="shared" si="170"/>
        <v>2006</v>
      </c>
      <c r="Y348" s="12">
        <f>X348+1</f>
        <v>2007</v>
      </c>
      <c r="Z348" s="12">
        <f>Y348+1</f>
        <v>2008</v>
      </c>
      <c r="AA348" s="12">
        <f t="shared" si="170"/>
        <v>2009</v>
      </c>
      <c r="AB348" s="12">
        <f t="shared" si="170"/>
        <v>2010</v>
      </c>
      <c r="AC348" s="12">
        <f t="shared" si="170"/>
        <v>2011</v>
      </c>
      <c r="AD348" s="12">
        <f t="shared" si="170"/>
        <v>2012</v>
      </c>
      <c r="AE348" s="12">
        <f t="shared" si="170"/>
        <v>2013</v>
      </c>
      <c r="AF348" s="12">
        <f t="shared" si="170"/>
        <v>2014</v>
      </c>
      <c r="AG348" s="12">
        <f t="shared" si="170"/>
        <v>2015</v>
      </c>
      <c r="AH348" s="12">
        <f t="shared" si="170"/>
        <v>2016</v>
      </c>
      <c r="AI348" s="12">
        <f t="shared" si="170"/>
        <v>2017</v>
      </c>
      <c r="AJ348" s="12">
        <f t="shared" si="170"/>
        <v>2018</v>
      </c>
      <c r="AK348" s="12">
        <f t="shared" si="170"/>
        <v>2019</v>
      </c>
      <c r="AL348" s="12">
        <f t="shared" si="170"/>
        <v>2020</v>
      </c>
      <c r="AM348" s="12">
        <f t="shared" si="170"/>
        <v>2021</v>
      </c>
      <c r="AN348" s="12">
        <f t="shared" si="170"/>
        <v>2022</v>
      </c>
      <c r="AO348" s="12">
        <f t="shared" si="170"/>
        <v>2023</v>
      </c>
      <c r="AP348" s="12">
        <f t="shared" si="170"/>
        <v>2024</v>
      </c>
    </row>
    <row r="349" spans="2:42">
      <c r="F349" s="62" t="s">
        <v>318</v>
      </c>
      <c r="G349" s="50" t="s">
        <v>9</v>
      </c>
      <c r="H349" s="26">
        <v>2.5644054115329848</v>
      </c>
      <c r="I349" s="26">
        <v>2.7616168587332424</v>
      </c>
      <c r="J349" s="26">
        <v>2.6425567070621736</v>
      </c>
      <c r="K349" s="26">
        <v>2.6608420030275757</v>
      </c>
      <c r="L349" s="26">
        <v>2.5335532239579943</v>
      </c>
      <c r="M349" s="26">
        <v>2.4511240435277988</v>
      </c>
      <c r="N349" s="26">
        <v>2.3868796999662063</v>
      </c>
      <c r="O349" s="26">
        <v>2.2841844226019417</v>
      </c>
      <c r="P349" s="26">
        <v>2.2647401342880005</v>
      </c>
      <c r="Q349" s="26">
        <v>2.2651452686102695</v>
      </c>
      <c r="R349" s="26">
        <v>2.2181826719999997</v>
      </c>
      <c r="S349" s="26">
        <v>2.1877153919999999</v>
      </c>
      <c r="T349" s="26">
        <v>2.03719056</v>
      </c>
      <c r="U349" s="26">
        <v>1.7662788</v>
      </c>
      <c r="V349" s="26">
        <v>1.5810945549600002</v>
      </c>
      <c r="W349" s="26">
        <v>1.6038919854239999</v>
      </c>
      <c r="X349" s="26">
        <v>1.4049533279999999</v>
      </c>
      <c r="Y349" s="26">
        <v>1.347312528</v>
      </c>
      <c r="Z349" s="26">
        <v>1.2702385439999999</v>
      </c>
      <c r="AA349" s="26">
        <v>0.84649631999999997</v>
      </c>
      <c r="AB349" s="26">
        <v>0.77940609502109426</v>
      </c>
      <c r="AC349" s="26">
        <v>0.66402201599999999</v>
      </c>
      <c r="AD349" s="26">
        <v>0.76118793600000001</v>
      </c>
      <c r="AE349" s="26">
        <v>0.59831150399999999</v>
      </c>
      <c r="AF349" s="26">
        <v>0.53375380799999994</v>
      </c>
      <c r="AG349" s="26">
        <v>0.50312184000000004</v>
      </c>
      <c r="AH349" s="26">
        <v>0.45684451200000004</v>
      </c>
      <c r="AI349" s="26">
        <v>0.45140980800000002</v>
      </c>
      <c r="AJ349" s="26">
        <v>0.42884755200000002</v>
      </c>
      <c r="AK349" s="26">
        <v>0.38289959999999995</v>
      </c>
      <c r="AL349" s="26">
        <v>0.35407920000000004</v>
      </c>
      <c r="AM349" s="26">
        <v>0.32476473600000005</v>
      </c>
      <c r="AN349" s="26">
        <v>0.34765636799999999</v>
      </c>
      <c r="AO349" s="26">
        <v>0.32855255999999999</v>
      </c>
      <c r="AP349" s="26">
        <v>0.30664905599999998</v>
      </c>
    </row>
    <row r="350" spans="2:42">
      <c r="F350" s="62" t="s">
        <v>324</v>
      </c>
      <c r="G350" s="52" t="s">
        <v>11</v>
      </c>
      <c r="H350" s="26">
        <v>3.4646753964328627</v>
      </c>
      <c r="I350" s="26">
        <v>3.731120649565125</v>
      </c>
      <c r="J350" s="26">
        <v>3.5702627850733624</v>
      </c>
      <c r="K350" s="26">
        <v>3.5949673870691718</v>
      </c>
      <c r="L350" s="26">
        <v>3.422992121730482</v>
      </c>
      <c r="M350" s="26">
        <v>3.3116250375322385</v>
      </c>
      <c r="N350" s="26">
        <v>3.2248268286777471</v>
      </c>
      <c r="O350" s="26">
        <v>3.0860789539409215</v>
      </c>
      <c r="P350" s="26">
        <v>3.0598084793040004</v>
      </c>
      <c r="Q350" s="26">
        <v>3.0603558416330232</v>
      </c>
      <c r="R350" s="26">
        <v>2.9969063760000001</v>
      </c>
      <c r="S350" s="26">
        <v>2.9557431360000002</v>
      </c>
      <c r="T350" s="26">
        <v>2.7523744800000003</v>
      </c>
      <c r="U350" s="26">
        <v>2.3863553999999998</v>
      </c>
      <c r="V350" s="26">
        <v>2.1361596646800001</v>
      </c>
      <c r="W350" s="26">
        <v>2.166960448392</v>
      </c>
      <c r="X350" s="26">
        <v>1.898181624</v>
      </c>
      <c r="Y350" s="26">
        <v>1.8203052240000002</v>
      </c>
      <c r="Z350" s="26">
        <v>1.716173352</v>
      </c>
      <c r="AA350" s="26">
        <v>1.1436705600000001</v>
      </c>
      <c r="AB350" s="26">
        <v>1.0530273836987125</v>
      </c>
      <c r="AC350" s="26">
        <v>0.89713612799999998</v>
      </c>
      <c r="AD350" s="26">
        <v>1.0284134880000002</v>
      </c>
      <c r="AE350" s="26">
        <v>0.80835703199999986</v>
      </c>
      <c r="AF350" s="26">
        <v>0.72113546399999995</v>
      </c>
      <c r="AG350" s="26">
        <v>0.67974972</v>
      </c>
      <c r="AH350" s="26">
        <v>0.617226096</v>
      </c>
      <c r="AI350" s="26">
        <v>0.60988346400000004</v>
      </c>
      <c r="AJ350" s="26">
        <v>0.57940041599999992</v>
      </c>
      <c r="AK350" s="26">
        <v>0.51732179999999994</v>
      </c>
      <c r="AL350" s="26">
        <v>0.47838360000000002</v>
      </c>
      <c r="AM350" s="26">
        <v>0.438777888</v>
      </c>
      <c r="AN350" s="26">
        <v>0.46970594399999999</v>
      </c>
      <c r="AO350" s="26">
        <v>0.44389548000000001</v>
      </c>
      <c r="AP350" s="26">
        <v>0.41430244800000005</v>
      </c>
    </row>
    <row r="352" spans="2:42" ht="15.75">
      <c r="D352" s="206"/>
      <c r="E352" s="451"/>
    </row>
    <row r="353" spans="2:42" s="120" customFormat="1">
      <c r="B353" s="99"/>
      <c r="C353" s="99"/>
      <c r="D353" s="207" t="s">
        <v>164</v>
      </c>
      <c r="E353" s="172">
        <v>118</v>
      </c>
      <c r="F353" s="365" t="s">
        <v>344</v>
      </c>
      <c r="G353" s="255"/>
    </row>
    <row r="354" spans="2:42">
      <c r="D354" s="28" t="s">
        <v>1</v>
      </c>
      <c r="F354" s="4" t="s">
        <v>225</v>
      </c>
      <c r="G354" s="12" t="s">
        <v>241</v>
      </c>
      <c r="H354" s="12">
        <v>1990</v>
      </c>
      <c r="I354" s="12">
        <v>1991</v>
      </c>
      <c r="J354" s="12">
        <v>1992</v>
      </c>
      <c r="K354" s="12">
        <v>1993</v>
      </c>
      <c r="L354" s="12">
        <v>1994</v>
      </c>
      <c r="M354" s="12">
        <v>1995</v>
      </c>
      <c r="N354" s="12">
        <v>1996</v>
      </c>
      <c r="O354" s="12">
        <v>1997</v>
      </c>
      <c r="P354" s="12">
        <v>1998</v>
      </c>
      <c r="Q354" s="12">
        <v>1999</v>
      </c>
      <c r="R354" s="12">
        <v>2000</v>
      </c>
      <c r="S354" s="12">
        <v>2001</v>
      </c>
      <c r="T354" s="12">
        <v>2002</v>
      </c>
      <c r="U354" s="12">
        <v>2003</v>
      </c>
      <c r="V354" s="12">
        <v>2004</v>
      </c>
      <c r="W354" s="12">
        <f t="shared" ref="W354:AP354" si="171">V354+1</f>
        <v>2005</v>
      </c>
      <c r="X354" s="12">
        <f t="shared" si="171"/>
        <v>2006</v>
      </c>
      <c r="Y354" s="12">
        <f>X354+1</f>
        <v>2007</v>
      </c>
      <c r="Z354" s="12">
        <f>Y354+1</f>
        <v>2008</v>
      </c>
      <c r="AA354" s="12">
        <f t="shared" si="171"/>
        <v>2009</v>
      </c>
      <c r="AB354" s="12">
        <f t="shared" si="171"/>
        <v>2010</v>
      </c>
      <c r="AC354" s="12">
        <f t="shared" si="171"/>
        <v>2011</v>
      </c>
      <c r="AD354" s="12">
        <f t="shared" si="171"/>
        <v>2012</v>
      </c>
      <c r="AE354" s="12">
        <f t="shared" si="171"/>
        <v>2013</v>
      </c>
      <c r="AF354" s="12">
        <f t="shared" si="171"/>
        <v>2014</v>
      </c>
      <c r="AG354" s="12">
        <f t="shared" si="171"/>
        <v>2015</v>
      </c>
      <c r="AH354" s="12">
        <f t="shared" si="171"/>
        <v>2016</v>
      </c>
      <c r="AI354" s="12">
        <f t="shared" si="171"/>
        <v>2017</v>
      </c>
      <c r="AJ354" s="12">
        <f t="shared" si="171"/>
        <v>2018</v>
      </c>
      <c r="AK354" s="12">
        <f t="shared" si="171"/>
        <v>2019</v>
      </c>
      <c r="AL354" s="12">
        <f t="shared" si="171"/>
        <v>2020</v>
      </c>
      <c r="AM354" s="12">
        <f t="shared" si="171"/>
        <v>2021</v>
      </c>
      <c r="AN354" s="12">
        <f t="shared" si="171"/>
        <v>2022</v>
      </c>
      <c r="AO354" s="12">
        <f t="shared" si="171"/>
        <v>2023</v>
      </c>
      <c r="AP354" s="12">
        <f t="shared" si="171"/>
        <v>2024</v>
      </c>
    </row>
    <row r="355" spans="2:42">
      <c r="F355" s="42" t="s">
        <v>345</v>
      </c>
      <c r="G355" s="58" t="s">
        <v>2</v>
      </c>
      <c r="H355" s="14">
        <v>29238.536931547784</v>
      </c>
      <c r="I355" s="14">
        <v>24742.840587142811</v>
      </c>
      <c r="J355" s="14">
        <v>23141.896135131527</v>
      </c>
      <c r="K355" s="14">
        <v>19142.336489306315</v>
      </c>
      <c r="L355" s="14">
        <v>16824.639467233785</v>
      </c>
      <c r="M355" s="14">
        <v>16253.391518611552</v>
      </c>
      <c r="N355" s="14">
        <v>19150.384350682711</v>
      </c>
      <c r="O355" s="14">
        <v>20641.30063530197</v>
      </c>
      <c r="P355" s="14">
        <v>24090.577636447968</v>
      </c>
      <c r="Q355" s="14">
        <v>26055.633935527148</v>
      </c>
      <c r="R355" s="14">
        <v>28285.377834925275</v>
      </c>
      <c r="S355" s="14">
        <v>32674.309275172418</v>
      </c>
      <c r="T355" s="14">
        <v>33149.951662356994</v>
      </c>
      <c r="U355" s="14">
        <v>30842.345667807949</v>
      </c>
      <c r="V355" s="14">
        <v>30589.597884423445</v>
      </c>
      <c r="W355" s="14">
        <v>31608.977836245147</v>
      </c>
      <c r="X355" s="14">
        <v>34574.903252401746</v>
      </c>
      <c r="Y355" s="14">
        <v>36896.120554339075</v>
      </c>
      <c r="Z355" s="14">
        <v>32988.464077079705</v>
      </c>
      <c r="AA355" s="14">
        <v>32872.107760075844</v>
      </c>
      <c r="AB355" s="14">
        <v>33750.347685419198</v>
      </c>
      <c r="AC355" s="14">
        <v>34870.012524802376</v>
      </c>
      <c r="AD355" s="14">
        <v>36193.112818167938</v>
      </c>
      <c r="AE355" s="14">
        <v>43324.16037778357</v>
      </c>
      <c r="AF355" s="14">
        <v>42946.803222369337</v>
      </c>
      <c r="AG355" s="14">
        <v>44299.444792665665</v>
      </c>
      <c r="AH355" s="14">
        <v>45551.319945092197</v>
      </c>
      <c r="AI355" s="14">
        <v>45601.065638464504</v>
      </c>
      <c r="AJ355" s="14">
        <v>47840.391068354242</v>
      </c>
      <c r="AK355" s="14">
        <v>43761.641869765008</v>
      </c>
      <c r="AL355" s="14">
        <v>48056.601554076136</v>
      </c>
      <c r="AM355" s="14">
        <v>53150.71282389883</v>
      </c>
      <c r="AN355" s="14">
        <v>51216.228929741657</v>
      </c>
      <c r="AO355" s="14">
        <v>44979.253464422174</v>
      </c>
      <c r="AP355" s="14">
        <v>41168.008889467426</v>
      </c>
    </row>
    <row r="356" spans="2:42">
      <c r="F356" s="42" t="s">
        <v>346</v>
      </c>
      <c r="G356" s="58" t="s">
        <v>2</v>
      </c>
      <c r="H356" s="14">
        <v>105431.65280425754</v>
      </c>
      <c r="I356" s="14">
        <v>104640.25168719723</v>
      </c>
      <c r="J356" s="14">
        <v>105128.57070996483</v>
      </c>
      <c r="K356" s="14">
        <v>110510.45231086374</v>
      </c>
      <c r="L356" s="14">
        <v>113512.18449574224</v>
      </c>
      <c r="M356" s="14">
        <v>102793.53616198653</v>
      </c>
      <c r="N356" s="14">
        <v>91912.246017605255</v>
      </c>
      <c r="O356" s="14">
        <v>89272.535027086618</v>
      </c>
      <c r="P356" s="14">
        <v>79813.255560905716</v>
      </c>
      <c r="Q356" s="14">
        <v>84226.253101801849</v>
      </c>
      <c r="R356" s="14">
        <v>80832.480701543245</v>
      </c>
      <c r="S356" s="14">
        <v>73788.941751912353</v>
      </c>
      <c r="T356" s="14">
        <v>58310.954202565357</v>
      </c>
      <c r="U356" s="14">
        <v>49506.680151491964</v>
      </c>
      <c r="V356" s="14">
        <v>49425.914766733244</v>
      </c>
      <c r="W356" s="14">
        <v>47348.771702350561</v>
      </c>
      <c r="X356" s="14">
        <v>46281.029702474916</v>
      </c>
      <c r="Y356" s="14">
        <v>51250.768985204937</v>
      </c>
      <c r="Z356" s="14">
        <v>55442.090400713569</v>
      </c>
      <c r="AA356" s="14">
        <v>50206.230328822196</v>
      </c>
      <c r="AB356" s="14">
        <v>50519.223211696466</v>
      </c>
      <c r="AC356" s="14">
        <v>46369.332361434033</v>
      </c>
      <c r="AD356" s="14">
        <v>44501.715038249582</v>
      </c>
      <c r="AE356" s="14">
        <v>44979.652255187648</v>
      </c>
      <c r="AF356" s="14">
        <v>47493.86136737746</v>
      </c>
      <c r="AG356" s="14">
        <v>44043.542858584959</v>
      </c>
      <c r="AH356" s="14">
        <v>39485.431089928359</v>
      </c>
      <c r="AI356" s="14">
        <v>42769.327982716335</v>
      </c>
      <c r="AJ356" s="14">
        <v>44565.134513246856</v>
      </c>
      <c r="AK356" s="14">
        <v>31291.186769754393</v>
      </c>
      <c r="AL356" s="14">
        <v>25308.796572410411</v>
      </c>
      <c r="AM356" s="14">
        <v>26983.968299060441</v>
      </c>
      <c r="AN356" s="14">
        <v>27720.202448753142</v>
      </c>
      <c r="AO356" s="14">
        <v>25710.728513018552</v>
      </c>
      <c r="AP356" s="14">
        <v>23883.157979646556</v>
      </c>
    </row>
    <row r="357" spans="2:42">
      <c r="F357" s="42" t="s">
        <v>347</v>
      </c>
      <c r="G357" s="58" t="s">
        <v>2</v>
      </c>
      <c r="H357" s="14">
        <v>10141.163376826375</v>
      </c>
      <c r="I357" s="14">
        <v>9462.1391706837476</v>
      </c>
      <c r="J357" s="14">
        <v>9940.9541250562961</v>
      </c>
      <c r="K357" s="14">
        <v>8017.7506524041682</v>
      </c>
      <c r="L357" s="14">
        <v>7945.0331346704861</v>
      </c>
      <c r="M357" s="14">
        <v>8798.4345458494063</v>
      </c>
      <c r="N357" s="14">
        <v>9135.5751297981915</v>
      </c>
      <c r="O357" s="14">
        <v>9291.7020841845097</v>
      </c>
      <c r="P357" s="14">
        <v>7641.6774948281191</v>
      </c>
      <c r="Q357" s="14">
        <v>7843.1813193862499</v>
      </c>
      <c r="R357" s="14">
        <v>7454.0876731062526</v>
      </c>
      <c r="S357" s="14">
        <v>5928.1595758037711</v>
      </c>
      <c r="T357" s="14">
        <v>4945.9693092566695</v>
      </c>
      <c r="U357" s="14">
        <v>3852.5059779012627</v>
      </c>
      <c r="V357" s="14">
        <v>3814.8702131010391</v>
      </c>
      <c r="W357" s="14">
        <v>3448.4600607718316</v>
      </c>
      <c r="X357" s="14">
        <v>3184.3951919720535</v>
      </c>
      <c r="Y357" s="14">
        <v>3083.6872091109003</v>
      </c>
      <c r="Z357" s="14">
        <v>2338.4974643294604</v>
      </c>
      <c r="AA357" s="14">
        <v>2044.3087811492735</v>
      </c>
      <c r="AB357" s="14">
        <v>2054.1742936947417</v>
      </c>
      <c r="AC357" s="14">
        <v>2263.0872096742087</v>
      </c>
      <c r="AD357" s="14">
        <v>2909.8593013501682</v>
      </c>
      <c r="AE357" s="14">
        <v>4318.0798205136853</v>
      </c>
      <c r="AF357" s="14">
        <v>4884.7601868566917</v>
      </c>
      <c r="AG357" s="14">
        <v>4872.9948190587465</v>
      </c>
      <c r="AH357" s="14">
        <v>4637.9139570209672</v>
      </c>
      <c r="AI357" s="14">
        <v>5660.9208418796206</v>
      </c>
      <c r="AJ357" s="14">
        <v>6211.191255803411</v>
      </c>
      <c r="AK357" s="14">
        <v>4711.2037902874654</v>
      </c>
      <c r="AL357" s="14">
        <v>3676.8493936549012</v>
      </c>
      <c r="AM357" s="14">
        <v>4363.3183807170353</v>
      </c>
      <c r="AN357" s="14">
        <v>4075.8891174499945</v>
      </c>
      <c r="AO357" s="14">
        <v>3418.5542879598488</v>
      </c>
      <c r="AP357" s="14">
        <v>2658.9989324633893</v>
      </c>
    </row>
    <row r="358" spans="2:42">
      <c r="F358" s="42" t="s">
        <v>348</v>
      </c>
      <c r="G358" s="58" t="s">
        <v>2</v>
      </c>
      <c r="H358" s="14">
        <v>124984.28508304962</v>
      </c>
      <c r="I358" s="14">
        <v>125465.73765056109</v>
      </c>
      <c r="J358" s="14">
        <v>132459.47168444764</v>
      </c>
      <c r="K358" s="14">
        <v>123281.46981437334</v>
      </c>
      <c r="L358" s="14">
        <v>132432.13268707698</v>
      </c>
      <c r="M358" s="14">
        <v>132174.86402355161</v>
      </c>
      <c r="N358" s="14">
        <v>131393.07284520875</v>
      </c>
      <c r="O358" s="14">
        <v>140673.39517450356</v>
      </c>
      <c r="P358" s="14">
        <v>130423.89285441281</v>
      </c>
      <c r="Q358" s="14">
        <v>141956.82693907394</v>
      </c>
      <c r="R358" s="14">
        <v>146508.5182348665</v>
      </c>
      <c r="S358" s="14">
        <v>141214.02825902071</v>
      </c>
      <c r="T358" s="14">
        <v>140186.30381372117</v>
      </c>
      <c r="U358" s="14">
        <v>129014.73688945711</v>
      </c>
      <c r="V358" s="14">
        <v>124646.16744350499</v>
      </c>
      <c r="W358" s="14">
        <v>127150.17140532962</v>
      </c>
      <c r="X358" s="14">
        <v>132828.116962183</v>
      </c>
      <c r="Y358" s="14">
        <v>141103.72528330833</v>
      </c>
      <c r="Z358" s="14">
        <v>125627.51232164078</v>
      </c>
      <c r="AA358" s="14">
        <v>126300.51042050523</v>
      </c>
      <c r="AB358" s="14">
        <v>131148.43711327037</v>
      </c>
      <c r="AC358" s="14">
        <v>134531.80997474995</v>
      </c>
      <c r="AD358" s="14">
        <v>136679.03919122159</v>
      </c>
      <c r="AE358" s="14">
        <v>161969.42031799254</v>
      </c>
      <c r="AF358" s="14">
        <v>163776.69739982672</v>
      </c>
      <c r="AG358" s="14">
        <v>171380.20697973712</v>
      </c>
      <c r="AH358" s="14">
        <v>174243.48448775188</v>
      </c>
      <c r="AI358" s="14">
        <v>176247.42618945581</v>
      </c>
      <c r="AJ358" s="14">
        <v>187729.130915052</v>
      </c>
      <c r="AK358" s="14">
        <v>171687.11369969274</v>
      </c>
      <c r="AL358" s="14">
        <v>184126.92458125579</v>
      </c>
      <c r="AM358" s="14">
        <v>214128.8334352402</v>
      </c>
      <c r="AN358" s="14">
        <v>203760.67898606459</v>
      </c>
      <c r="AO358" s="14">
        <v>188280.70359927369</v>
      </c>
      <c r="AP358" s="14">
        <v>179356.05992243969</v>
      </c>
    </row>
  </sheetData>
  <mergeCells count="72">
    <mergeCell ref="X122:X125"/>
    <mergeCell ref="AN122:AN125"/>
    <mergeCell ref="AO122:AO125"/>
    <mergeCell ref="AP122:AP125"/>
    <mergeCell ref="AK122:AK125"/>
    <mergeCell ref="Z122:Z125"/>
    <mergeCell ref="AA122:AA125"/>
    <mergeCell ref="AB122:AB125"/>
    <mergeCell ref="AC122:AC125"/>
    <mergeCell ref="AD122:AD125"/>
    <mergeCell ref="AE122:AE125"/>
    <mergeCell ref="AF122:AF125"/>
    <mergeCell ref="AG122:AG125"/>
    <mergeCell ref="AH122:AH125"/>
    <mergeCell ref="AI122:AI125"/>
    <mergeCell ref="AJ122:AJ125"/>
    <mergeCell ref="M122:M125"/>
    <mergeCell ref="M79:M80"/>
    <mergeCell ref="N79:N80"/>
    <mergeCell ref="AL122:AL125"/>
    <mergeCell ref="AM122:AM125"/>
    <mergeCell ref="Y122:Y125"/>
    <mergeCell ref="N122:N125"/>
    <mergeCell ref="O122:O125"/>
    <mergeCell ref="P122:P125"/>
    <mergeCell ref="Q122:Q125"/>
    <mergeCell ref="R122:R125"/>
    <mergeCell ref="S122:S125"/>
    <mergeCell ref="T122:T125"/>
    <mergeCell ref="U122:U125"/>
    <mergeCell ref="V122:V125"/>
    <mergeCell ref="W122:W125"/>
    <mergeCell ref="L79:L80"/>
    <mergeCell ref="G79:G80"/>
    <mergeCell ref="H122:H125"/>
    <mergeCell ref="I122:I125"/>
    <mergeCell ref="J122:J125"/>
    <mergeCell ref="K122:K125"/>
    <mergeCell ref="L122:L125"/>
    <mergeCell ref="G122:G125"/>
    <mergeCell ref="H79:H80"/>
    <mergeCell ref="I79:I80"/>
    <mergeCell ref="J79:J80"/>
    <mergeCell ref="K79:K80"/>
    <mergeCell ref="O79:O80"/>
    <mergeCell ref="P79:P80"/>
    <mergeCell ref="Q79:Q80"/>
    <mergeCell ref="AD79:AD80"/>
    <mergeCell ref="S79:S80"/>
    <mergeCell ref="T79:T80"/>
    <mergeCell ref="U79:U80"/>
    <mergeCell ref="V79:V80"/>
    <mergeCell ref="W79:W80"/>
    <mergeCell ref="X79:X80"/>
    <mergeCell ref="Y79:Y80"/>
    <mergeCell ref="Z79:Z80"/>
    <mergeCell ref="AA79:AA80"/>
    <mergeCell ref="AB79:AB80"/>
    <mergeCell ref="AC79:AC80"/>
    <mergeCell ref="R79:R80"/>
    <mergeCell ref="AP79:AP80"/>
    <mergeCell ref="AE79:AE80"/>
    <mergeCell ref="AF79:AF80"/>
    <mergeCell ref="AG79:AG80"/>
    <mergeCell ref="AH79:AH80"/>
    <mergeCell ref="AI79:AI80"/>
    <mergeCell ref="AJ79:AJ80"/>
    <mergeCell ref="AK79:AK80"/>
    <mergeCell ref="AL79:AL80"/>
    <mergeCell ref="AM79:AM80"/>
    <mergeCell ref="AN79:AN80"/>
    <mergeCell ref="AO79:AO80"/>
  </mergeCells>
  <phoneticPr fontId="4"/>
  <conditionalFormatting sqref="H127:AL128 AN127:AP128 H253:AP256 H258:AP259 H265:AP270">
    <cfRule type="cellIs" dxfId="4" priority="15" stopIfTrue="1" operator="equal">
      <formula>0</formula>
    </cfRule>
  </conditionalFormatting>
  <conditionalFormatting sqref="H61:AP61">
    <cfRule type="cellIs" dxfId="3" priority="5" stopIfTrue="1" operator="equal">
      <formula>0</formula>
    </cfRule>
  </conditionalFormatting>
  <conditionalFormatting sqref="H67:AP69">
    <cfRule type="cellIs" dxfId="2" priority="1" stopIfTrue="1" operator="equal">
      <formula>0</formula>
    </cfRule>
  </conditionalFormatting>
  <conditionalFormatting sqref="H241:AP241">
    <cfRule type="cellIs" dxfId="1" priority="6" stopIfTrue="1" operator="equal">
      <formula>0</formula>
    </cfRule>
  </conditionalFormatting>
  <conditionalFormatting sqref="H272:AP273 H275:AP278">
    <cfRule type="cellIs" dxfId="0" priority="2" stopIfTrue="1" operator="equal">
      <formula>0</formula>
    </cfRule>
  </conditionalFormatting>
  <pageMargins left="0.25" right="0.25" top="0.75" bottom="0.75" header="0.3" footer="0.3"/>
  <pageSetup paperSize="9" scale="8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B06EE-4047-42C4-B56A-A0C0F916FCF2}">
  <sheetPr codeName="Sheet4"/>
  <dimension ref="B1:AT57"/>
  <sheetViews>
    <sheetView zoomScaleNormal="100" workbookViewId="0"/>
  </sheetViews>
  <sheetFormatPr defaultColWidth="5.625" defaultRowHeight="15"/>
  <cols>
    <col min="1" max="6" width="2.625" style="87" customWidth="1"/>
    <col min="7" max="7" width="4.375" style="87" customWidth="1"/>
    <col min="8" max="8" width="3.125" style="87" customWidth="1"/>
    <col min="9" max="9" width="3.875" style="87" customWidth="1"/>
    <col min="10" max="10" width="17" style="87" customWidth="1"/>
    <col min="11" max="11" width="5.875" style="87" customWidth="1"/>
    <col min="12" max="42" width="5.625" style="87" customWidth="1"/>
    <col min="43" max="16384" width="5.625" style="87"/>
  </cols>
  <sheetData>
    <row r="1" spans="2:46" ht="18.75">
      <c r="B1" s="196" t="s">
        <v>349</v>
      </c>
      <c r="C1" s="197"/>
    </row>
    <row r="2" spans="2:46" ht="18.75">
      <c r="B2" s="197"/>
      <c r="C2" s="196" t="s">
        <v>117</v>
      </c>
    </row>
    <row r="5" spans="2:46" ht="15.75">
      <c r="D5" s="198" t="s">
        <v>78</v>
      </c>
    </row>
    <row r="7" spans="2:46" s="21" customFormat="1">
      <c r="I7" s="88"/>
      <c r="J7" s="88"/>
      <c r="K7" s="88"/>
      <c r="L7" s="88"/>
    </row>
    <row r="8" spans="2:46" ht="18">
      <c r="E8" s="86" t="s">
        <v>74</v>
      </c>
      <c r="F8" s="87">
        <v>15</v>
      </c>
      <c r="H8" s="99" t="s">
        <v>394</v>
      </c>
    </row>
    <row r="9" spans="2:46" ht="15" customHeight="1">
      <c r="H9" s="469" t="s">
        <v>56</v>
      </c>
      <c r="I9" s="470"/>
      <c r="J9" s="470"/>
      <c r="K9" s="3" t="s">
        <v>69</v>
      </c>
      <c r="L9" s="4">
        <v>1990</v>
      </c>
      <c r="M9" s="4">
        <f>L9+1</f>
        <v>1991</v>
      </c>
      <c r="N9" s="4">
        <f>M9+1</f>
        <v>1992</v>
      </c>
      <c r="O9" s="4">
        <f>N9+1</f>
        <v>1993</v>
      </c>
      <c r="P9" s="4">
        <f>O9+1</f>
        <v>1994</v>
      </c>
      <c r="Q9" s="4">
        <f t="shared" ref="Q9:AT9" si="0">P9+1</f>
        <v>1995</v>
      </c>
      <c r="R9" s="4">
        <f t="shared" si="0"/>
        <v>1996</v>
      </c>
      <c r="S9" s="4">
        <f t="shared" si="0"/>
        <v>1997</v>
      </c>
      <c r="T9" s="4">
        <f t="shared" si="0"/>
        <v>1998</v>
      </c>
      <c r="U9" s="4">
        <f t="shared" si="0"/>
        <v>1999</v>
      </c>
      <c r="V9" s="4">
        <f t="shared" si="0"/>
        <v>2000</v>
      </c>
      <c r="W9" s="4">
        <f t="shared" si="0"/>
        <v>2001</v>
      </c>
      <c r="X9" s="4">
        <f t="shared" si="0"/>
        <v>2002</v>
      </c>
      <c r="Y9" s="4">
        <f t="shared" si="0"/>
        <v>2003</v>
      </c>
      <c r="Z9" s="4">
        <f t="shared" si="0"/>
        <v>2004</v>
      </c>
      <c r="AA9" s="4">
        <f t="shared" si="0"/>
        <v>2005</v>
      </c>
      <c r="AB9" s="4">
        <f t="shared" si="0"/>
        <v>2006</v>
      </c>
      <c r="AC9" s="4">
        <f t="shared" si="0"/>
        <v>2007</v>
      </c>
      <c r="AD9" s="4">
        <f t="shared" si="0"/>
        <v>2008</v>
      </c>
      <c r="AE9" s="4">
        <f t="shared" si="0"/>
        <v>2009</v>
      </c>
      <c r="AF9" s="4">
        <f t="shared" si="0"/>
        <v>2010</v>
      </c>
      <c r="AG9" s="4">
        <f t="shared" si="0"/>
        <v>2011</v>
      </c>
      <c r="AH9" s="4">
        <f t="shared" si="0"/>
        <v>2012</v>
      </c>
      <c r="AI9" s="4">
        <f t="shared" si="0"/>
        <v>2013</v>
      </c>
      <c r="AJ9" s="4">
        <f t="shared" si="0"/>
        <v>2014</v>
      </c>
      <c r="AK9" s="4">
        <f t="shared" si="0"/>
        <v>2015</v>
      </c>
      <c r="AL9" s="4">
        <f t="shared" si="0"/>
        <v>2016</v>
      </c>
      <c r="AM9" s="4">
        <f t="shared" si="0"/>
        <v>2017</v>
      </c>
      <c r="AN9" s="4">
        <f t="shared" si="0"/>
        <v>2018</v>
      </c>
      <c r="AO9" s="4">
        <f t="shared" si="0"/>
        <v>2019</v>
      </c>
      <c r="AP9" s="4">
        <f t="shared" si="0"/>
        <v>2020</v>
      </c>
      <c r="AQ9" s="4">
        <f t="shared" si="0"/>
        <v>2021</v>
      </c>
      <c r="AR9" s="4">
        <f t="shared" si="0"/>
        <v>2022</v>
      </c>
      <c r="AS9" s="4">
        <f t="shared" si="0"/>
        <v>2023</v>
      </c>
      <c r="AT9" s="4">
        <f t="shared" si="0"/>
        <v>2024</v>
      </c>
    </row>
    <row r="10" spans="2:46" ht="15" customHeight="1">
      <c r="H10" s="471" t="s">
        <v>118</v>
      </c>
      <c r="I10" s="473" t="s">
        <v>70</v>
      </c>
      <c r="J10" s="5" t="s">
        <v>44</v>
      </c>
      <c r="K10" s="38" t="s">
        <v>195</v>
      </c>
      <c r="L10" s="222">
        <v>358.3874136464467</v>
      </c>
      <c r="M10" s="222">
        <v>349.28474602986358</v>
      </c>
      <c r="N10" s="222">
        <v>338.85553433642787</v>
      </c>
      <c r="O10" s="222">
        <v>315.24038675566561</v>
      </c>
      <c r="P10" s="222">
        <v>299.82833846186139</v>
      </c>
      <c r="Q10" s="222">
        <v>277.80227458150114</v>
      </c>
      <c r="R10" s="222">
        <v>256.54424311601747</v>
      </c>
      <c r="S10" s="222">
        <v>234.93098541245794</v>
      </c>
      <c r="T10" s="222">
        <v>212.094472023452</v>
      </c>
      <c r="U10" s="222">
        <v>190.61062413064903</v>
      </c>
      <c r="V10" s="222">
        <v>172.34488549480037</v>
      </c>
      <c r="W10" s="222">
        <v>158.81408606326468</v>
      </c>
      <c r="X10" s="222">
        <v>142.57613752452704</v>
      </c>
      <c r="Y10" s="222">
        <v>125.72197862272652</v>
      </c>
      <c r="Z10" s="222">
        <v>111.88179959448757</v>
      </c>
      <c r="AA10" s="222">
        <v>99.069733689209542</v>
      </c>
      <c r="AB10" s="222">
        <v>85.632869451650336</v>
      </c>
      <c r="AC10" s="222">
        <v>73.788735711231283</v>
      </c>
      <c r="AD10" s="222">
        <v>62.640279129903419</v>
      </c>
      <c r="AE10" s="222">
        <v>52.995289658463996</v>
      </c>
      <c r="AF10" s="222">
        <v>44.283612946240133</v>
      </c>
      <c r="AG10" s="222">
        <v>37.376154537827404</v>
      </c>
      <c r="AH10" s="222">
        <v>31.840446741422447</v>
      </c>
      <c r="AI10" s="222">
        <v>26.792788588322313</v>
      </c>
      <c r="AJ10" s="222">
        <v>22.973741344728033</v>
      </c>
      <c r="AK10" s="222">
        <v>19.274814993725389</v>
      </c>
      <c r="AL10" s="222">
        <v>16.217779520495842</v>
      </c>
      <c r="AM10" s="222">
        <v>13.667105471070364</v>
      </c>
      <c r="AN10" s="222">
        <v>11.778595690615807</v>
      </c>
      <c r="AO10" s="222">
        <v>10.183916384261522</v>
      </c>
      <c r="AP10" s="222">
        <v>8.7391614789615453</v>
      </c>
      <c r="AQ10" s="222">
        <v>7.4619717470179241</v>
      </c>
      <c r="AR10" s="222">
        <v>6.3143007355654355</v>
      </c>
      <c r="AS10" s="222">
        <v>5.4155616809376106</v>
      </c>
      <c r="AT10" s="222">
        <v>4.639815552953106</v>
      </c>
    </row>
    <row r="11" spans="2:46" ht="15" customHeight="1">
      <c r="H11" s="471"/>
      <c r="I11" s="473"/>
      <c r="J11" s="5" t="s">
        <v>45</v>
      </c>
      <c r="K11" s="38" t="s">
        <v>195</v>
      </c>
      <c r="L11" s="222">
        <v>1042.3070171297452</v>
      </c>
      <c r="M11" s="222">
        <v>1023.7402118163851</v>
      </c>
      <c r="N11" s="222">
        <v>1006.3607560939175</v>
      </c>
      <c r="O11" s="222">
        <v>974.349382078242</v>
      </c>
      <c r="P11" s="222">
        <v>947.89742897008739</v>
      </c>
      <c r="Q11" s="222">
        <v>913.18095300635366</v>
      </c>
      <c r="R11" s="222">
        <v>879.12937731399029</v>
      </c>
      <c r="S11" s="222">
        <v>842.56674034824323</v>
      </c>
      <c r="T11" s="222">
        <v>802.61726657677161</v>
      </c>
      <c r="U11" s="222">
        <v>761.73168218456306</v>
      </c>
      <c r="V11" s="222">
        <v>723.5365946045182</v>
      </c>
      <c r="W11" s="222">
        <v>691.10046545854846</v>
      </c>
      <c r="X11" s="222">
        <v>655.02890411173587</v>
      </c>
      <c r="Y11" s="222">
        <v>617.39534307642396</v>
      </c>
      <c r="Z11" s="222">
        <v>582.66086726091009</v>
      </c>
      <c r="AA11" s="222">
        <v>545.45740991310356</v>
      </c>
      <c r="AB11" s="222">
        <v>514.21482325960255</v>
      </c>
      <c r="AC11" s="222">
        <v>486.1693961504663</v>
      </c>
      <c r="AD11" s="222">
        <v>450.63148747901971</v>
      </c>
      <c r="AE11" s="222">
        <v>422.87160277802428</v>
      </c>
      <c r="AF11" s="222">
        <v>393.32758411357003</v>
      </c>
      <c r="AG11" s="222">
        <v>366.84233871380536</v>
      </c>
      <c r="AH11" s="222">
        <v>342.99594517528624</v>
      </c>
      <c r="AI11" s="222">
        <v>318.78185810723761</v>
      </c>
      <c r="AJ11" s="222">
        <v>297.21592155894672</v>
      </c>
      <c r="AK11" s="222">
        <v>274.08192340260865</v>
      </c>
      <c r="AL11" s="222">
        <v>252.08058502875372</v>
      </c>
      <c r="AM11" s="222">
        <v>231.73747069038328</v>
      </c>
      <c r="AN11" s="222">
        <v>213.12026073401421</v>
      </c>
      <c r="AO11" s="222">
        <v>195.95486356261995</v>
      </c>
      <c r="AP11" s="222">
        <v>179.37611651971906</v>
      </c>
      <c r="AQ11" s="222">
        <v>164.09314599100605</v>
      </c>
      <c r="AR11" s="222">
        <v>150.06577974518333</v>
      </c>
      <c r="AS11" s="222">
        <v>137.41583342233758</v>
      </c>
      <c r="AT11" s="222">
        <v>125.95887925965077</v>
      </c>
    </row>
    <row r="12" spans="2:46" ht="15" customHeight="1">
      <c r="H12" s="471"/>
      <c r="I12" s="473"/>
      <c r="J12" s="5" t="s">
        <v>53</v>
      </c>
      <c r="K12" s="38" t="s">
        <v>195</v>
      </c>
      <c r="L12" s="222">
        <v>54.2989378684766</v>
      </c>
      <c r="M12" s="222">
        <v>53.327934165399938</v>
      </c>
      <c r="N12" s="222">
        <v>52.457479950362732</v>
      </c>
      <c r="O12" s="222">
        <v>50.768171965686804</v>
      </c>
      <c r="P12" s="222">
        <v>49.549947052810644</v>
      </c>
      <c r="Q12" s="222">
        <v>47.880253989856278</v>
      </c>
      <c r="R12" s="222">
        <v>46.150272080643177</v>
      </c>
      <c r="S12" s="222">
        <v>44.249970136186128</v>
      </c>
      <c r="T12" s="222">
        <v>42.122837782841437</v>
      </c>
      <c r="U12" s="222">
        <v>39.993051529559175</v>
      </c>
      <c r="V12" s="222">
        <v>37.97422135759674</v>
      </c>
      <c r="W12" s="222">
        <v>36.149945951766277</v>
      </c>
      <c r="X12" s="222">
        <v>34.44568883321454</v>
      </c>
      <c r="Y12" s="222">
        <v>32.909140541157306</v>
      </c>
      <c r="Z12" s="222">
        <v>31.982768841710538</v>
      </c>
      <c r="AA12" s="222">
        <v>31.477870735467583</v>
      </c>
      <c r="AB12" s="222">
        <v>31.268001831418456</v>
      </c>
      <c r="AC12" s="222">
        <v>29.357052719943834</v>
      </c>
      <c r="AD12" s="222">
        <v>27.642030674011473</v>
      </c>
      <c r="AE12" s="222">
        <v>25.409457357374489</v>
      </c>
      <c r="AF12" s="222">
        <v>23.145265522226051</v>
      </c>
      <c r="AG12" s="222">
        <v>21.051284261664073</v>
      </c>
      <c r="AH12" s="222">
        <v>19.249436404188835</v>
      </c>
      <c r="AI12" s="222">
        <v>17.551415028040619</v>
      </c>
      <c r="AJ12" s="222">
        <v>16.022878519341013</v>
      </c>
      <c r="AK12" s="222">
        <v>14.591353724561813</v>
      </c>
      <c r="AL12" s="222">
        <v>13.286803856878931</v>
      </c>
      <c r="AM12" s="222">
        <v>12.090092551210876</v>
      </c>
      <c r="AN12" s="222">
        <v>10.998890602554727</v>
      </c>
      <c r="AO12" s="222">
        <v>9.9955251568014827</v>
      </c>
      <c r="AP12" s="222">
        <v>9.0793918898468533</v>
      </c>
      <c r="AQ12" s="222">
        <v>8.2481218607422946</v>
      </c>
      <c r="AR12" s="222">
        <v>7.4936982391815219</v>
      </c>
      <c r="AS12" s="222">
        <v>6.8102653694211917</v>
      </c>
      <c r="AT12" s="222">
        <v>6.1930165679072653</v>
      </c>
    </row>
    <row r="13" spans="2:46" ht="15" customHeight="1">
      <c r="H13" s="471"/>
      <c r="I13" s="473"/>
      <c r="J13" s="5" t="s">
        <v>46</v>
      </c>
      <c r="K13" s="38" t="s">
        <v>195</v>
      </c>
      <c r="L13" s="222">
        <v>186.27365050320486</v>
      </c>
      <c r="M13" s="222">
        <v>187.86116331856226</v>
      </c>
      <c r="N13" s="222">
        <v>187.88920461022499</v>
      </c>
      <c r="O13" s="222">
        <v>187.20428976917015</v>
      </c>
      <c r="P13" s="222">
        <v>186.66032202838556</v>
      </c>
      <c r="Q13" s="222">
        <v>185.73155421597775</v>
      </c>
      <c r="R13" s="222">
        <v>184.6368491044397</v>
      </c>
      <c r="S13" s="222">
        <v>183.44586577840292</v>
      </c>
      <c r="T13" s="222">
        <v>182.0784081146785</v>
      </c>
      <c r="U13" s="222">
        <v>180.47704827413841</v>
      </c>
      <c r="V13" s="222">
        <v>178.69102227013596</v>
      </c>
      <c r="W13" s="222">
        <v>176.89236345511401</v>
      </c>
      <c r="X13" s="222">
        <v>174.58106442528089</v>
      </c>
      <c r="Y13" s="222">
        <v>172.11713862508697</v>
      </c>
      <c r="Z13" s="222">
        <v>169.71036639513545</v>
      </c>
      <c r="AA13" s="222">
        <v>167.3752053160614</v>
      </c>
      <c r="AB13" s="222">
        <v>164.85419575176098</v>
      </c>
      <c r="AC13" s="222">
        <v>162.4076610010581</v>
      </c>
      <c r="AD13" s="222">
        <v>159.94789032613204</v>
      </c>
      <c r="AE13" s="222">
        <v>157.32028729648985</v>
      </c>
      <c r="AF13" s="222">
        <v>154.61113898929844</v>
      </c>
      <c r="AG13" s="222">
        <v>151.93546092861479</v>
      </c>
      <c r="AH13" s="222">
        <v>149.30588599760716</v>
      </c>
      <c r="AI13" s="222">
        <v>146.65673834479952</v>
      </c>
      <c r="AJ13" s="222">
        <v>144.35809277830799</v>
      </c>
      <c r="AK13" s="222">
        <v>141.75123653138633</v>
      </c>
      <c r="AL13" s="222">
        <v>139.16867357527909</v>
      </c>
      <c r="AM13" s="222">
        <v>136.63371367085367</v>
      </c>
      <c r="AN13" s="222">
        <v>134.15063027138646</v>
      </c>
      <c r="AO13" s="222">
        <v>131.70455934937394</v>
      </c>
      <c r="AP13" s="222">
        <v>129.27303103771263</v>
      </c>
      <c r="AQ13" s="222">
        <v>126.86440358376652</v>
      </c>
      <c r="AR13" s="222">
        <v>124.49526908991578</v>
      </c>
      <c r="AS13" s="222">
        <v>122.17395830677444</v>
      </c>
      <c r="AT13" s="222">
        <v>119.89461700882572</v>
      </c>
    </row>
    <row r="14" spans="2:46" ht="15" customHeight="1">
      <c r="H14" s="471"/>
      <c r="I14" s="473"/>
      <c r="J14" s="5" t="s">
        <v>47</v>
      </c>
      <c r="K14" s="38" t="s">
        <v>195</v>
      </c>
      <c r="L14" s="222">
        <v>96.304442310905301</v>
      </c>
      <c r="M14" s="222">
        <v>89.831166269783935</v>
      </c>
      <c r="N14" s="222">
        <v>82.958862839113664</v>
      </c>
      <c r="O14" s="222">
        <v>76.454699357544328</v>
      </c>
      <c r="P14" s="222">
        <v>70.803807095060691</v>
      </c>
      <c r="Q14" s="222">
        <v>66.290734996607213</v>
      </c>
      <c r="R14" s="222">
        <v>60.640784153360308</v>
      </c>
      <c r="S14" s="222">
        <v>56.445588781215939</v>
      </c>
      <c r="T14" s="222">
        <v>51.929959099597312</v>
      </c>
      <c r="U14" s="222">
        <v>48.13580107493167</v>
      </c>
      <c r="V14" s="222">
        <v>44.172070780616302</v>
      </c>
      <c r="W14" s="222">
        <v>40.970071451741624</v>
      </c>
      <c r="X14" s="222">
        <v>37.44732913228794</v>
      </c>
      <c r="Y14" s="222">
        <v>34.550013941200611</v>
      </c>
      <c r="Z14" s="222">
        <v>32.013130821854517</v>
      </c>
      <c r="AA14" s="222">
        <v>29.374824985947392</v>
      </c>
      <c r="AB14" s="222">
        <v>27.863348684788132</v>
      </c>
      <c r="AC14" s="222">
        <v>25.233349098053264</v>
      </c>
      <c r="AD14" s="222">
        <v>22.059414325173432</v>
      </c>
      <c r="AE14" s="222">
        <v>19.65958888239124</v>
      </c>
      <c r="AF14" s="222">
        <v>17.402527486515364</v>
      </c>
      <c r="AG14" s="222">
        <v>15.698560080922332</v>
      </c>
      <c r="AH14" s="222">
        <v>13.958693963747246</v>
      </c>
      <c r="AI14" s="222">
        <v>12.432221792932852</v>
      </c>
      <c r="AJ14" s="222">
        <v>10.989629381300874</v>
      </c>
      <c r="AK14" s="222">
        <v>9.5150766907687832</v>
      </c>
      <c r="AL14" s="222">
        <v>8.2430776031927984</v>
      </c>
      <c r="AM14" s="222">
        <v>7.2487640794999564</v>
      </c>
      <c r="AN14" s="222">
        <v>6.5804422407429302</v>
      </c>
      <c r="AO14" s="222">
        <v>6.0651037500017786</v>
      </c>
      <c r="AP14" s="222">
        <v>5.6692701783221935</v>
      </c>
      <c r="AQ14" s="222">
        <v>5.288972943211145</v>
      </c>
      <c r="AR14" s="222">
        <v>5.008592980689933</v>
      </c>
      <c r="AS14" s="222">
        <v>4.7649510913095083</v>
      </c>
      <c r="AT14" s="222">
        <v>4.6006362921308224</v>
      </c>
    </row>
    <row r="15" spans="2:46" ht="15" customHeight="1" thickBot="1">
      <c r="H15" s="471"/>
      <c r="I15" s="474"/>
      <c r="J15" s="182" t="s">
        <v>48</v>
      </c>
      <c r="K15" s="146" t="s">
        <v>195</v>
      </c>
      <c r="L15" s="213" t="s">
        <v>489</v>
      </c>
      <c r="M15" s="213" t="s">
        <v>489</v>
      </c>
      <c r="N15" s="213" t="s">
        <v>489</v>
      </c>
      <c r="O15" s="213" t="s">
        <v>489</v>
      </c>
      <c r="P15" s="213" t="s">
        <v>489</v>
      </c>
      <c r="Q15" s="213" t="s">
        <v>489</v>
      </c>
      <c r="R15" s="213" t="s">
        <v>489</v>
      </c>
      <c r="S15" s="213" t="s">
        <v>489</v>
      </c>
      <c r="T15" s="213" t="s">
        <v>489</v>
      </c>
      <c r="U15" s="213" t="s">
        <v>489</v>
      </c>
      <c r="V15" s="213" t="s">
        <v>489</v>
      </c>
      <c r="W15" s="213" t="s">
        <v>489</v>
      </c>
      <c r="X15" s="213" t="s">
        <v>489</v>
      </c>
      <c r="Y15" s="213" t="s">
        <v>489</v>
      </c>
      <c r="Z15" s="213" t="s">
        <v>489</v>
      </c>
      <c r="AA15" s="213" t="s">
        <v>489</v>
      </c>
      <c r="AB15" s="213" t="s">
        <v>489</v>
      </c>
      <c r="AC15" s="213" t="s">
        <v>489</v>
      </c>
      <c r="AD15" s="213" t="s">
        <v>489</v>
      </c>
      <c r="AE15" s="213" t="s">
        <v>489</v>
      </c>
      <c r="AF15" s="213" t="s">
        <v>489</v>
      </c>
      <c r="AG15" s="213" t="s">
        <v>489</v>
      </c>
      <c r="AH15" s="376">
        <v>0.17286017382073668</v>
      </c>
      <c r="AI15" s="376">
        <v>0.36783743794919627</v>
      </c>
      <c r="AJ15" s="213">
        <v>0.91119382906915958</v>
      </c>
      <c r="AK15" s="213">
        <v>0.89381744263218499</v>
      </c>
      <c r="AL15" s="213">
        <v>0.87677242236119457</v>
      </c>
      <c r="AM15" s="213">
        <v>0.8600524491324536</v>
      </c>
      <c r="AN15" s="213">
        <v>0.84365132432736278</v>
      </c>
      <c r="AO15" s="213">
        <v>0.82756296753443626</v>
      </c>
      <c r="AP15" s="213">
        <v>0.81178141429510209</v>
      </c>
      <c r="AQ15" s="213">
        <v>0.79630081389249019</v>
      </c>
      <c r="AR15" s="213">
        <v>0.78111542718238869</v>
      </c>
      <c r="AS15" s="213">
        <v>0.76621962446556258</v>
      </c>
      <c r="AT15" s="213">
        <v>0.75160788340064744</v>
      </c>
    </row>
    <row r="16" spans="2:46" ht="15" customHeight="1">
      <c r="H16" s="471"/>
      <c r="I16" s="475" t="s">
        <v>115</v>
      </c>
      <c r="J16" s="184" t="s">
        <v>44</v>
      </c>
      <c r="K16" s="41" t="s">
        <v>195</v>
      </c>
      <c r="L16" s="226">
        <v>68.868692386277985</v>
      </c>
      <c r="M16" s="226">
        <v>66.756793179462747</v>
      </c>
      <c r="N16" s="226">
        <v>72.602469857204724</v>
      </c>
      <c r="O16" s="226">
        <v>88.160926384445006</v>
      </c>
      <c r="P16" s="226">
        <v>95.615724985723688</v>
      </c>
      <c r="Q16" s="226">
        <v>101.74810775718137</v>
      </c>
      <c r="R16" s="226">
        <v>110.33883089023841</v>
      </c>
      <c r="S16" s="226">
        <v>119.59996717373343</v>
      </c>
      <c r="T16" s="226">
        <v>117.35734511827147</v>
      </c>
      <c r="U16" s="226">
        <v>118.35475531942176</v>
      </c>
      <c r="V16" s="226">
        <v>117.04522209787659</v>
      </c>
      <c r="W16" s="226">
        <v>107.84123406732324</v>
      </c>
      <c r="X16" s="226">
        <v>100.911605027259</v>
      </c>
      <c r="Y16" s="226">
        <v>94.106586881542469</v>
      </c>
      <c r="Z16" s="226">
        <v>85.310063002589644</v>
      </c>
      <c r="AA16" s="226">
        <v>74.127621734106128</v>
      </c>
      <c r="AB16" s="226">
        <v>63.296326425552344</v>
      </c>
      <c r="AC16" s="226">
        <v>54.175451878835119</v>
      </c>
      <c r="AD16" s="226">
        <v>45.496713358465826</v>
      </c>
      <c r="AE16" s="226">
        <v>38.362669381785487</v>
      </c>
      <c r="AF16" s="226">
        <v>32.108841757588955</v>
      </c>
      <c r="AG16" s="226">
        <v>27.581202119870394</v>
      </c>
      <c r="AH16" s="226">
        <v>23.637850432652485</v>
      </c>
      <c r="AI16" s="226">
        <v>20.515605465070987</v>
      </c>
      <c r="AJ16" s="226">
        <v>16.967588826939146</v>
      </c>
      <c r="AK16" s="226">
        <v>14.522650536859341</v>
      </c>
      <c r="AL16" s="226">
        <v>12.465254145037058</v>
      </c>
      <c r="AM16" s="226">
        <v>10.811957274915988</v>
      </c>
      <c r="AN16" s="226">
        <v>9.4592073274089188</v>
      </c>
      <c r="AO16" s="226">
        <v>8.249551079266924</v>
      </c>
      <c r="AP16" s="226">
        <v>7.4438191053280462</v>
      </c>
      <c r="AQ16" s="226">
        <v>6.910871399709789</v>
      </c>
      <c r="AR16" s="226">
        <v>6.3306097439558613</v>
      </c>
      <c r="AS16" s="226">
        <v>5.9490951281986737</v>
      </c>
      <c r="AT16" s="226">
        <v>5.7193939571383003</v>
      </c>
    </row>
    <row r="17" spans="8:46" ht="15" customHeight="1">
      <c r="H17" s="471"/>
      <c r="I17" s="471"/>
      <c r="J17" s="5" t="s">
        <v>45</v>
      </c>
      <c r="K17" s="38" t="s">
        <v>195</v>
      </c>
      <c r="L17" s="226">
        <v>137.03139307668656</v>
      </c>
      <c r="M17" s="226">
        <v>132.79930565727062</v>
      </c>
      <c r="N17" s="226">
        <v>139.92667725001971</v>
      </c>
      <c r="O17" s="226">
        <v>139.02405700587792</v>
      </c>
      <c r="P17" s="226">
        <v>140.14880747939236</v>
      </c>
      <c r="Q17" s="226">
        <v>137.50285751345393</v>
      </c>
      <c r="R17" s="226">
        <v>134.07322497584784</v>
      </c>
      <c r="S17" s="226">
        <v>130.63890583044815</v>
      </c>
      <c r="T17" s="226">
        <v>128.31534836280946</v>
      </c>
      <c r="U17" s="226">
        <v>125.43661617208056</v>
      </c>
      <c r="V17" s="226">
        <v>120.82135671769382</v>
      </c>
      <c r="W17" s="226">
        <v>118.00925877303855</v>
      </c>
      <c r="X17" s="226">
        <v>115.40565620294514</v>
      </c>
      <c r="Y17" s="226">
        <v>111.49136087462445</v>
      </c>
      <c r="Z17" s="226">
        <v>105.38203358675038</v>
      </c>
      <c r="AA17" s="226">
        <v>99.460207385752227</v>
      </c>
      <c r="AB17" s="226">
        <v>94.120065281743777</v>
      </c>
      <c r="AC17" s="226">
        <v>89.453499314232772</v>
      </c>
      <c r="AD17" s="226">
        <v>85.011538062368373</v>
      </c>
      <c r="AE17" s="226">
        <v>79.701933905542774</v>
      </c>
      <c r="AF17" s="226">
        <v>73.725990107004705</v>
      </c>
      <c r="AG17" s="226">
        <v>68.147593465740513</v>
      </c>
      <c r="AH17" s="226">
        <v>63.010944827457052</v>
      </c>
      <c r="AI17" s="226">
        <v>57.932015470021938</v>
      </c>
      <c r="AJ17" s="226">
        <v>52.932862613693786</v>
      </c>
      <c r="AK17" s="226">
        <v>48.516561436600782</v>
      </c>
      <c r="AL17" s="226">
        <v>44.382072725171376</v>
      </c>
      <c r="AM17" s="226">
        <v>40.661910720774642</v>
      </c>
      <c r="AN17" s="226">
        <v>37.13652653664343</v>
      </c>
      <c r="AO17" s="226">
        <v>34.324309427924774</v>
      </c>
      <c r="AP17" s="226">
        <v>31.634422918160695</v>
      </c>
      <c r="AQ17" s="226">
        <v>29.380200234791015</v>
      </c>
      <c r="AR17" s="226">
        <v>27.36755654549518</v>
      </c>
      <c r="AS17" s="226">
        <v>25.680594749997805</v>
      </c>
      <c r="AT17" s="226">
        <v>24.103683692319333</v>
      </c>
    </row>
    <row r="18" spans="8:46" ht="15" customHeight="1">
      <c r="H18" s="471"/>
      <c r="I18" s="471"/>
      <c r="J18" s="5" t="s">
        <v>53</v>
      </c>
      <c r="K18" s="38" t="s">
        <v>195</v>
      </c>
      <c r="L18" s="226">
        <v>21.773983266633451</v>
      </c>
      <c r="M18" s="226">
        <v>20.064225865482204</v>
      </c>
      <c r="N18" s="226">
        <v>18.725876237032683</v>
      </c>
      <c r="O18" s="226">
        <v>17.512488341890432</v>
      </c>
      <c r="P18" s="226">
        <v>16.50585378644438</v>
      </c>
      <c r="Q18" s="226">
        <v>16.313738844722572</v>
      </c>
      <c r="R18" s="226">
        <v>16.0090799319109</v>
      </c>
      <c r="S18" s="226">
        <v>15.447113781367458</v>
      </c>
      <c r="T18" s="226">
        <v>14.95179927811153</v>
      </c>
      <c r="U18" s="226">
        <v>15.172923606416386</v>
      </c>
      <c r="V18" s="226">
        <v>14.936309847777736</v>
      </c>
      <c r="W18" s="226">
        <v>14.447931673333523</v>
      </c>
      <c r="X18" s="226">
        <v>13.989936620545317</v>
      </c>
      <c r="Y18" s="226">
        <v>13.364691323605182</v>
      </c>
      <c r="Z18" s="226">
        <v>12.915998124640826</v>
      </c>
      <c r="AA18" s="226">
        <v>12.388112783158542</v>
      </c>
      <c r="AB18" s="226">
        <v>12.015922868759025</v>
      </c>
      <c r="AC18" s="226">
        <v>11.584227174620514</v>
      </c>
      <c r="AD18" s="226">
        <v>11.025866831761261</v>
      </c>
      <c r="AE18" s="226">
        <v>10.37113076989824</v>
      </c>
      <c r="AF18" s="226">
        <v>9.6151954104535076</v>
      </c>
      <c r="AG18" s="226">
        <v>8.9993381736034372</v>
      </c>
      <c r="AH18" s="226">
        <v>8.4866096040923953</v>
      </c>
      <c r="AI18" s="226">
        <v>7.8639570792168243</v>
      </c>
      <c r="AJ18" s="226">
        <v>7.2999710178100337</v>
      </c>
      <c r="AK18" s="226">
        <v>6.936440376157913</v>
      </c>
      <c r="AL18" s="226">
        <v>6.6688782461183038</v>
      </c>
      <c r="AM18" s="226">
        <v>6.3749299997573354</v>
      </c>
      <c r="AN18" s="226">
        <v>6.0271795220701216</v>
      </c>
      <c r="AO18" s="226">
        <v>5.6376028018019433</v>
      </c>
      <c r="AP18" s="226">
        <v>5.332951057810563</v>
      </c>
      <c r="AQ18" s="226">
        <v>5.0868477797819276</v>
      </c>
      <c r="AR18" s="226">
        <v>4.9002677671776871</v>
      </c>
      <c r="AS18" s="226">
        <v>4.7298414493381156</v>
      </c>
      <c r="AT18" s="226">
        <v>4.5087431085373968</v>
      </c>
    </row>
    <row r="19" spans="8:46" ht="15" customHeight="1">
      <c r="H19" s="471"/>
      <c r="I19" s="471"/>
      <c r="J19" s="5" t="s">
        <v>46</v>
      </c>
      <c r="K19" s="38" t="s">
        <v>195</v>
      </c>
      <c r="L19" s="226">
        <v>223.85654022242636</v>
      </c>
      <c r="M19" s="226">
        <v>227.57997138426035</v>
      </c>
      <c r="N19" s="226">
        <v>237.80036275952838</v>
      </c>
      <c r="O19" s="226">
        <v>247.2995785277505</v>
      </c>
      <c r="P19" s="226">
        <v>255.38045594909963</v>
      </c>
      <c r="Q19" s="226">
        <v>260.82004726974776</v>
      </c>
      <c r="R19" s="226">
        <v>263.42684673207225</v>
      </c>
      <c r="S19" s="226">
        <v>263.10457200114479</v>
      </c>
      <c r="T19" s="226">
        <v>262.01555725277507</v>
      </c>
      <c r="U19" s="226">
        <v>260.28954984533181</v>
      </c>
      <c r="V19" s="226">
        <v>258.05308295534081</v>
      </c>
      <c r="W19" s="226">
        <v>256.10813958566848</v>
      </c>
      <c r="X19" s="226">
        <v>254.0596414096878</v>
      </c>
      <c r="Y19" s="226">
        <v>251.52563205968642</v>
      </c>
      <c r="Z19" s="226">
        <v>248.84651008009416</v>
      </c>
      <c r="AA19" s="226">
        <v>246.67949315706622</v>
      </c>
      <c r="AB19" s="226">
        <v>244.09356087474265</v>
      </c>
      <c r="AC19" s="226">
        <v>241.47689504421206</v>
      </c>
      <c r="AD19" s="226">
        <v>238.42310522012869</v>
      </c>
      <c r="AE19" s="226">
        <v>235.19581845675452</v>
      </c>
      <c r="AF19" s="226">
        <v>231.59339842578967</v>
      </c>
      <c r="AG19" s="226">
        <v>228.47525157904656</v>
      </c>
      <c r="AH19" s="226">
        <v>225.15944649477123</v>
      </c>
      <c r="AI19" s="226">
        <v>221.44135451887115</v>
      </c>
      <c r="AJ19" s="226">
        <v>217.85346995752857</v>
      </c>
      <c r="AK19" s="226">
        <v>214.47042249315925</v>
      </c>
      <c r="AL19" s="226">
        <v>211.27334012075337</v>
      </c>
      <c r="AM19" s="226">
        <v>207.94484812003009</v>
      </c>
      <c r="AN19" s="226">
        <v>204.72744155631042</v>
      </c>
      <c r="AO19" s="226">
        <v>201.44294059945915</v>
      </c>
      <c r="AP19" s="226">
        <v>198.17863086718023</v>
      </c>
      <c r="AQ19" s="226">
        <v>195.05061718403741</v>
      </c>
      <c r="AR19" s="226">
        <v>191.88699741850334</v>
      </c>
      <c r="AS19" s="226">
        <v>188.83690455352686</v>
      </c>
      <c r="AT19" s="226">
        <v>185.77681461200916</v>
      </c>
    </row>
    <row r="20" spans="8:46" ht="15" customHeight="1">
      <c r="H20" s="471"/>
      <c r="I20" s="471"/>
      <c r="J20" s="131" t="s">
        <v>49</v>
      </c>
      <c r="K20" s="38" t="s">
        <v>195</v>
      </c>
      <c r="L20" s="226">
        <v>59.11456576183857</v>
      </c>
      <c r="M20" s="226">
        <v>58.050911090934413</v>
      </c>
      <c r="N20" s="226">
        <v>56.749235101978186</v>
      </c>
      <c r="O20" s="226">
        <v>55.499229661900138</v>
      </c>
      <c r="P20" s="226">
        <v>53.835799702621635</v>
      </c>
      <c r="Q20" s="226">
        <v>52.32035858253802</v>
      </c>
      <c r="R20" s="226">
        <v>50.270228084148165</v>
      </c>
      <c r="S20" s="226">
        <v>47.16444459026313</v>
      </c>
      <c r="T20" s="226">
        <v>43.620184069655515</v>
      </c>
      <c r="U20" s="226">
        <v>40.492841434606525</v>
      </c>
      <c r="V20" s="226">
        <v>38.38185162520957</v>
      </c>
      <c r="W20" s="226">
        <v>35.328088747206586</v>
      </c>
      <c r="X20" s="226">
        <v>31.501637842517631</v>
      </c>
      <c r="Y20" s="226">
        <v>27.863949177081459</v>
      </c>
      <c r="Z20" s="226">
        <v>24.849683098011212</v>
      </c>
      <c r="AA20" s="226">
        <v>22.151009791738691</v>
      </c>
      <c r="AB20" s="226">
        <v>19.319106205339267</v>
      </c>
      <c r="AC20" s="226">
        <v>16.658014452611553</v>
      </c>
      <c r="AD20" s="226">
        <v>14.269493451113677</v>
      </c>
      <c r="AE20" s="226">
        <v>12.202551319162492</v>
      </c>
      <c r="AF20" s="226">
        <v>10.339591673116562</v>
      </c>
      <c r="AG20" s="226">
        <v>8.8308143666767442</v>
      </c>
      <c r="AH20" s="226">
        <v>7.6519953638267095</v>
      </c>
      <c r="AI20" s="226">
        <v>6.5983288870370753</v>
      </c>
      <c r="AJ20" s="226">
        <v>5.6831931922762422</v>
      </c>
      <c r="AK20" s="226">
        <v>5.003408187429601</v>
      </c>
      <c r="AL20" s="226">
        <v>4.3699522707631537</v>
      </c>
      <c r="AM20" s="226">
        <v>3.8189849563292966</v>
      </c>
      <c r="AN20" s="226">
        <v>3.3419979583799093</v>
      </c>
      <c r="AO20" s="226">
        <v>2.944613911934415</v>
      </c>
      <c r="AP20" s="226">
        <v>2.5562146525905023</v>
      </c>
      <c r="AQ20" s="226">
        <v>2.3160359554000678</v>
      </c>
      <c r="AR20" s="226">
        <v>2.0780050674715032</v>
      </c>
      <c r="AS20" s="226">
        <v>1.8687401851178207</v>
      </c>
      <c r="AT20" s="226">
        <v>1.6664961030314902</v>
      </c>
    </row>
    <row r="21" spans="8:46" ht="15" customHeight="1">
      <c r="H21" s="471"/>
      <c r="I21" s="471"/>
      <c r="J21" s="131" t="s">
        <v>50</v>
      </c>
      <c r="K21" s="38" t="s">
        <v>195</v>
      </c>
      <c r="L21" s="226">
        <v>221.01685266921587</v>
      </c>
      <c r="M21" s="226">
        <v>217.04007292533234</v>
      </c>
      <c r="N21" s="226">
        <v>212.17338183885371</v>
      </c>
      <c r="O21" s="226">
        <v>207.49987600107937</v>
      </c>
      <c r="P21" s="226">
        <v>201.28066336714758</v>
      </c>
      <c r="Q21" s="226">
        <v>195.61474968834648</v>
      </c>
      <c r="R21" s="226">
        <v>187.94974556498363</v>
      </c>
      <c r="S21" s="226">
        <v>176.3378782689272</v>
      </c>
      <c r="T21" s="226">
        <v>163.08663815222931</v>
      </c>
      <c r="U21" s="226">
        <v>151.39416578930144</v>
      </c>
      <c r="V21" s="226">
        <v>143.50162157998756</v>
      </c>
      <c r="W21" s="226">
        <v>132.08424835908824</v>
      </c>
      <c r="X21" s="226">
        <v>117.77795810814004</v>
      </c>
      <c r="Y21" s="226">
        <v>104.17740992743769</v>
      </c>
      <c r="Z21" s="226">
        <v>92.907706880177017</v>
      </c>
      <c r="AA21" s="226">
        <v>82.817938430590942</v>
      </c>
      <c r="AB21" s="226">
        <v>72.230050155300361</v>
      </c>
      <c r="AC21" s="226">
        <v>62.280791182115706</v>
      </c>
      <c r="AD21" s="226">
        <v>53.301052961758849</v>
      </c>
      <c r="AE21" s="226">
        <v>45.623655863961162</v>
      </c>
      <c r="AF21" s="226">
        <v>38.984231400094409</v>
      </c>
      <c r="AG21" s="226">
        <v>33.738805011161567</v>
      </c>
      <c r="AH21" s="226">
        <v>30.164223772341309</v>
      </c>
      <c r="AI21" s="226">
        <v>26.116878850118134</v>
      </c>
      <c r="AJ21" s="226">
        <v>22.26406876718525</v>
      </c>
      <c r="AK21" s="226">
        <v>19.200214446354927</v>
      </c>
      <c r="AL21" s="226">
        <v>16.713629303098436</v>
      </c>
      <c r="AM21" s="226">
        <v>14.559457325889076</v>
      </c>
      <c r="AN21" s="226">
        <v>12.624896841698522</v>
      </c>
      <c r="AO21" s="226">
        <v>10.927666744952704</v>
      </c>
      <c r="AP21" s="226">
        <v>9.3547504731762583</v>
      </c>
      <c r="AQ21" s="226">
        <v>8.0000688017099524</v>
      </c>
      <c r="AR21" s="226">
        <v>6.9821480449242603</v>
      </c>
      <c r="AS21" s="226">
        <v>6.1062609358982263</v>
      </c>
      <c r="AT21" s="226">
        <v>5.3173470028699104</v>
      </c>
    </row>
    <row r="22" spans="8:46" ht="15" customHeight="1">
      <c r="H22" s="471"/>
      <c r="I22" s="471"/>
      <c r="J22" s="5" t="s">
        <v>51</v>
      </c>
      <c r="K22" s="38" t="s">
        <v>195</v>
      </c>
      <c r="L22" s="226">
        <v>180.23744557248514</v>
      </c>
      <c r="M22" s="226">
        <v>180.11799641458418</v>
      </c>
      <c r="N22" s="226">
        <v>177.65193666787661</v>
      </c>
      <c r="O22" s="226">
        <v>175.87133144821584</v>
      </c>
      <c r="P22" s="226">
        <v>170.77530553369334</v>
      </c>
      <c r="Q22" s="226">
        <v>165.22651676534494</v>
      </c>
      <c r="R22" s="226">
        <v>160.05133475264466</v>
      </c>
      <c r="S22" s="226">
        <v>151.89813344921663</v>
      </c>
      <c r="T22" s="226">
        <v>144.50662871294563</v>
      </c>
      <c r="U22" s="226">
        <v>134.98188474288861</v>
      </c>
      <c r="V22" s="226">
        <v>127.3937916739827</v>
      </c>
      <c r="W22" s="226">
        <v>122.27259683639259</v>
      </c>
      <c r="X22" s="226">
        <v>116.03436830486204</v>
      </c>
      <c r="Y22" s="226">
        <v>105.74521007012444</v>
      </c>
      <c r="Z22" s="226">
        <v>94.185439533540972</v>
      </c>
      <c r="AA22" s="226">
        <v>84.568055411878063</v>
      </c>
      <c r="AB22" s="226">
        <v>75.67083145501357</v>
      </c>
      <c r="AC22" s="226">
        <v>67.688155894015352</v>
      </c>
      <c r="AD22" s="226">
        <v>61.465638255399632</v>
      </c>
      <c r="AE22" s="226">
        <v>56.294054630253143</v>
      </c>
      <c r="AF22" s="226">
        <v>50.980143955060456</v>
      </c>
      <c r="AG22" s="226">
        <v>47.706915785343632</v>
      </c>
      <c r="AH22" s="226">
        <v>43.815902728049132</v>
      </c>
      <c r="AI22" s="226">
        <v>39.65960281183569</v>
      </c>
      <c r="AJ22" s="226">
        <v>36.376148533358823</v>
      </c>
      <c r="AK22" s="226">
        <v>34.20968120123959</v>
      </c>
      <c r="AL22" s="226">
        <v>32.721302158608239</v>
      </c>
      <c r="AM22" s="226">
        <v>30.987655948868323</v>
      </c>
      <c r="AN22" s="226">
        <v>29.211549856771924</v>
      </c>
      <c r="AO22" s="226">
        <v>27.150936731087107</v>
      </c>
      <c r="AP22" s="226">
        <v>25.301550011558717</v>
      </c>
      <c r="AQ22" s="226">
        <v>24.121065314117033</v>
      </c>
      <c r="AR22" s="226">
        <v>23.355465241819811</v>
      </c>
      <c r="AS22" s="226">
        <v>23.021394207378382</v>
      </c>
      <c r="AT22" s="226">
        <v>22.142120759029396</v>
      </c>
    </row>
    <row r="23" spans="8:46" ht="15" customHeight="1">
      <c r="H23" s="471"/>
      <c r="I23" s="471"/>
      <c r="J23" s="130" t="s">
        <v>52</v>
      </c>
      <c r="K23" s="38" t="s">
        <v>195</v>
      </c>
      <c r="L23" s="226">
        <v>353.73198387935884</v>
      </c>
      <c r="M23" s="226">
        <v>348.51691862956937</v>
      </c>
      <c r="N23" s="226">
        <v>336.59932361841169</v>
      </c>
      <c r="O23" s="226">
        <v>320.78160765820115</v>
      </c>
      <c r="P23" s="226">
        <v>300.86596154851503</v>
      </c>
      <c r="Q23" s="226">
        <v>274.00139438570358</v>
      </c>
      <c r="R23" s="226">
        <v>250.3861462999196</v>
      </c>
      <c r="S23" s="226">
        <v>223.42653223210868</v>
      </c>
      <c r="T23" s="226">
        <v>204.2046250485088</v>
      </c>
      <c r="U23" s="226">
        <v>182.94816587967281</v>
      </c>
      <c r="V23" s="226">
        <v>160.14575625030312</v>
      </c>
      <c r="W23" s="226">
        <v>140.88119721567941</v>
      </c>
      <c r="X23" s="226">
        <v>126.91508430007623</v>
      </c>
      <c r="Y23" s="226">
        <v>114.67535594988507</v>
      </c>
      <c r="Z23" s="226">
        <v>101.42821050831242</v>
      </c>
      <c r="AA23" s="226">
        <v>89.914885523745056</v>
      </c>
      <c r="AB23" s="226">
        <v>78.666741270460619</v>
      </c>
      <c r="AC23" s="226">
        <v>68.451310286801714</v>
      </c>
      <c r="AD23" s="226">
        <v>59.51740412426912</v>
      </c>
      <c r="AE23" s="226">
        <v>51.207078807497098</v>
      </c>
      <c r="AF23" s="226">
        <v>43.914913092856736</v>
      </c>
      <c r="AG23" s="226">
        <v>38.943445633565176</v>
      </c>
      <c r="AH23" s="226">
        <v>34.757324009712349</v>
      </c>
      <c r="AI23" s="226">
        <v>30.201829871127604</v>
      </c>
      <c r="AJ23" s="226">
        <v>25.950421279338784</v>
      </c>
      <c r="AK23" s="226">
        <v>22.411050084614491</v>
      </c>
      <c r="AL23" s="226">
        <v>19.474384741673525</v>
      </c>
      <c r="AM23" s="226">
        <v>16.845987946676605</v>
      </c>
      <c r="AN23" s="226">
        <v>14.68637300373452</v>
      </c>
      <c r="AO23" s="226">
        <v>12.685700593787651</v>
      </c>
      <c r="AP23" s="226">
        <v>11.063777917716417</v>
      </c>
      <c r="AQ23" s="226">
        <v>9.7277189275045703</v>
      </c>
      <c r="AR23" s="226">
        <v>8.6473202640689557</v>
      </c>
      <c r="AS23" s="226">
        <v>7.824351135124294</v>
      </c>
      <c r="AT23" s="226">
        <v>7.0202043477267875</v>
      </c>
    </row>
    <row r="24" spans="8:46" ht="15" customHeight="1" thickBot="1">
      <c r="H24" s="472"/>
      <c r="I24" s="472"/>
      <c r="J24" s="183" t="s">
        <v>71</v>
      </c>
      <c r="K24" s="146" t="s">
        <v>195</v>
      </c>
      <c r="L24" s="228">
        <v>11.065899979231846</v>
      </c>
      <c r="M24" s="226">
        <v>11.075334204139269</v>
      </c>
      <c r="N24" s="226">
        <v>11.015424784340357</v>
      </c>
      <c r="O24" s="226">
        <v>10.951919046537499</v>
      </c>
      <c r="P24" s="226">
        <v>10.860531774182025</v>
      </c>
      <c r="Q24" s="228">
        <v>10.717475277187903</v>
      </c>
      <c r="R24" s="228">
        <v>10.525253367288292</v>
      </c>
      <c r="S24" s="228">
        <v>10.210237670058536</v>
      </c>
      <c r="T24" s="228">
        <v>9.8827834941329193</v>
      </c>
      <c r="U24" s="228">
        <v>9.5634308972185078</v>
      </c>
      <c r="V24" s="228">
        <v>9.2642571784736667</v>
      </c>
      <c r="W24" s="228">
        <v>8.9226390548307588</v>
      </c>
      <c r="X24" s="228">
        <v>8.6038844656504647</v>
      </c>
      <c r="Y24" s="228">
        <v>8.1686428880486393</v>
      </c>
      <c r="Z24" s="228">
        <v>7.7011517778943492</v>
      </c>
      <c r="AA24" s="228">
        <v>7.3310360523364704</v>
      </c>
      <c r="AB24" s="228">
        <v>6.9494960953977136</v>
      </c>
      <c r="AC24" s="228">
        <v>6.5960858749379012</v>
      </c>
      <c r="AD24" s="228">
        <v>6.297698478934989</v>
      </c>
      <c r="AE24" s="228">
        <v>6.0730946177421448</v>
      </c>
      <c r="AF24" s="228">
        <v>5.917959781738527</v>
      </c>
      <c r="AG24" s="228">
        <v>5.7512036813966692</v>
      </c>
      <c r="AH24" s="228">
        <v>5.4404207700175178</v>
      </c>
      <c r="AI24" s="228">
        <v>4.9647716089161218</v>
      </c>
      <c r="AJ24" s="228">
        <v>4.7276848733769699</v>
      </c>
      <c r="AK24" s="228">
        <v>4.7093695123700448</v>
      </c>
      <c r="AL24" s="228">
        <v>4.7171378168636666</v>
      </c>
      <c r="AM24" s="228">
        <v>4.6475108838598569</v>
      </c>
      <c r="AN24" s="228">
        <v>4.4945459144092554</v>
      </c>
      <c r="AO24" s="228">
        <v>4.2990088693690405</v>
      </c>
      <c r="AP24" s="228">
        <v>4.1096626840691162</v>
      </c>
      <c r="AQ24" s="228">
        <v>4.02223516448531</v>
      </c>
      <c r="AR24" s="228">
        <v>3.9770975474903332</v>
      </c>
      <c r="AS24" s="228">
        <v>4.0065862242335628</v>
      </c>
      <c r="AT24" s="228">
        <v>3.9335250629185712</v>
      </c>
    </row>
    <row r="25" spans="8:46" ht="15" customHeight="1">
      <c r="H25" s="480" t="s">
        <v>203</v>
      </c>
      <c r="I25" s="477" t="s">
        <v>70</v>
      </c>
      <c r="J25" s="185" t="s">
        <v>44</v>
      </c>
      <c r="K25" s="147" t="s">
        <v>195</v>
      </c>
      <c r="L25" s="226">
        <v>45.374118595678333</v>
      </c>
      <c r="M25" s="226">
        <v>50.614098751066756</v>
      </c>
      <c r="N25" s="226">
        <v>55.53041194029521</v>
      </c>
      <c r="O25" s="226">
        <v>56.784121715462227</v>
      </c>
      <c r="P25" s="226">
        <v>60.025404842280217</v>
      </c>
      <c r="Q25" s="226">
        <v>60.779180552484824</v>
      </c>
      <c r="R25" s="226">
        <v>61.220917885182381</v>
      </c>
      <c r="S25" s="226">
        <v>60.870745647397307</v>
      </c>
      <c r="T25" s="226">
        <v>59.242271390466577</v>
      </c>
      <c r="U25" s="226">
        <v>58.133964223139827</v>
      </c>
      <c r="V25" s="226">
        <v>57.9727292636979</v>
      </c>
      <c r="W25" s="226">
        <v>57.953357609501019</v>
      </c>
      <c r="X25" s="226">
        <v>58.425402755260897</v>
      </c>
      <c r="Y25" s="226">
        <v>56.56189986739497</v>
      </c>
      <c r="Z25" s="226">
        <v>54.314916511117886</v>
      </c>
      <c r="AA25" s="226">
        <v>52.545705234603844</v>
      </c>
      <c r="AB25" s="226">
        <v>47.584538737181241</v>
      </c>
      <c r="AC25" s="226">
        <v>43.566731797892182</v>
      </c>
      <c r="AD25" s="226">
        <v>38.00539224837577</v>
      </c>
      <c r="AE25" s="226">
        <v>34.170959777454051</v>
      </c>
      <c r="AF25" s="226">
        <v>30.765569112721362</v>
      </c>
      <c r="AG25" s="226">
        <v>27.975058024682575</v>
      </c>
      <c r="AH25" s="226">
        <v>24.666300145571821</v>
      </c>
      <c r="AI25" s="226">
        <v>21.312157545698227</v>
      </c>
      <c r="AJ25" s="226">
        <v>19.28449609026687</v>
      </c>
      <c r="AK25" s="226">
        <v>16.819577774900232</v>
      </c>
      <c r="AL25" s="226">
        <v>15.570429385656098</v>
      </c>
      <c r="AM25" s="226">
        <v>13.387766882527432</v>
      </c>
      <c r="AN25" s="226">
        <v>11.725377744472565</v>
      </c>
      <c r="AO25" s="226">
        <v>10.845674983394696</v>
      </c>
      <c r="AP25" s="226">
        <v>9.5343258405078419</v>
      </c>
      <c r="AQ25" s="226">
        <v>8.614574047827297</v>
      </c>
      <c r="AR25" s="226">
        <v>7.8876784244081124</v>
      </c>
      <c r="AS25" s="226">
        <v>6.9414550875864851</v>
      </c>
      <c r="AT25" s="226">
        <v>6.0468410094784533</v>
      </c>
    </row>
    <row r="26" spans="8:46" ht="15" customHeight="1">
      <c r="H26" s="473"/>
      <c r="I26" s="478"/>
      <c r="J26" s="5" t="s">
        <v>45</v>
      </c>
      <c r="K26" s="38" t="s">
        <v>195</v>
      </c>
      <c r="L26" s="222">
        <v>77.057016857325181</v>
      </c>
      <c r="M26" s="222">
        <v>87.740820581834214</v>
      </c>
      <c r="N26" s="222">
        <v>99.189725674585105</v>
      </c>
      <c r="O26" s="222">
        <v>107.09868355871251</v>
      </c>
      <c r="P26" s="222">
        <v>116.71493642201338</v>
      </c>
      <c r="Q26" s="222">
        <v>123.73651331932633</v>
      </c>
      <c r="R26" s="222">
        <v>130.80768178317845</v>
      </c>
      <c r="S26" s="222">
        <v>136.64057088529415</v>
      </c>
      <c r="T26" s="222">
        <v>140.59585636392623</v>
      </c>
      <c r="U26" s="222">
        <v>144.69740269989487</v>
      </c>
      <c r="V26" s="222">
        <v>149.94554962897382</v>
      </c>
      <c r="W26" s="222">
        <v>155.20554788941587</v>
      </c>
      <c r="X26" s="222">
        <v>162.44497789417301</v>
      </c>
      <c r="Y26" s="222">
        <v>166.69958163723447</v>
      </c>
      <c r="Z26" s="222">
        <v>169.26550361826602</v>
      </c>
      <c r="AA26" s="222">
        <v>169.59714533061694</v>
      </c>
      <c r="AB26" s="222">
        <v>170.55454642922598</v>
      </c>
      <c r="AC26" s="222">
        <v>175.11183044684165</v>
      </c>
      <c r="AD26" s="222">
        <v>166.35019198532632</v>
      </c>
      <c r="AE26" s="222">
        <v>169.13101477869324</v>
      </c>
      <c r="AF26" s="222">
        <v>171.09685904236838</v>
      </c>
      <c r="AG26" s="222">
        <v>173.07297546351921</v>
      </c>
      <c r="AH26" s="222">
        <v>168.93080490014029</v>
      </c>
      <c r="AI26" s="222">
        <v>161.26243736353427</v>
      </c>
      <c r="AJ26" s="222">
        <v>159.73587040836898</v>
      </c>
      <c r="AK26" s="222">
        <v>150.21379224616703</v>
      </c>
      <c r="AL26" s="222">
        <v>148.64505830793331</v>
      </c>
      <c r="AM26" s="222">
        <v>136.75638320933754</v>
      </c>
      <c r="AN26" s="222">
        <v>126.87094111038935</v>
      </c>
      <c r="AO26" s="222">
        <v>121.85684597374927</v>
      </c>
      <c r="AP26" s="222">
        <v>112.29232561361633</v>
      </c>
      <c r="AQ26" s="222">
        <v>106.55166517683021</v>
      </c>
      <c r="AR26" s="222">
        <v>103.42078059596788</v>
      </c>
      <c r="AS26" s="222">
        <v>95.125123680070786</v>
      </c>
      <c r="AT26" s="222">
        <v>87.961860927615149</v>
      </c>
    </row>
    <row r="27" spans="8:46" ht="15" customHeight="1">
      <c r="H27" s="473"/>
      <c r="I27" s="478"/>
      <c r="J27" s="5" t="s">
        <v>53</v>
      </c>
      <c r="K27" s="38" t="s">
        <v>195</v>
      </c>
      <c r="L27" s="222">
        <v>4.1272919729844348</v>
      </c>
      <c r="M27" s="222">
        <v>4.672361771685952</v>
      </c>
      <c r="N27" s="222">
        <v>5.2678378604578917</v>
      </c>
      <c r="O27" s="222">
        <v>5.6652298128900069</v>
      </c>
      <c r="P27" s="222">
        <v>6.2065160584216947</v>
      </c>
      <c r="Q27" s="222">
        <v>6.6114671427529412</v>
      </c>
      <c r="R27" s="222">
        <v>6.9905213393789589</v>
      </c>
      <c r="S27" s="222">
        <v>7.2925363393563076</v>
      </c>
      <c r="T27" s="222">
        <v>7.4768894140117199</v>
      </c>
      <c r="U27" s="222">
        <v>7.6908585443422721</v>
      </c>
      <c r="V27" s="222">
        <v>7.9499794720574091</v>
      </c>
      <c r="W27" s="222">
        <v>8.1523996842567819</v>
      </c>
      <c r="X27" s="222">
        <v>8.6651774388031111</v>
      </c>
      <c r="Y27" s="222">
        <v>9.2363258973752558</v>
      </c>
      <c r="Z27" s="222">
        <v>10.060582628812632</v>
      </c>
      <c r="AA27" s="222">
        <v>11.418757872780999</v>
      </c>
      <c r="AB27" s="222">
        <v>12.657961829872951</v>
      </c>
      <c r="AC27" s="222">
        <v>12.558883975737475</v>
      </c>
      <c r="AD27" s="222">
        <v>12.228926101692814</v>
      </c>
      <c r="AE27" s="222">
        <v>11.768065366150438</v>
      </c>
      <c r="AF27" s="222">
        <v>11.199563913208758</v>
      </c>
      <c r="AG27" s="222">
        <v>10.566440698410776</v>
      </c>
      <c r="AH27" s="222">
        <v>9.7799884762573672</v>
      </c>
      <c r="AI27" s="222">
        <v>8.8386186580311588</v>
      </c>
      <c r="AJ27" s="222">
        <v>8.3879516047204064</v>
      </c>
      <c r="AK27" s="222">
        <v>7.5733809344801877</v>
      </c>
      <c r="AL27" s="222">
        <v>7.2720659011926507</v>
      </c>
      <c r="AM27" s="222">
        <v>6.4969822564818545</v>
      </c>
      <c r="AN27" s="222">
        <v>5.8924179904506016</v>
      </c>
      <c r="AO27" s="222">
        <v>5.4924245816058335</v>
      </c>
      <c r="AP27" s="222">
        <v>4.9709331617719874</v>
      </c>
      <c r="AQ27" s="222">
        <v>4.6364217874225622</v>
      </c>
      <c r="AR27" s="222">
        <v>4.4235350656724863</v>
      </c>
      <c r="AS27" s="222">
        <v>3.9898963462725887</v>
      </c>
      <c r="AT27" s="222">
        <v>3.6241071523292767</v>
      </c>
    </row>
    <row r="28" spans="8:46" ht="15" customHeight="1">
      <c r="H28" s="473"/>
      <c r="I28" s="478"/>
      <c r="J28" s="5" t="s">
        <v>46</v>
      </c>
      <c r="K28" s="38" t="s">
        <v>195</v>
      </c>
      <c r="L28" s="222">
        <v>6.3671207420858815</v>
      </c>
      <c r="M28" s="222">
        <v>7.4031975910288059</v>
      </c>
      <c r="N28" s="222">
        <v>8.1617806974601397</v>
      </c>
      <c r="O28" s="222">
        <v>8.8018470287146631</v>
      </c>
      <c r="P28" s="222">
        <v>9.5460202816188673</v>
      </c>
      <c r="Q28" s="222">
        <v>10.231730699360178</v>
      </c>
      <c r="R28" s="222">
        <v>10.917703958479585</v>
      </c>
      <c r="S28" s="222">
        <v>11.623282749935433</v>
      </c>
      <c r="T28" s="222">
        <v>12.310272045441435</v>
      </c>
      <c r="U28" s="222">
        <v>13.009079156728319</v>
      </c>
      <c r="V28" s="222">
        <v>13.691291758562564</v>
      </c>
      <c r="W28" s="222">
        <v>14.302509444068708</v>
      </c>
      <c r="X28" s="222">
        <v>14.828451618091353</v>
      </c>
      <c r="Y28" s="222">
        <v>15.247730970294361</v>
      </c>
      <c r="Z28" s="222">
        <v>15.638872888311278</v>
      </c>
      <c r="AA28" s="222">
        <v>16.168724480752772</v>
      </c>
      <c r="AB28" s="222">
        <v>16.42368649027398</v>
      </c>
      <c r="AC28" s="222">
        <v>16.955319056953233</v>
      </c>
      <c r="AD28" s="222">
        <v>17.024226587269016</v>
      </c>
      <c r="AE28" s="222">
        <v>17.611213894714414</v>
      </c>
      <c r="AF28" s="222">
        <v>18.245976342666136</v>
      </c>
      <c r="AG28" s="222">
        <v>18.791675695762372</v>
      </c>
      <c r="AH28" s="222">
        <v>18.742168514924934</v>
      </c>
      <c r="AI28" s="222">
        <v>18.282398128656823</v>
      </c>
      <c r="AJ28" s="222">
        <v>19.024126052097582</v>
      </c>
      <c r="AK28" s="222">
        <v>18.517614965056886</v>
      </c>
      <c r="AL28" s="222">
        <v>19.13464266004339</v>
      </c>
      <c r="AM28" s="222">
        <v>18.444627385405596</v>
      </c>
      <c r="AN28" s="222">
        <v>18.082652138298716</v>
      </c>
      <c r="AO28" s="222">
        <v>18.25568853891896</v>
      </c>
      <c r="AP28" s="222">
        <v>17.872489860934355</v>
      </c>
      <c r="AQ28" s="222">
        <v>17.986767511094438</v>
      </c>
      <c r="AR28" s="222">
        <v>18.494408939564476</v>
      </c>
      <c r="AS28" s="222">
        <v>17.967479912379677</v>
      </c>
      <c r="AT28" s="222">
        <v>17.554397842978979</v>
      </c>
    </row>
    <row r="29" spans="8:46" ht="15" customHeight="1">
      <c r="H29" s="473"/>
      <c r="I29" s="478"/>
      <c r="J29" s="5" t="s">
        <v>47</v>
      </c>
      <c r="K29" s="38" t="s">
        <v>195</v>
      </c>
      <c r="L29" s="373">
        <v>9.3609147527159475</v>
      </c>
      <c r="M29" s="373">
        <v>9.9851395896459394</v>
      </c>
      <c r="N29" s="373">
        <v>10.367037160559239</v>
      </c>
      <c r="O29" s="373">
        <v>10.677285512353246</v>
      </c>
      <c r="P29" s="373">
        <v>11.062666517135565</v>
      </c>
      <c r="Q29" s="373">
        <v>11.650015688720519</v>
      </c>
      <c r="R29" s="373">
        <v>11.679277543486656</v>
      </c>
      <c r="S29" s="373">
        <v>12.078093033895275</v>
      </c>
      <c r="T29" s="373">
        <v>12.177868353364417</v>
      </c>
      <c r="U29" s="373">
        <v>12.604407569343032</v>
      </c>
      <c r="V29" s="373">
        <v>12.816519237963327</v>
      </c>
      <c r="W29" s="373">
        <v>12.960622186865461</v>
      </c>
      <c r="X29" s="373">
        <v>13.326273368602084</v>
      </c>
      <c r="Y29" s="373">
        <v>13.856244700838655</v>
      </c>
      <c r="Z29" s="373">
        <v>14.085153513629354</v>
      </c>
      <c r="AA29" s="373">
        <v>14.250183206635782</v>
      </c>
      <c r="AB29" s="373">
        <v>14.740240818754662</v>
      </c>
      <c r="AC29" s="373">
        <v>14.30267769360046</v>
      </c>
      <c r="AD29" s="373">
        <v>12.767950761927546</v>
      </c>
      <c r="AE29" s="373">
        <v>12.182992731488973</v>
      </c>
      <c r="AF29" s="373">
        <v>11.767091944535855</v>
      </c>
      <c r="AG29" s="373">
        <v>11.635719655030147</v>
      </c>
      <c r="AH29" s="373">
        <v>10.702678322833561</v>
      </c>
      <c r="AI29" s="373">
        <v>9.8801512062851256</v>
      </c>
      <c r="AJ29" s="373">
        <v>9.1751530613410637</v>
      </c>
      <c r="AK29" s="373">
        <v>8.1370534081109245</v>
      </c>
      <c r="AL29" s="373">
        <v>7.6505544783907533</v>
      </c>
      <c r="AM29" s="373">
        <v>6.8687527145720022</v>
      </c>
      <c r="AN29" s="373">
        <v>6.3711398252122136</v>
      </c>
      <c r="AO29" s="373">
        <v>6.3681507899009686</v>
      </c>
      <c r="AP29" s="373">
        <v>6.2056254310470145</v>
      </c>
      <c r="AQ29" s="373">
        <v>6.2427865588890628</v>
      </c>
      <c r="AR29" s="373">
        <v>6.5963906107827635</v>
      </c>
      <c r="AS29" s="373">
        <v>6.5563488357449486</v>
      </c>
      <c r="AT29" s="373">
        <v>6.5004995653456747</v>
      </c>
    </row>
    <row r="30" spans="8:46" ht="15" customHeight="1" thickBot="1">
      <c r="H30" s="473"/>
      <c r="I30" s="479"/>
      <c r="J30" s="374" t="s">
        <v>218</v>
      </c>
      <c r="K30" s="217" t="s">
        <v>195</v>
      </c>
      <c r="L30" s="213" t="str">
        <f>IF(NOT(ISNUMBER(L$15)),L15,"IE")</f>
        <v>NO</v>
      </c>
      <c r="M30" s="213" t="str">
        <f t="shared" ref="M30:AR30" si="1">IF(NOT(ISNUMBER(M$15)),M15,"IE")</f>
        <v>NO</v>
      </c>
      <c r="N30" s="213" t="str">
        <f t="shared" si="1"/>
        <v>NO</v>
      </c>
      <c r="O30" s="213" t="str">
        <f t="shared" si="1"/>
        <v>NO</v>
      </c>
      <c r="P30" s="213" t="str">
        <f t="shared" si="1"/>
        <v>NO</v>
      </c>
      <c r="Q30" s="213" t="str">
        <f t="shared" si="1"/>
        <v>NO</v>
      </c>
      <c r="R30" s="213" t="str">
        <f t="shared" si="1"/>
        <v>NO</v>
      </c>
      <c r="S30" s="213" t="str">
        <f t="shared" si="1"/>
        <v>NO</v>
      </c>
      <c r="T30" s="213" t="str">
        <f t="shared" si="1"/>
        <v>NO</v>
      </c>
      <c r="U30" s="213" t="str">
        <f t="shared" si="1"/>
        <v>NO</v>
      </c>
      <c r="V30" s="213" t="str">
        <f t="shared" si="1"/>
        <v>NO</v>
      </c>
      <c r="W30" s="213" t="str">
        <f t="shared" si="1"/>
        <v>NO</v>
      </c>
      <c r="X30" s="213" t="str">
        <f t="shared" si="1"/>
        <v>NO</v>
      </c>
      <c r="Y30" s="213" t="str">
        <f t="shared" si="1"/>
        <v>NO</v>
      </c>
      <c r="Z30" s="213" t="str">
        <f t="shared" si="1"/>
        <v>NO</v>
      </c>
      <c r="AA30" s="213" t="str">
        <f t="shared" si="1"/>
        <v>NO</v>
      </c>
      <c r="AB30" s="213" t="str">
        <f t="shared" si="1"/>
        <v>NO</v>
      </c>
      <c r="AC30" s="213" t="str">
        <f t="shared" si="1"/>
        <v>NO</v>
      </c>
      <c r="AD30" s="213" t="str">
        <f t="shared" si="1"/>
        <v>NO</v>
      </c>
      <c r="AE30" s="213" t="str">
        <f t="shared" si="1"/>
        <v>NO</v>
      </c>
      <c r="AF30" s="213" t="str">
        <f t="shared" si="1"/>
        <v>NO</v>
      </c>
      <c r="AG30" s="213" t="str">
        <f t="shared" si="1"/>
        <v>NO</v>
      </c>
      <c r="AH30" s="213" t="str">
        <f t="shared" si="1"/>
        <v>IE</v>
      </c>
      <c r="AI30" s="213" t="str">
        <f t="shared" si="1"/>
        <v>IE</v>
      </c>
      <c r="AJ30" s="213" t="str">
        <f t="shared" si="1"/>
        <v>IE</v>
      </c>
      <c r="AK30" s="213" t="str">
        <f t="shared" si="1"/>
        <v>IE</v>
      </c>
      <c r="AL30" s="213" t="str">
        <f t="shared" si="1"/>
        <v>IE</v>
      </c>
      <c r="AM30" s="213" t="str">
        <f t="shared" si="1"/>
        <v>IE</v>
      </c>
      <c r="AN30" s="213" t="str">
        <f t="shared" si="1"/>
        <v>IE</v>
      </c>
      <c r="AO30" s="213" t="str">
        <f t="shared" si="1"/>
        <v>IE</v>
      </c>
      <c r="AP30" s="213" t="str">
        <f t="shared" si="1"/>
        <v>IE</v>
      </c>
      <c r="AQ30" s="213" t="str">
        <f t="shared" si="1"/>
        <v>IE</v>
      </c>
      <c r="AR30" s="213" t="str">
        <f t="shared" si="1"/>
        <v>IE</v>
      </c>
      <c r="AS30" s="213" t="str">
        <f t="shared" ref="AS30:AT30" si="2">IF(NOT(ISNUMBER(AS$15)),AS15,"IE")</f>
        <v>IE</v>
      </c>
      <c r="AT30" s="213" t="str">
        <f t="shared" si="2"/>
        <v>IE</v>
      </c>
    </row>
    <row r="31" spans="8:46" ht="15" customHeight="1">
      <c r="H31" s="473"/>
      <c r="I31" s="475" t="s">
        <v>115</v>
      </c>
      <c r="J31" s="184" t="s">
        <v>44</v>
      </c>
      <c r="K31" s="41" t="s">
        <v>195</v>
      </c>
      <c r="L31" s="226">
        <v>3.5762110758191383</v>
      </c>
      <c r="M31" s="226">
        <v>3.945980188473317</v>
      </c>
      <c r="N31" s="226">
        <v>5.5398937401195871</v>
      </c>
      <c r="O31" s="226">
        <v>8.2100091773474251</v>
      </c>
      <c r="P31" s="226">
        <v>10.413163461641135</v>
      </c>
      <c r="Q31" s="226">
        <v>12.801112295684302</v>
      </c>
      <c r="R31" s="226">
        <v>15.978196764563599</v>
      </c>
      <c r="S31" s="226">
        <v>21.808588996692862</v>
      </c>
      <c r="T31" s="226">
        <v>24.202694293279585</v>
      </c>
      <c r="U31" s="226">
        <v>27.640608900838437</v>
      </c>
      <c r="V31" s="226">
        <v>30.015178403102833</v>
      </c>
      <c r="W31" s="226">
        <v>30.18479066788176</v>
      </c>
      <c r="X31" s="226">
        <v>30.961464738014406</v>
      </c>
      <c r="Y31" s="226">
        <v>33.960320554133133</v>
      </c>
      <c r="Z31" s="226">
        <v>34.759992724697348</v>
      </c>
      <c r="AA31" s="226">
        <v>32.548594673127383</v>
      </c>
      <c r="AB31" s="226">
        <v>29.860880588557041</v>
      </c>
      <c r="AC31" s="226">
        <v>27.589167154620203</v>
      </c>
      <c r="AD31" s="226">
        <v>24.703621651075963</v>
      </c>
      <c r="AE31" s="226">
        <v>21.597864925178762</v>
      </c>
      <c r="AF31" s="226">
        <v>20.439531141207681</v>
      </c>
      <c r="AG31" s="226">
        <v>17.771630493326668</v>
      </c>
      <c r="AH31" s="226">
        <v>16.688719679474097</v>
      </c>
      <c r="AI31" s="226">
        <v>17.005240136459328</v>
      </c>
      <c r="AJ31" s="226">
        <v>14.860952163473932</v>
      </c>
      <c r="AK31" s="226">
        <v>13.473458510953236</v>
      </c>
      <c r="AL31" s="226">
        <v>12.019306483103726</v>
      </c>
      <c r="AM31" s="226">
        <v>11.109144162384073</v>
      </c>
      <c r="AN31" s="226">
        <v>10.535801309885782</v>
      </c>
      <c r="AO31" s="226">
        <v>10.23912842641098</v>
      </c>
      <c r="AP31" s="226">
        <v>10.545972204893548</v>
      </c>
      <c r="AQ31" s="226">
        <v>10.666183543505957</v>
      </c>
      <c r="AR31" s="226">
        <v>10.228286697905871</v>
      </c>
      <c r="AS31" s="226">
        <v>9.8179375604368264</v>
      </c>
      <c r="AT31" s="226">
        <v>10.164130073765119</v>
      </c>
    </row>
    <row r="32" spans="8:46" ht="15" customHeight="1">
      <c r="H32" s="473"/>
      <c r="I32" s="471"/>
      <c r="J32" s="5" t="s">
        <v>45</v>
      </c>
      <c r="K32" s="38" t="s">
        <v>195</v>
      </c>
      <c r="L32" s="222">
        <v>4.9596786936931574</v>
      </c>
      <c r="M32" s="222">
        <v>5.2874981078667567</v>
      </c>
      <c r="N32" s="222">
        <v>7.2006169753483746</v>
      </c>
      <c r="O32" s="222">
        <v>8.0562852207568039</v>
      </c>
      <c r="P32" s="222">
        <v>9.4595221907020992</v>
      </c>
      <c r="Q32" s="222">
        <v>10.421414392702685</v>
      </c>
      <c r="R32" s="222">
        <v>11.313963146923056</v>
      </c>
      <c r="S32" s="222">
        <v>12.870881323171092</v>
      </c>
      <c r="T32" s="222">
        <v>14.728287749444322</v>
      </c>
      <c r="U32" s="222">
        <v>16.422858850052492</v>
      </c>
      <c r="V32" s="222">
        <v>17.394909342685082</v>
      </c>
      <c r="W32" s="222">
        <v>19.407281580869078</v>
      </c>
      <c r="X32" s="222">
        <v>21.474064215600478</v>
      </c>
      <c r="Y32" s="222">
        <v>24.115354811867672</v>
      </c>
      <c r="Z32" s="222">
        <v>25.077788224161807</v>
      </c>
      <c r="AA32" s="222">
        <v>25.81528196235627</v>
      </c>
      <c r="AB32" s="222">
        <v>27.025283445316571</v>
      </c>
      <c r="AC32" s="222">
        <v>28.632289036062168</v>
      </c>
      <c r="AD32" s="222">
        <v>30.299031866171795</v>
      </c>
      <c r="AE32" s="222">
        <v>29.783519731355938</v>
      </c>
      <c r="AF32" s="222">
        <v>30.543388690463321</v>
      </c>
      <c r="AG32" s="222">
        <v>28.175169130014691</v>
      </c>
      <c r="AH32" s="222">
        <v>27.424021855372864</v>
      </c>
      <c r="AI32" s="222">
        <v>26.684842908790557</v>
      </c>
      <c r="AJ32" s="222">
        <v>25.090780631057051</v>
      </c>
      <c r="AK32" s="222">
        <v>23.638063911370502</v>
      </c>
      <c r="AL32" s="222">
        <v>22.030132563472694</v>
      </c>
      <c r="AM32" s="222">
        <v>20.746256324526165</v>
      </c>
      <c r="AN32" s="222">
        <v>19.393520490598981</v>
      </c>
      <c r="AO32" s="222">
        <v>19.308192004402596</v>
      </c>
      <c r="AP32" s="222">
        <v>18.962053899740649</v>
      </c>
      <c r="AQ32" s="222">
        <v>18.841592491867512</v>
      </c>
      <c r="AR32" s="222">
        <v>18.643864124005933</v>
      </c>
      <c r="AS32" s="222">
        <v>18.528316851743462</v>
      </c>
      <c r="AT32" s="222">
        <v>18.788399998446135</v>
      </c>
    </row>
    <row r="33" spans="8:46" ht="15" customHeight="1">
      <c r="H33" s="473"/>
      <c r="I33" s="471"/>
      <c r="J33" s="5" t="s">
        <v>53</v>
      </c>
      <c r="K33" s="38" t="s">
        <v>195</v>
      </c>
      <c r="L33" s="222">
        <v>0.77092681599869539</v>
      </c>
      <c r="M33" s="222">
        <v>0.72965470575202396</v>
      </c>
      <c r="N33" s="222">
        <v>0.72877225193677975</v>
      </c>
      <c r="O33" s="222">
        <v>0.72899552263172063</v>
      </c>
      <c r="P33" s="222">
        <v>0.75819489224856895</v>
      </c>
      <c r="Q33" s="222">
        <v>0.92599753912909299</v>
      </c>
      <c r="R33" s="222">
        <v>1.0812669906608647</v>
      </c>
      <c r="S33" s="222">
        <v>1.2493084210587511</v>
      </c>
      <c r="T33" s="222">
        <v>1.4268478278870931</v>
      </c>
      <c r="U33" s="222">
        <v>1.8377288324952079</v>
      </c>
      <c r="V33" s="222">
        <v>2.0817669340229035</v>
      </c>
      <c r="W33" s="222">
        <v>2.2770950038643916</v>
      </c>
      <c r="X33" s="222">
        <v>2.47579885383829</v>
      </c>
      <c r="Y33" s="222">
        <v>2.7070271108042188</v>
      </c>
      <c r="Z33" s="222">
        <v>3.0482414991330788</v>
      </c>
      <c r="AA33" s="222">
        <v>3.2939891147204396</v>
      </c>
      <c r="AB33" s="222">
        <v>3.7017231363012222</v>
      </c>
      <c r="AC33" s="222">
        <v>4.045213290801116</v>
      </c>
      <c r="AD33" s="222">
        <v>4.2502678802220268</v>
      </c>
      <c r="AE33" s="222">
        <v>4.1832285321304221</v>
      </c>
      <c r="AF33" s="222">
        <v>4.2986868657882802</v>
      </c>
      <c r="AG33" s="222">
        <v>4.0596562242566465</v>
      </c>
      <c r="AH33" s="222">
        <v>4.1734390269076966</v>
      </c>
      <c r="AI33" s="222">
        <v>4.1602312123943594</v>
      </c>
      <c r="AJ33" s="222">
        <v>4.1215736105394827</v>
      </c>
      <c r="AK33" s="222">
        <v>4.2492914777382182</v>
      </c>
      <c r="AL33" s="222">
        <v>4.3942877446901498</v>
      </c>
      <c r="AM33" s="222">
        <v>4.5521587134363184</v>
      </c>
      <c r="AN33" s="222">
        <v>4.6188215413906137</v>
      </c>
      <c r="AO33" s="222">
        <v>4.6353856799022557</v>
      </c>
      <c r="AP33" s="222">
        <v>4.8107413578644378</v>
      </c>
      <c r="AQ33" s="222">
        <v>4.9448788891375175</v>
      </c>
      <c r="AR33" s="222">
        <v>5.0894980431040748</v>
      </c>
      <c r="AS33" s="222">
        <v>5.145721650010441</v>
      </c>
      <c r="AT33" s="222">
        <v>5.1950623918519341</v>
      </c>
    </row>
    <row r="34" spans="8:46" ht="15" customHeight="1">
      <c r="H34" s="473"/>
      <c r="I34" s="471"/>
      <c r="J34" s="5" t="s">
        <v>46</v>
      </c>
      <c r="K34" s="38" t="s">
        <v>195</v>
      </c>
      <c r="L34" s="222">
        <v>5.1211291481730594</v>
      </c>
      <c r="M34" s="222">
        <v>5.7552890725310411</v>
      </c>
      <c r="N34" s="222">
        <v>7.432749409522839</v>
      </c>
      <c r="O34" s="222">
        <v>9.0434040805475675</v>
      </c>
      <c r="P34" s="222">
        <v>10.815689131147053</v>
      </c>
      <c r="Q34" s="222">
        <v>12.418035203292101</v>
      </c>
      <c r="R34" s="222">
        <v>13.672153119941893</v>
      </c>
      <c r="S34" s="222">
        <v>14.751261460933085</v>
      </c>
      <c r="T34" s="222">
        <v>15.677182502343069</v>
      </c>
      <c r="U34" s="222">
        <v>16.472080207742756</v>
      </c>
      <c r="V34" s="222">
        <v>17.111235179856468</v>
      </c>
      <c r="W34" s="222">
        <v>18.052004596803929</v>
      </c>
      <c r="X34" s="222">
        <v>19.004203167385292</v>
      </c>
      <c r="Y34" s="222">
        <v>20.189673286901069</v>
      </c>
      <c r="Z34" s="222">
        <v>21.361326795617501</v>
      </c>
      <c r="AA34" s="222">
        <v>22.946817519288075</v>
      </c>
      <c r="AB34" s="222">
        <v>24.42130846064093</v>
      </c>
      <c r="AC34" s="222">
        <v>25.968637826248319</v>
      </c>
      <c r="AD34" s="222">
        <v>27.371077360071776</v>
      </c>
      <c r="AE34" s="222">
        <v>27.817567721286991</v>
      </c>
      <c r="AF34" s="222">
        <v>29.880870057658313</v>
      </c>
      <c r="AG34" s="222">
        <v>29.702333665747112</v>
      </c>
      <c r="AH34" s="222">
        <v>30.67589986337731</v>
      </c>
      <c r="AI34" s="222">
        <v>31.324618424851952</v>
      </c>
      <c r="AJ34" s="222">
        <v>31.992772371281685</v>
      </c>
      <c r="AK34" s="222">
        <v>32.609286352457779</v>
      </c>
      <c r="AL34" s="222">
        <v>33.248215501190202</v>
      </c>
      <c r="AM34" s="222">
        <v>33.811339939094445</v>
      </c>
      <c r="AN34" s="222">
        <v>34.631164022448957</v>
      </c>
      <c r="AO34" s="222">
        <v>35.538566175810381</v>
      </c>
      <c r="AP34" s="222">
        <v>36.418987472993528</v>
      </c>
      <c r="AQ34" s="222">
        <v>37.215574568330631</v>
      </c>
      <c r="AR34" s="222">
        <v>37.664942660142628</v>
      </c>
      <c r="AS34" s="222">
        <v>38.066691812502121</v>
      </c>
      <c r="AT34" s="222">
        <v>38.626940001757532</v>
      </c>
    </row>
    <row r="35" spans="8:46" ht="15" customHeight="1">
      <c r="H35" s="473"/>
      <c r="I35" s="471"/>
      <c r="J35" s="131" t="s">
        <v>49</v>
      </c>
      <c r="K35" s="38" t="s">
        <v>195</v>
      </c>
      <c r="L35" s="222">
        <v>2.9295281094320273</v>
      </c>
      <c r="M35" s="222">
        <v>3.2515520904696489</v>
      </c>
      <c r="N35" s="222">
        <v>3.7460679832290511</v>
      </c>
      <c r="O35" s="222">
        <v>4.1541060078009355</v>
      </c>
      <c r="P35" s="222">
        <v>4.6242091477371883</v>
      </c>
      <c r="Q35" s="222">
        <v>5.1724483333961269</v>
      </c>
      <c r="R35" s="222">
        <v>5.6335996008093661</v>
      </c>
      <c r="S35" s="222">
        <v>6.2167070044333501</v>
      </c>
      <c r="T35" s="222">
        <v>6.5255374832651087</v>
      </c>
      <c r="U35" s="222">
        <v>6.8414509449016148</v>
      </c>
      <c r="V35" s="222">
        <v>7.3386104457568573</v>
      </c>
      <c r="W35" s="222">
        <v>7.5589505224132472</v>
      </c>
      <c r="X35" s="222">
        <v>7.2608839040695106</v>
      </c>
      <c r="Y35" s="222">
        <v>7.1617276519851263</v>
      </c>
      <c r="Z35" s="222">
        <v>7.1959159125896202</v>
      </c>
      <c r="AA35" s="222">
        <v>7.1385906075824943</v>
      </c>
      <c r="AB35" s="222">
        <v>6.7537292398867121</v>
      </c>
      <c r="AC35" s="222">
        <v>6.2074539757131646</v>
      </c>
      <c r="AD35" s="222">
        <v>5.655172496011402</v>
      </c>
      <c r="AE35" s="222">
        <v>4.9812778195335801</v>
      </c>
      <c r="AF35" s="222">
        <v>4.630119729871419</v>
      </c>
      <c r="AG35" s="222">
        <v>3.9643469180040709</v>
      </c>
      <c r="AH35" s="222">
        <v>3.7572378773564443</v>
      </c>
      <c r="AI35" s="222">
        <v>3.6342498771174294</v>
      </c>
      <c r="AJ35" s="222">
        <v>3.4176304117251615</v>
      </c>
      <c r="AK35" s="222">
        <v>3.2857698512139151</v>
      </c>
      <c r="AL35" s="222">
        <v>3.0296134999340674</v>
      </c>
      <c r="AM35" s="222">
        <v>2.837692335571985</v>
      </c>
      <c r="AN35" s="222">
        <v>2.6873753317385929</v>
      </c>
      <c r="AO35" s="222">
        <v>2.6562023620063888</v>
      </c>
      <c r="AP35" s="222">
        <v>2.5016498674350323</v>
      </c>
      <c r="AQ35" s="222">
        <v>2.5177237210820222</v>
      </c>
      <c r="AR35" s="222">
        <v>2.4117419203467745</v>
      </c>
      <c r="AS35" s="222">
        <v>2.264937859932354</v>
      </c>
      <c r="AT35" s="222">
        <v>2.151938794968284</v>
      </c>
    </row>
    <row r="36" spans="8:46" ht="15" customHeight="1">
      <c r="H36" s="473"/>
      <c r="I36" s="471"/>
      <c r="J36" s="131" t="s">
        <v>50</v>
      </c>
      <c r="K36" s="38" t="s">
        <v>195</v>
      </c>
      <c r="L36" s="222">
        <v>10.952885709441222</v>
      </c>
      <c r="M36" s="222">
        <v>12.156865233873287</v>
      </c>
      <c r="N36" s="222">
        <v>14.005755516733942</v>
      </c>
      <c r="O36" s="222">
        <v>15.531323349263973</v>
      </c>
      <c r="P36" s="222">
        <v>17.288939515087183</v>
      </c>
      <c r="Q36" s="222">
        <v>19.338689822184829</v>
      </c>
      <c r="R36" s="222">
        <v>21.062836830871646</v>
      </c>
      <c r="S36" s="222">
        <v>23.242952026783097</v>
      </c>
      <c r="T36" s="222">
        <v>24.397603838228619</v>
      </c>
      <c r="U36" s="222">
        <v>25.578737423613283</v>
      </c>
      <c r="V36" s="222">
        <v>27.437511597753581</v>
      </c>
      <c r="W36" s="222">
        <v>28.261316520142554</v>
      </c>
      <c r="X36" s="222">
        <v>27.146908505415723</v>
      </c>
      <c r="Y36" s="222">
        <v>26.776184260456223</v>
      </c>
      <c r="Z36" s="222">
        <v>26.904006932578735</v>
      </c>
      <c r="AA36" s="222">
        <v>26.689679747261629</v>
      </c>
      <c r="AB36" s="222">
        <v>25.250764530582444</v>
      </c>
      <c r="AC36" s="222">
        <v>23.208356910350496</v>
      </c>
      <c r="AD36" s="222">
        <v>21.093478780607985</v>
      </c>
      <c r="AE36" s="222">
        <v>18.624839110218712</v>
      </c>
      <c r="AF36" s="222">
        <v>17.803410951983924</v>
      </c>
      <c r="AG36" s="222">
        <v>15.65482957724204</v>
      </c>
      <c r="AH36" s="222">
        <v>16.151947497596709</v>
      </c>
      <c r="AI36" s="222">
        <v>15.668284003575245</v>
      </c>
      <c r="AJ36" s="222">
        <v>14.134500471381937</v>
      </c>
      <c r="AK36" s="222">
        <v>12.854681944070368</v>
      </c>
      <c r="AL36" s="222">
        <v>11.751473594394852</v>
      </c>
      <c r="AM36" s="222">
        <v>10.909544122085979</v>
      </c>
      <c r="AN36" s="222">
        <v>10.093779125754807</v>
      </c>
      <c r="AO36" s="222">
        <v>9.4897874736603178</v>
      </c>
      <c r="AP36" s="222">
        <v>8.6232175830171478</v>
      </c>
      <c r="AQ36" s="222">
        <v>7.6826386686470878</v>
      </c>
      <c r="AR36" s="222">
        <v>7.0798245111867484</v>
      </c>
      <c r="AS36" s="222">
        <v>6.4418377683602541</v>
      </c>
      <c r="AT36" s="222">
        <v>5.9301255960618731</v>
      </c>
    </row>
    <row r="37" spans="8:46" ht="15" customHeight="1">
      <c r="H37" s="473"/>
      <c r="I37" s="471"/>
      <c r="J37" s="5" t="s">
        <v>51</v>
      </c>
      <c r="K37" s="38" t="s">
        <v>195</v>
      </c>
      <c r="L37" s="222">
        <v>10.104476556112168</v>
      </c>
      <c r="M37" s="222">
        <v>11.174294541377664</v>
      </c>
      <c r="N37" s="222">
        <v>12.71836514426389</v>
      </c>
      <c r="O37" s="222">
        <v>14.094553965323268</v>
      </c>
      <c r="P37" s="222">
        <v>15.453711458378066</v>
      </c>
      <c r="Q37" s="222">
        <v>16.930129060849403</v>
      </c>
      <c r="R37" s="222">
        <v>18.541330378616863</v>
      </c>
      <c r="S37" s="222">
        <v>20.790145029745467</v>
      </c>
      <c r="T37" s="222">
        <v>22.891316283556328</v>
      </c>
      <c r="U37" s="222">
        <v>24.002318193514611</v>
      </c>
      <c r="V37" s="222">
        <v>25.264848914026487</v>
      </c>
      <c r="W37" s="222">
        <v>27.977936122340616</v>
      </c>
      <c r="X37" s="222">
        <v>29.842631650697538</v>
      </c>
      <c r="Y37" s="222">
        <v>31.037396152341877</v>
      </c>
      <c r="Z37" s="222">
        <v>30.426938814107469</v>
      </c>
      <c r="AA37" s="222">
        <v>30.149491773704426</v>
      </c>
      <c r="AB37" s="222">
        <v>29.919184587578066</v>
      </c>
      <c r="AC37" s="222">
        <v>29.604598260292825</v>
      </c>
      <c r="AD37" s="222">
        <v>30.182683801297056</v>
      </c>
      <c r="AE37" s="222">
        <v>29.951273900714384</v>
      </c>
      <c r="AF37" s="222">
        <v>32.369675757101575</v>
      </c>
      <c r="AG37" s="222">
        <v>31.269926156947111</v>
      </c>
      <c r="AH37" s="222">
        <v>32.15101596922981</v>
      </c>
      <c r="AI37" s="222">
        <v>33.672921211856767</v>
      </c>
      <c r="AJ37" s="222">
        <v>34.791523263466871</v>
      </c>
      <c r="AK37" s="222">
        <v>35.239761920106304</v>
      </c>
      <c r="AL37" s="222">
        <v>35.345067848169109</v>
      </c>
      <c r="AM37" s="222">
        <v>35.857718753866898</v>
      </c>
      <c r="AN37" s="222">
        <v>36.570772214938913</v>
      </c>
      <c r="AO37" s="222">
        <v>37.663712085887745</v>
      </c>
      <c r="AP37" s="222">
        <v>38.689161883464912</v>
      </c>
      <c r="AQ37" s="222">
        <v>39.236212063431701</v>
      </c>
      <c r="AR37" s="222">
        <v>39.506394832330379</v>
      </c>
      <c r="AS37" s="222">
        <v>39.472242458634994</v>
      </c>
      <c r="AT37" s="222">
        <v>39.958849771472849</v>
      </c>
    </row>
    <row r="38" spans="8:46" ht="15" customHeight="1">
      <c r="H38" s="473"/>
      <c r="I38" s="471"/>
      <c r="J38" s="130" t="s">
        <v>52</v>
      </c>
      <c r="K38" s="38" t="s">
        <v>195</v>
      </c>
      <c r="L38" s="222">
        <v>18.177097921082641</v>
      </c>
      <c r="M38" s="222">
        <v>20.099984667786106</v>
      </c>
      <c r="N38" s="222">
        <v>22.467519956421608</v>
      </c>
      <c r="O38" s="222">
        <v>23.796474003776588</v>
      </c>
      <c r="P38" s="222">
        <v>24.984307554926502</v>
      </c>
      <c r="Q38" s="222">
        <v>24.966124550874046</v>
      </c>
      <c r="R38" s="222">
        <v>25.206617123033695</v>
      </c>
      <c r="S38" s="222">
        <v>25.318173551196629</v>
      </c>
      <c r="T38" s="222">
        <v>26.731542193824311</v>
      </c>
      <c r="U38" s="222">
        <v>26.642442266062847</v>
      </c>
      <c r="V38" s="222">
        <v>24.972784830791831</v>
      </c>
      <c r="W38" s="222">
        <v>24.068764581431164</v>
      </c>
      <c r="X38" s="222">
        <v>24.49733110087703</v>
      </c>
      <c r="Y38" s="222">
        <v>26.519295484760828</v>
      </c>
      <c r="Z38" s="222">
        <v>26.540249993384002</v>
      </c>
      <c r="AA38" s="222">
        <v>26.399354951192016</v>
      </c>
      <c r="AB38" s="222">
        <v>25.495468009185803</v>
      </c>
      <c r="AC38" s="222">
        <v>24.222564274412246</v>
      </c>
      <c r="AD38" s="222">
        <v>23.045294725681696</v>
      </c>
      <c r="AE38" s="222">
        <v>20.641471385895795</v>
      </c>
      <c r="AF38" s="222">
        <v>19.994785715657244</v>
      </c>
      <c r="AG38" s="222">
        <v>18.492490352663332</v>
      </c>
      <c r="AH38" s="222">
        <v>18.905987902158778</v>
      </c>
      <c r="AI38" s="222">
        <v>18.530669655338027</v>
      </c>
      <c r="AJ38" s="222">
        <v>17.09406254273992</v>
      </c>
      <c r="AK38" s="222">
        <v>15.548280300432173</v>
      </c>
      <c r="AL38" s="222">
        <v>14.120352396734162</v>
      </c>
      <c r="AM38" s="222">
        <v>12.864750690332617</v>
      </c>
      <c r="AN38" s="222">
        <v>12.034222698619248</v>
      </c>
      <c r="AO38" s="222">
        <v>11.215681169908697</v>
      </c>
      <c r="AP38" s="222">
        <v>10.726876530018359</v>
      </c>
      <c r="AQ38" s="222">
        <v>10.134536200333974</v>
      </c>
      <c r="AR38" s="222">
        <v>9.5956668965556897</v>
      </c>
      <c r="AS38" s="222">
        <v>9.1471414460417684</v>
      </c>
      <c r="AT38" s="222">
        <v>8.8321554607729524</v>
      </c>
    </row>
    <row r="39" spans="8:46" ht="15" customHeight="1" thickBot="1">
      <c r="H39" s="474"/>
      <c r="I39" s="471"/>
      <c r="J39" s="5" t="s">
        <v>71</v>
      </c>
      <c r="K39" s="38" t="s">
        <v>195</v>
      </c>
      <c r="L39" s="222">
        <v>0.58086003215690107</v>
      </c>
      <c r="M39" s="222">
        <v>0.6547523915528124</v>
      </c>
      <c r="N39" s="222">
        <v>0.76641866118327984</v>
      </c>
      <c r="O39" s="222">
        <v>0.8613547868525373</v>
      </c>
      <c r="P39" s="222">
        <v>0.98309179471757058</v>
      </c>
      <c r="Q39" s="222">
        <v>1.1137419367340158</v>
      </c>
      <c r="R39" s="222">
        <v>1.2438412988753218</v>
      </c>
      <c r="S39" s="222">
        <v>1.4506115972946336</v>
      </c>
      <c r="T39" s="222">
        <v>1.634925045090263</v>
      </c>
      <c r="U39" s="222">
        <v>1.8102386715859613</v>
      </c>
      <c r="V39" s="222">
        <v>1.9645085304594412</v>
      </c>
      <c r="W39" s="222">
        <v>2.1534365202133885</v>
      </c>
      <c r="X39" s="222">
        <v>2.3330257801607424</v>
      </c>
      <c r="Y39" s="222">
        <v>2.6208098155639012</v>
      </c>
      <c r="Z39" s="222">
        <v>2.8487500149729454</v>
      </c>
      <c r="AA39" s="222">
        <v>3.0868339224029846</v>
      </c>
      <c r="AB39" s="222">
        <v>3.3387557958915739</v>
      </c>
      <c r="AC39" s="222">
        <v>3.5850675941289274</v>
      </c>
      <c r="AD39" s="222">
        <v>3.8415284690031108</v>
      </c>
      <c r="AE39" s="222">
        <v>3.987371905985412</v>
      </c>
      <c r="AF39" s="222">
        <v>4.7802855213246618</v>
      </c>
      <c r="AG39" s="222">
        <v>4.660990806952281</v>
      </c>
      <c r="AH39" s="222">
        <v>4.8507886886154763</v>
      </c>
      <c r="AI39" s="222">
        <v>4.981339656126373</v>
      </c>
      <c r="AJ39" s="222">
        <v>5.3386781790571058</v>
      </c>
      <c r="AK39" s="222">
        <v>5.677558951258848</v>
      </c>
      <c r="AL39" s="222">
        <v>5.8527796936966059</v>
      </c>
      <c r="AM39" s="222">
        <v>6.1069060460127478</v>
      </c>
      <c r="AN39" s="222">
        <v>6.3127703606975212</v>
      </c>
      <c r="AO39" s="222">
        <v>6.6725389005694762</v>
      </c>
      <c r="AP39" s="222">
        <v>6.9945144153973073</v>
      </c>
      <c r="AQ39" s="222">
        <v>7.2022419414017937</v>
      </c>
      <c r="AR39" s="222">
        <v>7.307952411917972</v>
      </c>
      <c r="AS39" s="222">
        <v>7.3628876181792258</v>
      </c>
      <c r="AT39" s="222">
        <v>7.5543755571804825</v>
      </c>
    </row>
    <row r="40" spans="8:46" ht="15" customHeight="1">
      <c r="H40" s="476" t="s">
        <v>204</v>
      </c>
      <c r="I40" s="477" t="s">
        <v>70</v>
      </c>
      <c r="J40" s="185" t="s">
        <v>44</v>
      </c>
      <c r="K40" s="147" t="s">
        <v>195</v>
      </c>
      <c r="L40" s="229">
        <v>24.784137592482477</v>
      </c>
      <c r="M40" s="229">
        <v>27.646306449364552</v>
      </c>
      <c r="N40" s="229">
        <v>30.331682745383219</v>
      </c>
      <c r="O40" s="229">
        <v>31.016480963628702</v>
      </c>
      <c r="P40" s="229">
        <v>32.786926527697467</v>
      </c>
      <c r="Q40" s="229">
        <v>33.19865201116199</v>
      </c>
      <c r="R40" s="229">
        <v>33.439936672377534</v>
      </c>
      <c r="S40" s="229">
        <v>33.248666468328672</v>
      </c>
      <c r="T40" s="229">
        <v>32.359165332026031</v>
      </c>
      <c r="U40" s="229">
        <v>31.753788562627431</v>
      </c>
      <c r="V40" s="229">
        <v>31.665719206280581</v>
      </c>
      <c r="W40" s="229">
        <v>31.655138069767766</v>
      </c>
      <c r="X40" s="229">
        <v>31.912977388843608</v>
      </c>
      <c r="Y40" s="229">
        <v>30.895099501486555</v>
      </c>
      <c r="Z40" s="229">
        <v>29.667757871641793</v>
      </c>
      <c r="AA40" s="229">
        <v>28.701383712442762</v>
      </c>
      <c r="AB40" s="229">
        <v>25.991507754586753</v>
      </c>
      <c r="AC40" s="229">
        <v>22.933947312599262</v>
      </c>
      <c r="AD40" s="229">
        <v>20.759210313998835</v>
      </c>
      <c r="AE40" s="229">
        <v>17.083823901388612</v>
      </c>
      <c r="AF40" s="229">
        <v>13.779990466208831</v>
      </c>
      <c r="AG40" s="229">
        <v>11.322050806467944</v>
      </c>
      <c r="AH40" s="229">
        <v>9.9705232448142009</v>
      </c>
      <c r="AI40" s="229">
        <v>9.2482614324367081</v>
      </c>
      <c r="AJ40" s="229">
        <v>7.5437476632073972</v>
      </c>
      <c r="AK40" s="229">
        <v>7.0952846626520767</v>
      </c>
      <c r="AL40" s="229">
        <v>5.6891026353832261</v>
      </c>
      <c r="AM40" s="229">
        <v>5.4243575600993212</v>
      </c>
      <c r="AN40" s="229">
        <v>4.9051267246742638</v>
      </c>
      <c r="AO40" s="229">
        <v>4.2521944025930374</v>
      </c>
      <c r="AP40" s="229">
        <v>3.8556740843537773</v>
      </c>
      <c r="AQ40" s="229">
        <v>3.2409267800914177</v>
      </c>
      <c r="AR40" s="229">
        <v>2.5228304330444113</v>
      </c>
      <c r="AS40" s="229">
        <v>2.3615697205494777</v>
      </c>
      <c r="AT40" s="229">
        <v>2.1301403827760508</v>
      </c>
    </row>
    <row r="41" spans="8:46" ht="15" customHeight="1">
      <c r="H41" s="473"/>
      <c r="I41" s="478"/>
      <c r="J41" s="5" t="s">
        <v>45</v>
      </c>
      <c r="K41" s="38" t="s">
        <v>195</v>
      </c>
      <c r="L41" s="222">
        <v>42.089891051681775</v>
      </c>
      <c r="M41" s="222">
        <v>47.925571605144434</v>
      </c>
      <c r="N41" s="222">
        <v>54.179163914682704</v>
      </c>
      <c r="O41" s="222">
        <v>58.499175112256303</v>
      </c>
      <c r="P41" s="222">
        <v>63.751740703929357</v>
      </c>
      <c r="Q41" s="222">
        <v>67.5870488779547</v>
      </c>
      <c r="R41" s="222">
        <v>71.44944483344166</v>
      </c>
      <c r="S41" s="222">
        <v>74.635470932520448</v>
      </c>
      <c r="T41" s="222">
        <v>76.795917075694717</v>
      </c>
      <c r="U41" s="222">
        <v>79.036253458609508</v>
      </c>
      <c r="V41" s="222">
        <v>81.902883150194228</v>
      </c>
      <c r="W41" s="222">
        <v>84.775986246359508</v>
      </c>
      <c r="X41" s="222">
        <v>88.730289599948748</v>
      </c>
      <c r="Y41" s="222">
        <v>91.054228617015838</v>
      </c>
      <c r="Z41" s="222">
        <v>92.455780104905642</v>
      </c>
      <c r="AA41" s="222">
        <v>92.636928611691062</v>
      </c>
      <c r="AB41" s="222">
        <v>93.159877845604782</v>
      </c>
      <c r="AC41" s="222">
        <v>92.180554463233378</v>
      </c>
      <c r="AD41" s="222">
        <v>90.863385875067664</v>
      </c>
      <c r="AE41" s="222">
        <v>84.557310990391755</v>
      </c>
      <c r="AF41" s="222">
        <v>76.634795142704291</v>
      </c>
      <c r="AG41" s="222">
        <v>70.046003825823291</v>
      </c>
      <c r="AH41" s="222">
        <v>68.284603166332502</v>
      </c>
      <c r="AI41" s="222">
        <v>69.978704726258314</v>
      </c>
      <c r="AJ41" s="222">
        <v>62.485796542628634</v>
      </c>
      <c r="AK41" s="222">
        <v>63.367204011121878</v>
      </c>
      <c r="AL41" s="222">
        <v>54.311732323541371</v>
      </c>
      <c r="AM41" s="222">
        <v>55.409952060157558</v>
      </c>
      <c r="AN41" s="222">
        <v>53.074455884247406</v>
      </c>
      <c r="AO41" s="222">
        <v>47.775633988714162</v>
      </c>
      <c r="AP41" s="222">
        <v>45.410930671231888</v>
      </c>
      <c r="AQ41" s="222">
        <v>40.086270454894837</v>
      </c>
      <c r="AR41" s="222">
        <v>33.078566170919359</v>
      </c>
      <c r="AS41" s="222">
        <v>32.36275520216428</v>
      </c>
      <c r="AT41" s="222">
        <v>30.986611325209104</v>
      </c>
    </row>
    <row r="42" spans="8:46" ht="15" customHeight="1">
      <c r="H42" s="473"/>
      <c r="I42" s="478"/>
      <c r="J42" s="5" t="s">
        <v>53</v>
      </c>
      <c r="K42" s="38" t="s">
        <v>195</v>
      </c>
      <c r="L42" s="222">
        <v>2.2543991003835715</v>
      </c>
      <c r="M42" s="222">
        <v>2.5521257627767842</v>
      </c>
      <c r="N42" s="222">
        <v>2.8773852228814865</v>
      </c>
      <c r="O42" s="222">
        <v>3.094447661382735</v>
      </c>
      <c r="P42" s="222">
        <v>3.3901076808250377</v>
      </c>
      <c r="Q42" s="222">
        <v>3.6112990494491441</v>
      </c>
      <c r="R42" s="222">
        <v>3.8183450848311273</v>
      </c>
      <c r="S42" s="222">
        <v>3.9833109628712386</v>
      </c>
      <c r="T42" s="222">
        <v>4.0840078382986347</v>
      </c>
      <c r="U42" s="222">
        <v>4.2008815215961723</v>
      </c>
      <c r="V42" s="222">
        <v>4.3424179067502262</v>
      </c>
      <c r="W42" s="222">
        <v>4.4529833688664775</v>
      </c>
      <c r="X42" s="222">
        <v>4.7330715516538095</v>
      </c>
      <c r="Y42" s="222">
        <v>5.0450428344267726</v>
      </c>
      <c r="Z42" s="222">
        <v>5.4952662850574923</v>
      </c>
      <c r="AA42" s="222">
        <v>6.2371253704353302</v>
      </c>
      <c r="AB42" s="222">
        <v>6.9140002570064798</v>
      </c>
      <c r="AC42" s="222">
        <v>6.6111175091298771</v>
      </c>
      <c r="AD42" s="222">
        <v>6.6796534344475909</v>
      </c>
      <c r="AE42" s="222">
        <v>5.8834623810593873</v>
      </c>
      <c r="AF42" s="222">
        <v>5.0163181894756095</v>
      </c>
      <c r="AG42" s="222">
        <v>4.2764443357144701</v>
      </c>
      <c r="AH42" s="222">
        <v>3.9532318126780241</v>
      </c>
      <c r="AI42" s="222">
        <v>3.8354566343558361</v>
      </c>
      <c r="AJ42" s="222">
        <v>3.2812156470680502</v>
      </c>
      <c r="AK42" s="222">
        <v>3.1948063327147143</v>
      </c>
      <c r="AL42" s="222">
        <v>2.6570576994664119</v>
      </c>
      <c r="AM42" s="222">
        <v>2.6323997967706831</v>
      </c>
      <c r="AN42" s="222">
        <v>2.4650000697449421</v>
      </c>
      <c r="AO42" s="222">
        <v>2.1533797664346621</v>
      </c>
      <c r="AP42" s="222">
        <v>2.010241572138062</v>
      </c>
      <c r="AQ42" s="222">
        <v>1.7442886266032993</v>
      </c>
      <c r="AR42" s="222">
        <v>1.41484328909556</v>
      </c>
      <c r="AS42" s="222">
        <v>1.3574125713697407</v>
      </c>
      <c r="AT42" s="222">
        <v>1.2766760337477363</v>
      </c>
    </row>
    <row r="43" spans="8:46" ht="15" customHeight="1">
      <c r="H43" s="473"/>
      <c r="I43" s="478"/>
      <c r="J43" s="5" t="s">
        <v>46</v>
      </c>
      <c r="K43" s="38" t="s">
        <v>195</v>
      </c>
      <c r="L43" s="222">
        <v>3.4778327695126992</v>
      </c>
      <c r="M43" s="222">
        <v>4.0437560750297097</v>
      </c>
      <c r="N43" s="222">
        <v>4.4581074424393599</v>
      </c>
      <c r="O43" s="222">
        <v>4.8077228732862851</v>
      </c>
      <c r="P43" s="222">
        <v>5.2142033265370005</v>
      </c>
      <c r="Q43" s="222">
        <v>5.588750356162782</v>
      </c>
      <c r="R43" s="222">
        <v>5.9634409543488225</v>
      </c>
      <c r="S43" s="222">
        <v>6.3488404373802085</v>
      </c>
      <c r="T43" s="222">
        <v>6.7240860124205373</v>
      </c>
      <c r="U43" s="222">
        <v>7.1057866852439409</v>
      </c>
      <c r="V43" s="222">
        <v>7.4784231466119371</v>
      </c>
      <c r="W43" s="222">
        <v>7.8122809423198589</v>
      </c>
      <c r="X43" s="222">
        <v>8.0995597613933406</v>
      </c>
      <c r="Y43" s="222">
        <v>8.3285774806637267</v>
      </c>
      <c r="Z43" s="222">
        <v>8.5422260409961392</v>
      </c>
      <c r="AA43" s="222">
        <v>8.8316402528220994</v>
      </c>
      <c r="AB43" s="222">
        <v>8.9709049640804537</v>
      </c>
      <c r="AC43" s="222">
        <v>8.9254432883416062</v>
      </c>
      <c r="AD43" s="222">
        <v>9.2989304740932326</v>
      </c>
      <c r="AE43" s="222">
        <v>8.8047534756545183</v>
      </c>
      <c r="AF43" s="222">
        <v>8.1724274017946517</v>
      </c>
      <c r="AG43" s="222">
        <v>7.6053571284238481</v>
      </c>
      <c r="AH43" s="222">
        <v>7.5758920362375992</v>
      </c>
      <c r="AI43" s="222">
        <v>7.9335185629686817</v>
      </c>
      <c r="AJ43" s="222">
        <v>7.4418955921024565</v>
      </c>
      <c r="AK43" s="222">
        <v>7.811596177315101</v>
      </c>
      <c r="AL43" s="222">
        <v>6.9913901080115988</v>
      </c>
      <c r="AM43" s="222">
        <v>7.4732593478167644</v>
      </c>
      <c r="AN43" s="222">
        <v>7.5645921342167455</v>
      </c>
      <c r="AO43" s="222">
        <v>7.1573910097364815</v>
      </c>
      <c r="AP43" s="222">
        <v>7.2276212427002333</v>
      </c>
      <c r="AQ43" s="222">
        <v>6.7668808916543766</v>
      </c>
      <c r="AR43" s="222">
        <v>5.9153346781379588</v>
      </c>
      <c r="AS43" s="222">
        <v>6.1127610825484808</v>
      </c>
      <c r="AT43" s="222">
        <v>6.183944919674933</v>
      </c>
    </row>
    <row r="44" spans="8:46" ht="15" customHeight="1">
      <c r="H44" s="473"/>
      <c r="I44" s="478"/>
      <c r="J44" s="5" t="s">
        <v>47</v>
      </c>
      <c r="K44" s="38" t="s">
        <v>195</v>
      </c>
      <c r="L44" s="222">
        <v>5.1130954474321895</v>
      </c>
      <c r="M44" s="222">
        <v>5.454057976863921</v>
      </c>
      <c r="N44" s="222">
        <v>5.6626571130386907</v>
      </c>
      <c r="O44" s="222">
        <v>5.8321201919189916</v>
      </c>
      <c r="P44" s="222">
        <v>6.0426220406306896</v>
      </c>
      <c r="Q44" s="222">
        <v>6.3634424363524609</v>
      </c>
      <c r="R44" s="222">
        <v>6.379425773487835</v>
      </c>
      <c r="S44" s="222">
        <v>6.5972657733427758</v>
      </c>
      <c r="T44" s="222">
        <v>6.6517647988355293</v>
      </c>
      <c r="U44" s="222">
        <v>6.88474798274272</v>
      </c>
      <c r="V44" s="222">
        <v>7.0006070879498266</v>
      </c>
      <c r="W44" s="222">
        <v>7.0793186403415715</v>
      </c>
      <c r="X44" s="222">
        <v>7.2790437144475275</v>
      </c>
      <c r="Y44" s="222">
        <v>7.568523330244922</v>
      </c>
      <c r="Z44" s="222">
        <v>7.6935573295362465</v>
      </c>
      <c r="AA44" s="222">
        <v>7.7836994357612257</v>
      </c>
      <c r="AB44" s="222">
        <v>8.0513774791679911</v>
      </c>
      <c r="AC44" s="222">
        <v>7.5290673208127021</v>
      </c>
      <c r="AD44" s="222">
        <v>6.9740781364245263</v>
      </c>
      <c r="AE44" s="222">
        <v>6.0909059555880631</v>
      </c>
      <c r="AF44" s="222">
        <v>5.2705156929360575</v>
      </c>
      <c r="AG44" s="222">
        <v>4.7092023540338595</v>
      </c>
      <c r="AH44" s="222">
        <v>4.326198188208549</v>
      </c>
      <c r="AI44" s="222">
        <v>4.2874223856407845</v>
      </c>
      <c r="AJ44" s="222">
        <v>3.5891546837459525</v>
      </c>
      <c r="AK44" s="222">
        <v>3.4325897485909223</v>
      </c>
      <c r="AL44" s="222">
        <v>2.7953493488915595</v>
      </c>
      <c r="AM44" s="222">
        <v>2.7830310344265161</v>
      </c>
      <c r="AN44" s="222">
        <v>2.6652657939329099</v>
      </c>
      <c r="AO44" s="222">
        <v>2.4967201382250641</v>
      </c>
      <c r="AP44" s="222">
        <v>2.5095501823567061</v>
      </c>
      <c r="AQ44" s="222">
        <v>2.3486261803276482</v>
      </c>
      <c r="AR44" s="222">
        <v>2.1098191490203844</v>
      </c>
      <c r="AS44" s="222">
        <v>2.2305517636416141</v>
      </c>
      <c r="AT44" s="222">
        <v>2.2899521602528963</v>
      </c>
    </row>
    <row r="45" spans="8:46" ht="15" customHeight="1" thickBot="1">
      <c r="H45" s="473"/>
      <c r="I45" s="479"/>
      <c r="J45" s="374" t="s">
        <v>218</v>
      </c>
      <c r="K45" s="217" t="s">
        <v>195</v>
      </c>
      <c r="L45" s="220" t="str">
        <f>IF(ISNUMBER(L$15),"IE",L30)</f>
        <v>NO</v>
      </c>
      <c r="M45" s="220" t="str">
        <f t="shared" ref="M45:AR45" si="3">IF(ISNUMBER(M$15),"IE",M30)</f>
        <v>NO</v>
      </c>
      <c r="N45" s="220" t="str">
        <f t="shared" si="3"/>
        <v>NO</v>
      </c>
      <c r="O45" s="220" t="str">
        <f t="shared" si="3"/>
        <v>NO</v>
      </c>
      <c r="P45" s="220" t="str">
        <f t="shared" si="3"/>
        <v>NO</v>
      </c>
      <c r="Q45" s="220" t="str">
        <f t="shared" si="3"/>
        <v>NO</v>
      </c>
      <c r="R45" s="220" t="str">
        <f t="shared" si="3"/>
        <v>NO</v>
      </c>
      <c r="S45" s="220" t="str">
        <f t="shared" si="3"/>
        <v>NO</v>
      </c>
      <c r="T45" s="220" t="str">
        <f t="shared" si="3"/>
        <v>NO</v>
      </c>
      <c r="U45" s="220" t="str">
        <f t="shared" si="3"/>
        <v>NO</v>
      </c>
      <c r="V45" s="220" t="str">
        <f t="shared" si="3"/>
        <v>NO</v>
      </c>
      <c r="W45" s="220" t="str">
        <f t="shared" si="3"/>
        <v>NO</v>
      </c>
      <c r="X45" s="220" t="str">
        <f t="shared" si="3"/>
        <v>NO</v>
      </c>
      <c r="Y45" s="220" t="str">
        <f t="shared" si="3"/>
        <v>NO</v>
      </c>
      <c r="Z45" s="220" t="str">
        <f t="shared" si="3"/>
        <v>NO</v>
      </c>
      <c r="AA45" s="220" t="str">
        <f t="shared" si="3"/>
        <v>NO</v>
      </c>
      <c r="AB45" s="220" t="str">
        <f t="shared" si="3"/>
        <v>NO</v>
      </c>
      <c r="AC45" s="220" t="str">
        <f t="shared" si="3"/>
        <v>NO</v>
      </c>
      <c r="AD45" s="220" t="str">
        <f t="shared" si="3"/>
        <v>NO</v>
      </c>
      <c r="AE45" s="220" t="str">
        <f t="shared" si="3"/>
        <v>NO</v>
      </c>
      <c r="AF45" s="220" t="str">
        <f t="shared" si="3"/>
        <v>NO</v>
      </c>
      <c r="AG45" s="220" t="str">
        <f t="shared" si="3"/>
        <v>NO</v>
      </c>
      <c r="AH45" s="220" t="str">
        <f t="shared" si="3"/>
        <v>IE</v>
      </c>
      <c r="AI45" s="220" t="str">
        <f t="shared" si="3"/>
        <v>IE</v>
      </c>
      <c r="AJ45" s="220" t="str">
        <f t="shared" si="3"/>
        <v>IE</v>
      </c>
      <c r="AK45" s="220" t="str">
        <f t="shared" si="3"/>
        <v>IE</v>
      </c>
      <c r="AL45" s="220" t="str">
        <f t="shared" si="3"/>
        <v>IE</v>
      </c>
      <c r="AM45" s="220" t="str">
        <f t="shared" si="3"/>
        <v>IE</v>
      </c>
      <c r="AN45" s="220" t="str">
        <f t="shared" si="3"/>
        <v>IE</v>
      </c>
      <c r="AO45" s="220" t="str">
        <f t="shared" si="3"/>
        <v>IE</v>
      </c>
      <c r="AP45" s="220" t="str">
        <f t="shared" si="3"/>
        <v>IE</v>
      </c>
      <c r="AQ45" s="220" t="str">
        <f t="shared" si="3"/>
        <v>IE</v>
      </c>
      <c r="AR45" s="220" t="str">
        <f t="shared" si="3"/>
        <v>IE</v>
      </c>
      <c r="AS45" s="220" t="str">
        <f t="shared" ref="AS45:AT45" si="4">IF(ISNUMBER(AS$15),"IE",AS30)</f>
        <v>IE</v>
      </c>
      <c r="AT45" s="220" t="str">
        <f t="shared" si="4"/>
        <v>IE</v>
      </c>
    </row>
    <row r="46" spans="8:46" ht="15" customHeight="1">
      <c r="H46" s="473"/>
      <c r="I46" s="475" t="s">
        <v>115</v>
      </c>
      <c r="J46" s="184" t="s">
        <v>44</v>
      </c>
      <c r="K46" s="41" t="s">
        <v>195</v>
      </c>
      <c r="L46" s="226">
        <v>0.66603219324271035</v>
      </c>
      <c r="M46" s="226">
        <v>0.73489785242029759</v>
      </c>
      <c r="N46" s="226">
        <v>1.0317477072346088</v>
      </c>
      <c r="O46" s="226">
        <v>1.5290289926969702</v>
      </c>
      <c r="P46" s="226">
        <v>1.9393436102937824</v>
      </c>
      <c r="Q46" s="226">
        <v>2.3840742946885363</v>
      </c>
      <c r="R46" s="226">
        <v>2.9757733001619044</v>
      </c>
      <c r="S46" s="226">
        <v>4.0616233362761331</v>
      </c>
      <c r="T46" s="226">
        <v>4.5075005979180256</v>
      </c>
      <c r="U46" s="226">
        <v>5.1477765094088204</v>
      </c>
      <c r="V46" s="226">
        <v>5.590015432131846</v>
      </c>
      <c r="W46" s="226">
        <v>5.6216039559400208</v>
      </c>
      <c r="X46" s="226">
        <v>5.7662514399386273</v>
      </c>
      <c r="Y46" s="226">
        <v>6.3247572087768722</v>
      </c>
      <c r="Z46" s="226">
        <v>6.4736878502698518</v>
      </c>
      <c r="AA46" s="226">
        <v>6.0618379165848157</v>
      </c>
      <c r="AB46" s="226">
        <v>5.5612790657217746</v>
      </c>
      <c r="AC46" s="226">
        <v>5.1381960181202517</v>
      </c>
      <c r="AD46" s="226">
        <v>4.2233357857811331</v>
      </c>
      <c r="AE46" s="226">
        <v>4.0223781651875044</v>
      </c>
      <c r="AF46" s="226">
        <v>2.7345404474631589</v>
      </c>
      <c r="AG46" s="226">
        <v>2.9896200829895334</v>
      </c>
      <c r="AH46" s="226">
        <v>2.8074481703788203</v>
      </c>
      <c r="AI46" s="226">
        <v>2.8606946023950277</v>
      </c>
      <c r="AJ46" s="226">
        <v>2.4999732611451475</v>
      </c>
      <c r="AK46" s="226">
        <v>2.2665631139921336</v>
      </c>
      <c r="AL46" s="226">
        <v>2.0219394083725897</v>
      </c>
      <c r="AM46" s="226">
        <v>1.8688279899337696</v>
      </c>
      <c r="AN46" s="226">
        <v>1.7723777904480758</v>
      </c>
      <c r="AO46" s="226">
        <v>1.7224702025738099</v>
      </c>
      <c r="AP46" s="226">
        <v>1.7740887821316254</v>
      </c>
      <c r="AQ46" s="226">
        <v>1.7943112503094136</v>
      </c>
      <c r="AR46" s="226">
        <v>1.7206463603953803</v>
      </c>
      <c r="AS46" s="226">
        <v>1.6516156643725504</v>
      </c>
      <c r="AT46" s="226">
        <v>1.7098536572688987</v>
      </c>
    </row>
    <row r="47" spans="8:46" ht="15" customHeight="1">
      <c r="H47" s="473"/>
      <c r="I47" s="471"/>
      <c r="J47" s="5" t="s">
        <v>45</v>
      </c>
      <c r="K47" s="38" t="s">
        <v>195</v>
      </c>
      <c r="L47" s="222">
        <v>0.92368867723585513</v>
      </c>
      <c r="M47" s="222">
        <v>0.98474164049238544</v>
      </c>
      <c r="N47" s="222">
        <v>1.3410401721585945</v>
      </c>
      <c r="O47" s="222">
        <v>1.5003995013746363</v>
      </c>
      <c r="P47" s="222">
        <v>1.7617378219931554</v>
      </c>
      <c r="Q47" s="222">
        <v>1.9408802605626594</v>
      </c>
      <c r="R47" s="222">
        <v>2.1071082017401186</v>
      </c>
      <c r="S47" s="222">
        <v>2.3970680518835845</v>
      </c>
      <c r="T47" s="222">
        <v>2.7429907196474006</v>
      </c>
      <c r="U47" s="222">
        <v>3.0585869981711054</v>
      </c>
      <c r="V47" s="222">
        <v>3.2396213129318605</v>
      </c>
      <c r="W47" s="222">
        <v>3.6144047546814306</v>
      </c>
      <c r="X47" s="222">
        <v>3.9993215680299832</v>
      </c>
      <c r="Y47" s="222">
        <v>4.4912345260536481</v>
      </c>
      <c r="Z47" s="222">
        <v>4.6704777594227815</v>
      </c>
      <c r="AA47" s="222">
        <v>4.8078283132739443</v>
      </c>
      <c r="AB47" s="222">
        <v>5.0331785301479268</v>
      </c>
      <c r="AC47" s="222">
        <v>5.3324666413544026</v>
      </c>
      <c r="AD47" s="222">
        <v>5.1799281644743314</v>
      </c>
      <c r="AE47" s="222">
        <v>5.5468714090425664</v>
      </c>
      <c r="AF47" s="222">
        <v>4.0863037023522351</v>
      </c>
      <c r="AG47" s="222">
        <v>4.7397480779463974</v>
      </c>
      <c r="AH47" s="222">
        <v>4.613386854174875</v>
      </c>
      <c r="AI47" s="222">
        <v>4.4890389940021507</v>
      </c>
      <c r="AJ47" s="222">
        <v>4.2208789846638037</v>
      </c>
      <c r="AK47" s="222">
        <v>3.9764967327539167</v>
      </c>
      <c r="AL47" s="222">
        <v>3.7060036088084911</v>
      </c>
      <c r="AM47" s="222">
        <v>3.4900244284249626</v>
      </c>
      <c r="AN47" s="222">
        <v>3.2624613909418847</v>
      </c>
      <c r="AO47" s="222">
        <v>3.2481070661611851</v>
      </c>
      <c r="AP47" s="222">
        <v>3.1898782261245957</v>
      </c>
      <c r="AQ47" s="222">
        <v>3.1696136902207033</v>
      </c>
      <c r="AR47" s="222">
        <v>3.1363509741318398</v>
      </c>
      <c r="AS47" s="222">
        <v>3.1169131152465641</v>
      </c>
      <c r="AT47" s="222">
        <v>3.1606654202993498</v>
      </c>
    </row>
    <row r="48" spans="8:46" ht="15" customHeight="1">
      <c r="H48" s="473"/>
      <c r="I48" s="471"/>
      <c r="J48" s="5" t="s">
        <v>53</v>
      </c>
      <c r="K48" s="38" t="s">
        <v>195</v>
      </c>
      <c r="L48" s="274">
        <v>0.14357711757033831</v>
      </c>
      <c r="M48" s="274">
        <v>0.1358906154247542</v>
      </c>
      <c r="N48" s="274">
        <v>0.13572626756117964</v>
      </c>
      <c r="O48" s="274">
        <v>0.13576784941065265</v>
      </c>
      <c r="P48" s="274">
        <v>0.14120592892411074</v>
      </c>
      <c r="Q48" s="274">
        <v>0.17245743018181214</v>
      </c>
      <c r="R48" s="274">
        <v>0.20137475389532122</v>
      </c>
      <c r="S48" s="274">
        <v>0.23267072610465475</v>
      </c>
      <c r="T48" s="274">
        <v>0.26573559783899603</v>
      </c>
      <c r="U48" s="274">
        <v>0.34225792016814677</v>
      </c>
      <c r="V48" s="274">
        <v>0.38770748356061197</v>
      </c>
      <c r="W48" s="274">
        <v>0.42408530914200421</v>
      </c>
      <c r="X48" s="274">
        <v>0.46109183873382159</v>
      </c>
      <c r="Y48" s="222">
        <v>0.50415570153767786</v>
      </c>
      <c r="Z48" s="222">
        <v>0.56770333969619635</v>
      </c>
      <c r="AA48" s="222">
        <v>0.61347128233820769</v>
      </c>
      <c r="AB48" s="222">
        <v>0.68940751174293247</v>
      </c>
      <c r="AC48" s="222">
        <v>0.75337898772927081</v>
      </c>
      <c r="AD48" s="222">
        <v>0.72662659310587296</v>
      </c>
      <c r="AE48" s="222">
        <v>0.77908289388431373</v>
      </c>
      <c r="AF48" s="222">
        <v>0.57510776662473595</v>
      </c>
      <c r="AG48" s="222">
        <v>0.68293282277214629</v>
      </c>
      <c r="AH48" s="222">
        <v>0.70207385499381825</v>
      </c>
      <c r="AI48" s="222">
        <v>0.69985197965512591</v>
      </c>
      <c r="AJ48" s="222">
        <v>0.6933488316795392</v>
      </c>
      <c r="AK48" s="222">
        <v>0.71483408036717699</v>
      </c>
      <c r="AL48" s="222">
        <v>0.73922597574226834</v>
      </c>
      <c r="AM48" s="222">
        <v>0.76578370880237145</v>
      </c>
      <c r="AN48" s="222">
        <v>0.77699801630870158</v>
      </c>
      <c r="AO48" s="222">
        <v>0.77978450689944501</v>
      </c>
      <c r="AP48" s="222">
        <v>0.80928359291177465</v>
      </c>
      <c r="AQ48" s="222">
        <v>0.83184878508855442</v>
      </c>
      <c r="AR48" s="222">
        <v>0.85617724089601277</v>
      </c>
      <c r="AS48" s="222">
        <v>0.86563541775876585</v>
      </c>
      <c r="AT48" s="222">
        <v>0.87393572947041887</v>
      </c>
    </row>
    <row r="49" spans="8:46" ht="15" customHeight="1">
      <c r="H49" s="473"/>
      <c r="I49" s="471"/>
      <c r="J49" s="5" t="s">
        <v>46</v>
      </c>
      <c r="K49" s="38" t="s">
        <v>195</v>
      </c>
      <c r="L49" s="222">
        <v>0.95375714859213578</v>
      </c>
      <c r="M49" s="222">
        <v>1.0718628521795655</v>
      </c>
      <c r="N49" s="222">
        <v>1.3842724285825456</v>
      </c>
      <c r="O49" s="222">
        <v>1.6842401431150278</v>
      </c>
      <c r="P49" s="222">
        <v>2.0143098381851576</v>
      </c>
      <c r="Q49" s="222">
        <v>2.3127301624162047</v>
      </c>
      <c r="R49" s="222">
        <v>2.546296607154066</v>
      </c>
      <c r="S49" s="222">
        <v>2.7472693349543236</v>
      </c>
      <c r="T49" s="222">
        <v>2.9197125182299675</v>
      </c>
      <c r="U49" s="222">
        <v>3.0677539651430763</v>
      </c>
      <c r="V49" s="222">
        <v>3.1867899445284298</v>
      </c>
      <c r="W49" s="222">
        <v>3.361998483627779</v>
      </c>
      <c r="X49" s="222">
        <v>3.5393355839614373</v>
      </c>
      <c r="Y49" s="222">
        <v>3.7601170890195359</v>
      </c>
      <c r="Z49" s="222">
        <v>3.9783253937271037</v>
      </c>
      <c r="AA49" s="222">
        <v>4.2736065842564992</v>
      </c>
      <c r="AB49" s="222">
        <v>4.5482152174621904</v>
      </c>
      <c r="AC49" s="222">
        <v>4.8363892511518234</v>
      </c>
      <c r="AD49" s="222">
        <v>4.6793645135485669</v>
      </c>
      <c r="AE49" s="222">
        <v>5.1807332529561787</v>
      </c>
      <c r="AF49" s="222">
        <v>3.99766742267991</v>
      </c>
      <c r="AG49" s="222">
        <v>4.996654261527552</v>
      </c>
      <c r="AH49" s="222">
        <v>5.1604317527176793</v>
      </c>
      <c r="AI49" s="222">
        <v>5.2695619780124785</v>
      </c>
      <c r="AJ49" s="222">
        <v>5.3819617073184149</v>
      </c>
      <c r="AK49" s="222">
        <v>5.4856743396657945</v>
      </c>
      <c r="AL49" s="222">
        <v>5.5931577478637724</v>
      </c>
      <c r="AM49" s="222">
        <v>5.6878889617168236</v>
      </c>
      <c r="AN49" s="222">
        <v>5.8258032934960866</v>
      </c>
      <c r="AO49" s="222">
        <v>5.9784503847157655</v>
      </c>
      <c r="AP49" s="222">
        <v>6.1265586403166692</v>
      </c>
      <c r="AQ49" s="222">
        <v>6.2605639460743125</v>
      </c>
      <c r="AR49" s="222">
        <v>6.3361585783417516</v>
      </c>
      <c r="AS49" s="222">
        <v>6.4037425478975543</v>
      </c>
      <c r="AT49" s="222">
        <v>6.4979899068377165</v>
      </c>
    </row>
    <row r="50" spans="8:46" ht="15" customHeight="1">
      <c r="H50" s="473"/>
      <c r="I50" s="471"/>
      <c r="J50" s="131" t="s">
        <v>49</v>
      </c>
      <c r="K50" s="38" t="s">
        <v>195</v>
      </c>
      <c r="L50" s="222">
        <v>0.54559420306148088</v>
      </c>
      <c r="M50" s="222">
        <v>0.6055678270506939</v>
      </c>
      <c r="N50" s="222">
        <v>0.69766627920161461</v>
      </c>
      <c r="O50" s="222">
        <v>0.77365912600800357</v>
      </c>
      <c r="P50" s="222">
        <v>0.86121095634014089</v>
      </c>
      <c r="Q50" s="222">
        <v>0.96331481416748765</v>
      </c>
      <c r="R50" s="222">
        <v>1.0491994511590399</v>
      </c>
      <c r="S50" s="222">
        <v>1.1577971526643371</v>
      </c>
      <c r="T50" s="222">
        <v>1.2153136238109399</v>
      </c>
      <c r="U50" s="222">
        <v>1.2741492269864221</v>
      </c>
      <c r="V50" s="222">
        <v>1.3667400237056071</v>
      </c>
      <c r="W50" s="222">
        <v>1.4077760759417319</v>
      </c>
      <c r="X50" s="222">
        <v>1.3522642620864929</v>
      </c>
      <c r="Y50" s="222">
        <v>1.333797439337681</v>
      </c>
      <c r="Z50" s="222">
        <v>1.3401646480149116</v>
      </c>
      <c r="AA50" s="222">
        <v>1.3294884049708802</v>
      </c>
      <c r="AB50" s="222">
        <v>1.2578119699433143</v>
      </c>
      <c r="AC50" s="222">
        <v>1.1560738721079087</v>
      </c>
      <c r="AD50" s="222">
        <v>0.9668093494352038</v>
      </c>
      <c r="AE50" s="222">
        <v>0.92771129023341903</v>
      </c>
      <c r="AF50" s="222">
        <v>0.6194491248580809</v>
      </c>
      <c r="AG50" s="222">
        <v>0.66689948153339518</v>
      </c>
      <c r="AH50" s="222">
        <v>0.63205870834033651</v>
      </c>
      <c r="AI50" s="222">
        <v>0.61136913820667049</v>
      </c>
      <c r="AJ50" s="222">
        <v>0.57492848047713008</v>
      </c>
      <c r="AK50" s="222">
        <v>0.55274633011075214</v>
      </c>
      <c r="AL50" s="222">
        <v>0.50965460746554403</v>
      </c>
      <c r="AM50" s="274">
        <v>0.47736880411491345</v>
      </c>
      <c r="AN50" s="274">
        <v>0.45208183150742692</v>
      </c>
      <c r="AO50" s="274">
        <v>0.44683778052443929</v>
      </c>
      <c r="AP50" s="274">
        <v>0.42083829545636059</v>
      </c>
      <c r="AQ50" s="274">
        <v>0.42354230821940564</v>
      </c>
      <c r="AR50" s="274">
        <v>0.40571359407702756</v>
      </c>
      <c r="AS50" s="274">
        <v>0.38101758391385399</v>
      </c>
      <c r="AT50" s="274">
        <v>0.36200839541522539</v>
      </c>
    </row>
    <row r="51" spans="8:46" ht="15" customHeight="1">
      <c r="H51" s="473"/>
      <c r="I51" s="471"/>
      <c r="J51" s="131" t="s">
        <v>50</v>
      </c>
      <c r="K51" s="38" t="s">
        <v>195</v>
      </c>
      <c r="L51" s="222">
        <v>2.0398612768472981</v>
      </c>
      <c r="M51" s="222">
        <v>2.2640899664508973</v>
      </c>
      <c r="N51" s="222">
        <v>2.6084265908982553</v>
      </c>
      <c r="O51" s="222">
        <v>2.8925477649281661</v>
      </c>
      <c r="P51" s="222">
        <v>3.2198855324658227</v>
      </c>
      <c r="Q51" s="222">
        <v>3.6016302515812799</v>
      </c>
      <c r="R51" s="222">
        <v>3.9227347359986346</v>
      </c>
      <c r="S51" s="222">
        <v>4.3287585625206964</v>
      </c>
      <c r="T51" s="222">
        <v>4.5438004775823178</v>
      </c>
      <c r="U51" s="222">
        <v>4.7637743481699717</v>
      </c>
      <c r="V51" s="222">
        <v>5.1099517447773586</v>
      </c>
      <c r="W51" s="222">
        <v>5.2633768608094682</v>
      </c>
      <c r="X51" s="222">
        <v>5.0558299351723246</v>
      </c>
      <c r="Y51" s="222">
        <v>4.986786392516759</v>
      </c>
      <c r="Z51" s="222">
        <v>5.0105920384517937</v>
      </c>
      <c r="AA51" s="222">
        <v>4.9706758248162233</v>
      </c>
      <c r="AB51" s="222">
        <v>4.702692801069329</v>
      </c>
      <c r="AC51" s="222">
        <v>4.3223155811684801</v>
      </c>
      <c r="AD51" s="222">
        <v>3.6061450842725566</v>
      </c>
      <c r="AE51" s="222">
        <v>3.4686829659600695</v>
      </c>
      <c r="AF51" s="222">
        <v>2.3818622362064659</v>
      </c>
      <c r="AG51" s="222">
        <v>2.6335227326201567</v>
      </c>
      <c r="AH51" s="222">
        <v>2.7171500463246803</v>
      </c>
      <c r="AI51" s="222">
        <v>2.6357860940593874</v>
      </c>
      <c r="AJ51" s="222">
        <v>2.3777664344380831</v>
      </c>
      <c r="AK51" s="222">
        <v>2.1624698597501557</v>
      </c>
      <c r="AL51" s="222">
        <v>1.9768834084028728</v>
      </c>
      <c r="AM51" s="222">
        <v>1.8352504130611929</v>
      </c>
      <c r="AN51" s="222">
        <v>1.6980189183512764</v>
      </c>
      <c r="AO51" s="222">
        <v>1.5964128460363154</v>
      </c>
      <c r="AP51" s="222">
        <v>1.4506347335916698</v>
      </c>
      <c r="AQ51" s="222">
        <v>1.2924065050060523</v>
      </c>
      <c r="AR51" s="222">
        <v>1.1909985159005747</v>
      </c>
      <c r="AS51" s="222">
        <v>1.0836736432755569</v>
      </c>
      <c r="AT51" s="222">
        <v>0.9975912217674181</v>
      </c>
    </row>
    <row r="52" spans="8:46" ht="15" customHeight="1">
      <c r="H52" s="473"/>
      <c r="I52" s="471"/>
      <c r="J52" s="5" t="s">
        <v>51</v>
      </c>
      <c r="K52" s="38" t="s">
        <v>195</v>
      </c>
      <c r="L52" s="222">
        <v>1.8818538781845915</v>
      </c>
      <c r="M52" s="222">
        <v>2.0810963736610839</v>
      </c>
      <c r="N52" s="222">
        <v>2.3686634966185425</v>
      </c>
      <c r="O52" s="222">
        <v>2.6249643802559355</v>
      </c>
      <c r="P52" s="222">
        <v>2.8780933558307913</v>
      </c>
      <c r="Q52" s="222">
        <v>3.1530608096718349</v>
      </c>
      <c r="R52" s="222">
        <v>3.4531303314861783</v>
      </c>
      <c r="S52" s="222">
        <v>3.8719487184697976</v>
      </c>
      <c r="T52" s="222">
        <v>4.2632700551819029</v>
      </c>
      <c r="U52" s="222">
        <v>4.4701826291598987</v>
      </c>
      <c r="V52" s="222">
        <v>4.7053158712955625</v>
      </c>
      <c r="W52" s="222">
        <v>5.2106002030930929</v>
      </c>
      <c r="X52" s="222">
        <v>5.5578803904620573</v>
      </c>
      <c r="Y52" s="222">
        <v>5.7803928777196631</v>
      </c>
      <c r="Z52" s="222">
        <v>5.6667015347744645</v>
      </c>
      <c r="AA52" s="222">
        <v>5.6150299032877768</v>
      </c>
      <c r="AB52" s="222">
        <v>5.5721375803674462</v>
      </c>
      <c r="AC52" s="222">
        <v>5.5135491421897678</v>
      </c>
      <c r="AD52" s="222">
        <v>5.160037277505114</v>
      </c>
      <c r="AE52" s="222">
        <v>5.578113881864958</v>
      </c>
      <c r="AF52" s="222">
        <v>4.3306368926734535</v>
      </c>
      <c r="AG52" s="222">
        <v>5.2603614095798887</v>
      </c>
      <c r="AH52" s="222">
        <v>5.4085821256648288</v>
      </c>
      <c r="AI52" s="222">
        <v>5.6646035683497376</v>
      </c>
      <c r="AJ52" s="222">
        <v>5.8527796144149882</v>
      </c>
      <c r="AK52" s="222">
        <v>5.9281842482421823</v>
      </c>
      <c r="AL52" s="222">
        <v>5.9458992641779815</v>
      </c>
      <c r="AM52" s="222">
        <v>6.0321396034542456</v>
      </c>
      <c r="AN52" s="222">
        <v>6.1520925221392568</v>
      </c>
      <c r="AO52" s="222">
        <v>6.3359515658502756</v>
      </c>
      <c r="AP52" s="222">
        <v>6.5084571392744719</v>
      </c>
      <c r="AQ52" s="222">
        <v>6.6004842723529968</v>
      </c>
      <c r="AR52" s="222">
        <v>6.6459355792705326</v>
      </c>
      <c r="AS52" s="222">
        <v>6.6401903201442058</v>
      </c>
      <c r="AT52" s="222">
        <v>6.7220494942664617</v>
      </c>
    </row>
    <row r="53" spans="8:46" ht="15" customHeight="1">
      <c r="H53" s="473"/>
      <c r="I53" s="471"/>
      <c r="J53" s="130" t="s">
        <v>52</v>
      </c>
      <c r="K53" s="38" t="s">
        <v>195</v>
      </c>
      <c r="L53" s="222">
        <v>3.385295816856436</v>
      </c>
      <c r="M53" s="222">
        <v>3.743413514641067</v>
      </c>
      <c r="N53" s="222">
        <v>4.1843423880880106</v>
      </c>
      <c r="O53" s="222">
        <v>4.4318462854008596</v>
      </c>
      <c r="P53" s="222">
        <v>4.6530679550693499</v>
      </c>
      <c r="Q53" s="222">
        <v>4.6496815592968277</v>
      </c>
      <c r="R53" s="222">
        <v>4.6944708046456594</v>
      </c>
      <c r="S53" s="222">
        <v>4.715247031480275</v>
      </c>
      <c r="T53" s="222">
        <v>4.9784722709732119</v>
      </c>
      <c r="U53" s="222">
        <v>4.9618783342489534</v>
      </c>
      <c r="V53" s="222">
        <v>4.650921967300496</v>
      </c>
      <c r="W53" s="222">
        <v>4.4825575792226493</v>
      </c>
      <c r="X53" s="222">
        <v>4.56237364512182</v>
      </c>
      <c r="Y53" s="222">
        <v>4.9389435244453743</v>
      </c>
      <c r="Z53" s="222">
        <v>4.9428460841770923</v>
      </c>
      <c r="AA53" s="222">
        <v>4.9166058450025476</v>
      </c>
      <c r="AB53" s="222">
        <v>4.7482662840357914</v>
      </c>
      <c r="AC53" s="222">
        <v>4.5112011756615935</v>
      </c>
      <c r="AD53" s="222">
        <v>3.9398279039221609</v>
      </c>
      <c r="AE53" s="222">
        <v>3.8442597954752555</v>
      </c>
      <c r="AF53" s="222">
        <v>2.6750393587840757</v>
      </c>
      <c r="AG53" s="222">
        <v>3.1108862275508415</v>
      </c>
      <c r="AH53" s="222">
        <v>3.1804465629799816</v>
      </c>
      <c r="AI53" s="222">
        <v>3.117308913982098</v>
      </c>
      <c r="AJ53" s="222">
        <v>2.8756366894328842</v>
      </c>
      <c r="AK53" s="222">
        <v>2.6155985552128893</v>
      </c>
      <c r="AL53" s="222">
        <v>2.375386384497336</v>
      </c>
      <c r="AM53" s="222">
        <v>2.1641636675325899</v>
      </c>
      <c r="AN53" s="222">
        <v>2.0244486782723974</v>
      </c>
      <c r="AO53" s="222">
        <v>1.886750103349127</v>
      </c>
      <c r="AP53" s="222">
        <v>1.8045212854236494</v>
      </c>
      <c r="AQ53" s="222">
        <v>1.7048752486543137</v>
      </c>
      <c r="AR53" s="222">
        <v>1.6142243377383405</v>
      </c>
      <c r="AS53" s="222">
        <v>1.5387714582126342</v>
      </c>
      <c r="AT53" s="222">
        <v>1.4857831616253567</v>
      </c>
    </row>
    <row r="54" spans="8:46" ht="15" customHeight="1">
      <c r="H54" s="473"/>
      <c r="I54" s="471"/>
      <c r="J54" s="5" t="s">
        <v>71</v>
      </c>
      <c r="K54" s="38" t="s">
        <v>195</v>
      </c>
      <c r="L54" s="274">
        <v>0.10817915189636239</v>
      </c>
      <c r="M54" s="274">
        <v>0.12194083686096271</v>
      </c>
      <c r="N54" s="274">
        <v>0.14273752052879593</v>
      </c>
      <c r="O54" s="274">
        <v>0.16041838853600046</v>
      </c>
      <c r="P54" s="274">
        <v>0.18309064266982042</v>
      </c>
      <c r="Q54" s="274">
        <v>0.20742287552460323</v>
      </c>
      <c r="R54" s="274">
        <v>0.23165253134451433</v>
      </c>
      <c r="S54" s="274">
        <v>0.27016135323280843</v>
      </c>
      <c r="T54" s="274">
        <v>0.30448781978549389</v>
      </c>
      <c r="U54" s="274">
        <v>0.33713816303558242</v>
      </c>
      <c r="V54" s="274">
        <v>0.36586932299185332</v>
      </c>
      <c r="W54" s="274">
        <v>0.40105520008719109</v>
      </c>
      <c r="X54" s="274">
        <v>0.43450183568829964</v>
      </c>
      <c r="Y54" s="274">
        <v>0.48809862519992003</v>
      </c>
      <c r="Z54" s="222">
        <v>0.53055012141251778</v>
      </c>
      <c r="AA54" s="222">
        <v>0.57489077795642785</v>
      </c>
      <c r="AB54" s="222">
        <v>0.62180861204623628</v>
      </c>
      <c r="AC54" s="222">
        <v>0.66768162785082052</v>
      </c>
      <c r="AD54" s="222">
        <v>0.65674842678507472</v>
      </c>
      <c r="AE54" s="222">
        <v>0.74260663017759176</v>
      </c>
      <c r="AF54" s="222">
        <v>0.63953933278493202</v>
      </c>
      <c r="AG54" s="222">
        <v>0.78409191144991652</v>
      </c>
      <c r="AH54" s="222">
        <v>0.81602052705680916</v>
      </c>
      <c r="AI54" s="222">
        <v>0.83798237205864234</v>
      </c>
      <c r="AJ54" s="222">
        <v>0.89809539460773746</v>
      </c>
      <c r="AK54" s="222">
        <v>0.95510337497812414</v>
      </c>
      <c r="AL54" s="222">
        <v>0.98457976155643845</v>
      </c>
      <c r="AM54" s="222">
        <v>1.0273299890488736</v>
      </c>
      <c r="AN54" s="222">
        <v>1.0619613690893026</v>
      </c>
      <c r="AO54" s="222">
        <v>1.1224831795350523</v>
      </c>
      <c r="AP54" s="222">
        <v>1.1766472848331919</v>
      </c>
      <c r="AQ54" s="222">
        <v>1.2115921022918907</v>
      </c>
      <c r="AR54" s="222">
        <v>1.2293751720983506</v>
      </c>
      <c r="AS54" s="222">
        <v>1.2386166086656643</v>
      </c>
      <c r="AT54" s="222">
        <v>1.2708295329836328</v>
      </c>
    </row>
    <row r="55" spans="8:46" ht="15" customHeight="1">
      <c r="H55" s="375" t="s">
        <v>219</v>
      </c>
    </row>
    <row r="56" spans="8:46">
      <c r="H56" s="375" t="s">
        <v>220</v>
      </c>
    </row>
    <row r="57" spans="8:46">
      <c r="H57" s="87" t="s">
        <v>221</v>
      </c>
    </row>
  </sheetData>
  <mergeCells count="10">
    <mergeCell ref="H9:J9"/>
    <mergeCell ref="H10:H24"/>
    <mergeCell ref="I10:I15"/>
    <mergeCell ref="I16:I24"/>
    <mergeCell ref="H40:H54"/>
    <mergeCell ref="I46:I54"/>
    <mergeCell ref="I40:I45"/>
    <mergeCell ref="H25:H39"/>
    <mergeCell ref="I31:I39"/>
    <mergeCell ref="I25:I30"/>
  </mergeCells>
  <phoneticPr fontId="4"/>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9082B-7622-4CD4-8EFA-8B2E493EEDED}">
  <sheetPr codeName="Sheet3"/>
  <dimension ref="B1:AR18"/>
  <sheetViews>
    <sheetView zoomScaleNormal="100" workbookViewId="0"/>
  </sheetViews>
  <sheetFormatPr defaultColWidth="5.625" defaultRowHeight="15"/>
  <cols>
    <col min="1" max="6" width="2.625" style="87" customWidth="1"/>
    <col min="7" max="7" width="3.875" style="87" customWidth="1"/>
    <col min="8" max="8" width="10.75" style="87" customWidth="1"/>
    <col min="9" max="14" width="5.625" style="87" customWidth="1"/>
    <col min="15" max="15" width="5.625" style="87" customWidth="1" collapsed="1"/>
    <col min="16" max="19" width="5.625" style="87" customWidth="1"/>
    <col min="20" max="20" width="5.625" style="87" customWidth="1" collapsed="1"/>
    <col min="21" max="24" width="5.625" style="87" customWidth="1"/>
    <col min="25" max="25" width="5.625" style="87" customWidth="1" collapsed="1"/>
    <col min="26" max="29" width="5.625" style="87" customWidth="1"/>
    <col min="30" max="30" width="5.625" style="87" customWidth="1" collapsed="1"/>
    <col min="31" max="32" width="5.625" style="87" customWidth="1"/>
    <col min="33" max="33" width="5.625" style="87" customWidth="1" collapsed="1"/>
    <col min="34" max="34" width="5.625" style="87" customWidth="1"/>
    <col min="35" max="35" width="5.625" style="87" customWidth="1" collapsed="1"/>
    <col min="36" max="39" width="5.625" style="87" customWidth="1"/>
    <col min="40" max="40" width="5.625" style="87" customWidth="1" collapsed="1"/>
    <col min="41" max="16384" width="5.625" style="87"/>
  </cols>
  <sheetData>
    <row r="1" spans="2:44" ht="18.75">
      <c r="B1" s="196" t="s">
        <v>349</v>
      </c>
      <c r="C1" s="197"/>
    </row>
    <row r="2" spans="2:44" ht="18.75">
      <c r="B2" s="197"/>
      <c r="C2" s="327" t="s">
        <v>177</v>
      </c>
    </row>
    <row r="5" spans="2:44" ht="15.75">
      <c r="D5" s="206" t="s">
        <v>76</v>
      </c>
    </row>
    <row r="7" spans="2:44" s="21" customFormat="1">
      <c r="G7" s="88"/>
      <c r="H7" s="88"/>
      <c r="I7" s="88"/>
      <c r="J7" s="88"/>
    </row>
    <row r="8" spans="2:44">
      <c r="E8" s="86" t="s">
        <v>74</v>
      </c>
      <c r="F8" s="87">
        <v>25</v>
      </c>
      <c r="G8" s="358" t="s">
        <v>208</v>
      </c>
    </row>
    <row r="9" spans="2:44" ht="15" customHeight="1">
      <c r="G9" s="469" t="s">
        <v>56</v>
      </c>
      <c r="H9" s="481"/>
      <c r="I9" s="3" t="s">
        <v>69</v>
      </c>
      <c r="J9" s="4">
        <v>1990</v>
      </c>
      <c r="K9" s="4">
        <f>J9+1</f>
        <v>1991</v>
      </c>
      <c r="L9" s="4">
        <f>K9+1</f>
        <v>1992</v>
      </c>
      <c r="M9" s="4">
        <f>L9+1</f>
        <v>1993</v>
      </c>
      <c r="N9" s="4">
        <f>M9+1</f>
        <v>1994</v>
      </c>
      <c r="O9" s="4">
        <f t="shared" ref="O9:AR9" si="0">N9+1</f>
        <v>1995</v>
      </c>
      <c r="P9" s="4">
        <f t="shared" si="0"/>
        <v>1996</v>
      </c>
      <c r="Q9" s="4">
        <f t="shared" si="0"/>
        <v>1997</v>
      </c>
      <c r="R9" s="4">
        <f t="shared" si="0"/>
        <v>1998</v>
      </c>
      <c r="S9" s="4">
        <f t="shared" si="0"/>
        <v>1999</v>
      </c>
      <c r="T9" s="4">
        <f t="shared" si="0"/>
        <v>2000</v>
      </c>
      <c r="U9" s="4">
        <f t="shared" si="0"/>
        <v>2001</v>
      </c>
      <c r="V9" s="4">
        <f t="shared" si="0"/>
        <v>2002</v>
      </c>
      <c r="W9" s="4">
        <f t="shared" si="0"/>
        <v>2003</v>
      </c>
      <c r="X9" s="4">
        <f t="shared" si="0"/>
        <v>2004</v>
      </c>
      <c r="Y9" s="4">
        <f t="shared" si="0"/>
        <v>2005</v>
      </c>
      <c r="Z9" s="4">
        <f t="shared" si="0"/>
        <v>2006</v>
      </c>
      <c r="AA9" s="4">
        <f t="shared" si="0"/>
        <v>2007</v>
      </c>
      <c r="AB9" s="4">
        <f t="shared" si="0"/>
        <v>2008</v>
      </c>
      <c r="AC9" s="4">
        <f t="shared" si="0"/>
        <v>2009</v>
      </c>
      <c r="AD9" s="4">
        <f t="shared" si="0"/>
        <v>2010</v>
      </c>
      <c r="AE9" s="4">
        <f t="shared" si="0"/>
        <v>2011</v>
      </c>
      <c r="AF9" s="4">
        <f t="shared" si="0"/>
        <v>2012</v>
      </c>
      <c r="AG9" s="4">
        <f t="shared" si="0"/>
        <v>2013</v>
      </c>
      <c r="AH9" s="4">
        <f t="shared" si="0"/>
        <v>2014</v>
      </c>
      <c r="AI9" s="4">
        <f t="shared" si="0"/>
        <v>2015</v>
      </c>
      <c r="AJ9" s="4">
        <f t="shared" si="0"/>
        <v>2016</v>
      </c>
      <c r="AK9" s="4">
        <f t="shared" si="0"/>
        <v>2017</v>
      </c>
      <c r="AL9" s="4">
        <f t="shared" si="0"/>
        <v>2018</v>
      </c>
      <c r="AM9" s="4">
        <f t="shared" si="0"/>
        <v>2019</v>
      </c>
      <c r="AN9" s="4">
        <f t="shared" si="0"/>
        <v>2020</v>
      </c>
      <c r="AO9" s="4">
        <f t="shared" si="0"/>
        <v>2021</v>
      </c>
      <c r="AP9" s="4">
        <f t="shared" si="0"/>
        <v>2022</v>
      </c>
      <c r="AQ9" s="4">
        <f t="shared" si="0"/>
        <v>2023</v>
      </c>
      <c r="AR9" s="4">
        <f t="shared" si="0"/>
        <v>2024</v>
      </c>
    </row>
    <row r="10" spans="2:44" ht="15" customHeight="1">
      <c r="G10" s="484" t="s">
        <v>70</v>
      </c>
      <c r="H10" s="352" t="s">
        <v>44</v>
      </c>
      <c r="I10" s="353" t="s">
        <v>197</v>
      </c>
      <c r="J10" s="226">
        <v>35.200000000000003</v>
      </c>
      <c r="K10" s="227">
        <v>22.8</v>
      </c>
      <c r="L10" s="227">
        <v>23.200000000000003</v>
      </c>
      <c r="M10" s="227">
        <v>25.200000000000003</v>
      </c>
      <c r="N10" s="227">
        <v>19.600000000000001</v>
      </c>
      <c r="O10" s="227">
        <v>20</v>
      </c>
      <c r="P10" s="227">
        <v>20</v>
      </c>
      <c r="Q10" s="227">
        <v>21.6</v>
      </c>
      <c r="R10" s="227">
        <v>25</v>
      </c>
      <c r="S10" s="227">
        <v>24.858500000000003</v>
      </c>
      <c r="T10" s="227">
        <v>29.454999999999998</v>
      </c>
      <c r="U10" s="227">
        <v>27.837499999999999</v>
      </c>
      <c r="V10" s="227">
        <v>27.0684</v>
      </c>
      <c r="W10" s="227">
        <v>28.092200000000002</v>
      </c>
      <c r="X10" s="227">
        <v>25.969328000000004</v>
      </c>
      <c r="Y10" s="227">
        <v>65.835000000000008</v>
      </c>
      <c r="Z10" s="227">
        <v>81.074999999999989</v>
      </c>
      <c r="AA10" s="227">
        <v>93.524999999999991</v>
      </c>
      <c r="AB10" s="227">
        <v>98.872</v>
      </c>
      <c r="AC10" s="227">
        <v>108.07199999999999</v>
      </c>
      <c r="AD10" s="227">
        <v>117.315</v>
      </c>
      <c r="AE10" s="227">
        <v>142.96800000000002</v>
      </c>
      <c r="AF10" s="227">
        <v>120.32</v>
      </c>
      <c r="AG10" s="227">
        <v>121.346</v>
      </c>
      <c r="AH10" s="227">
        <v>114.80000000000001</v>
      </c>
      <c r="AI10" s="227">
        <v>121.75800000000001</v>
      </c>
      <c r="AJ10" s="227">
        <v>134.02799999999999</v>
      </c>
      <c r="AK10" s="227">
        <v>141.07499999999999</v>
      </c>
      <c r="AL10" s="227">
        <v>132.624</v>
      </c>
      <c r="AM10" s="227">
        <v>131.428</v>
      </c>
      <c r="AN10" s="227">
        <v>121.875</v>
      </c>
      <c r="AO10" s="227">
        <v>110</v>
      </c>
      <c r="AP10" s="227">
        <v>102</v>
      </c>
      <c r="AQ10" s="227">
        <v>96</v>
      </c>
      <c r="AR10" s="227">
        <v>86</v>
      </c>
    </row>
    <row r="11" spans="2:44" ht="15" customHeight="1">
      <c r="G11" s="484"/>
      <c r="H11" s="269" t="s">
        <v>45</v>
      </c>
      <c r="I11" s="354" t="s">
        <v>197</v>
      </c>
      <c r="J11" s="212">
        <v>28.16</v>
      </c>
      <c r="K11" s="150">
        <v>18.240000000000002</v>
      </c>
      <c r="L11" s="150">
        <v>18.559999999999999</v>
      </c>
      <c r="M11" s="150">
        <v>20.16</v>
      </c>
      <c r="N11" s="150">
        <v>15.68</v>
      </c>
      <c r="O11" s="150">
        <v>16</v>
      </c>
      <c r="P11" s="150">
        <v>16</v>
      </c>
      <c r="Q11" s="150">
        <v>17.28</v>
      </c>
      <c r="R11" s="150">
        <v>20</v>
      </c>
      <c r="S11" s="150">
        <v>19.437550000000002</v>
      </c>
      <c r="T11" s="150">
        <v>22.5365</v>
      </c>
      <c r="U11" s="150">
        <v>21.811500000000002</v>
      </c>
      <c r="V11" s="150">
        <v>22.535100000000003</v>
      </c>
      <c r="W11" s="150">
        <v>25.240199999999998</v>
      </c>
      <c r="X11" s="150">
        <v>23.72832</v>
      </c>
      <c r="Y11" s="150" t="s">
        <v>489</v>
      </c>
      <c r="Z11" s="150" t="s">
        <v>489</v>
      </c>
      <c r="AA11" s="150" t="s">
        <v>489</v>
      </c>
      <c r="AB11" s="150" t="s">
        <v>489</v>
      </c>
      <c r="AC11" s="150" t="s">
        <v>489</v>
      </c>
      <c r="AD11" s="150" t="s">
        <v>489</v>
      </c>
      <c r="AE11" s="150" t="s">
        <v>489</v>
      </c>
      <c r="AF11" s="150" t="s">
        <v>489</v>
      </c>
      <c r="AG11" s="150" t="s">
        <v>489</v>
      </c>
      <c r="AH11" s="150" t="s">
        <v>489</v>
      </c>
      <c r="AI11" s="150" t="s">
        <v>489</v>
      </c>
      <c r="AJ11" s="150" t="s">
        <v>489</v>
      </c>
      <c r="AK11" s="150" t="s">
        <v>489</v>
      </c>
      <c r="AL11" s="150" t="s">
        <v>489</v>
      </c>
      <c r="AM11" s="150" t="s">
        <v>489</v>
      </c>
      <c r="AN11" s="150" t="s">
        <v>489</v>
      </c>
      <c r="AO11" s="150" t="s">
        <v>489</v>
      </c>
      <c r="AP11" s="150" t="s">
        <v>489</v>
      </c>
      <c r="AQ11" s="150" t="s">
        <v>489</v>
      </c>
      <c r="AR11" s="150" t="s">
        <v>489</v>
      </c>
    </row>
    <row r="12" spans="2:44" ht="15" customHeight="1">
      <c r="G12" s="484"/>
      <c r="H12" s="355" t="s">
        <v>188</v>
      </c>
      <c r="I12" s="354" t="s">
        <v>197</v>
      </c>
      <c r="J12" s="212">
        <v>2.9039999999999999</v>
      </c>
      <c r="K12" s="150">
        <v>1.881</v>
      </c>
      <c r="L12" s="150">
        <v>1.9140000000000001</v>
      </c>
      <c r="M12" s="150">
        <v>2.0790000000000002</v>
      </c>
      <c r="N12" s="150">
        <v>1.617</v>
      </c>
      <c r="O12" s="150">
        <v>1.6500000000000001</v>
      </c>
      <c r="P12" s="150">
        <v>1.6500000000000001</v>
      </c>
      <c r="Q12" s="150">
        <v>1.782</v>
      </c>
      <c r="R12" s="150">
        <v>2.0625</v>
      </c>
      <c r="S12" s="150">
        <v>1.7670499999999998</v>
      </c>
      <c r="T12" s="150">
        <v>1.7809999999999999</v>
      </c>
      <c r="U12" s="150">
        <v>1.6375000000000002</v>
      </c>
      <c r="V12" s="150">
        <v>1.6425000000000001</v>
      </c>
      <c r="W12" s="150">
        <v>1.7112000000000001</v>
      </c>
      <c r="X12" s="150">
        <v>0.5272960000000001</v>
      </c>
      <c r="Y12" s="150" t="s">
        <v>489</v>
      </c>
      <c r="Z12" s="150" t="s">
        <v>489</v>
      </c>
      <c r="AA12" s="150" t="s">
        <v>489</v>
      </c>
      <c r="AB12" s="150" t="s">
        <v>489</v>
      </c>
      <c r="AC12" s="150" t="s">
        <v>489</v>
      </c>
      <c r="AD12" s="150" t="s">
        <v>489</v>
      </c>
      <c r="AE12" s="150" t="s">
        <v>489</v>
      </c>
      <c r="AF12" s="150" t="s">
        <v>489</v>
      </c>
      <c r="AG12" s="150" t="s">
        <v>489</v>
      </c>
      <c r="AH12" s="150" t="s">
        <v>489</v>
      </c>
      <c r="AI12" s="150" t="s">
        <v>489</v>
      </c>
      <c r="AJ12" s="150" t="s">
        <v>489</v>
      </c>
      <c r="AK12" s="150" t="s">
        <v>489</v>
      </c>
      <c r="AL12" s="150" t="s">
        <v>489</v>
      </c>
      <c r="AM12" s="150" t="s">
        <v>489</v>
      </c>
      <c r="AN12" s="150" t="s">
        <v>489</v>
      </c>
      <c r="AO12" s="150" t="s">
        <v>489</v>
      </c>
      <c r="AP12" s="150" t="s">
        <v>489</v>
      </c>
      <c r="AQ12" s="150" t="s">
        <v>489</v>
      </c>
      <c r="AR12" s="150" t="s">
        <v>489</v>
      </c>
    </row>
    <row r="13" spans="2:44" ht="15" customHeight="1" thickBot="1">
      <c r="G13" s="484"/>
      <c r="H13" s="289" t="s">
        <v>46</v>
      </c>
      <c r="I13" s="356" t="s">
        <v>197</v>
      </c>
      <c r="J13" s="329">
        <v>8.1839999999999993</v>
      </c>
      <c r="K13" s="330">
        <v>5.3010000000000002</v>
      </c>
      <c r="L13" s="330">
        <v>5.3940000000000001</v>
      </c>
      <c r="M13" s="330">
        <v>5.859</v>
      </c>
      <c r="N13" s="330">
        <v>4.5570000000000004</v>
      </c>
      <c r="O13" s="330">
        <v>4.6500000000000004</v>
      </c>
      <c r="P13" s="330">
        <v>4.6500000000000004</v>
      </c>
      <c r="Q13" s="330">
        <v>5.0220000000000002</v>
      </c>
      <c r="R13" s="330">
        <v>5.8125</v>
      </c>
      <c r="S13" s="330">
        <v>4.4924999999999997</v>
      </c>
      <c r="T13" s="330">
        <v>3.9045000000000001</v>
      </c>
      <c r="U13" s="330">
        <v>3.7335000000000003</v>
      </c>
      <c r="V13" s="330">
        <v>3.7449000000000003</v>
      </c>
      <c r="W13" s="330">
        <v>4.7770999999999999</v>
      </c>
      <c r="X13" s="330">
        <v>5.6684320000000001</v>
      </c>
      <c r="Y13" s="330">
        <v>33.164999999999999</v>
      </c>
      <c r="Z13" s="330">
        <v>33.924999999999997</v>
      </c>
      <c r="AA13" s="330">
        <v>35.475000000000001</v>
      </c>
      <c r="AB13" s="330">
        <v>37.128</v>
      </c>
      <c r="AC13" s="330">
        <v>43.927999999999997</v>
      </c>
      <c r="AD13" s="330">
        <v>47.684999999999995</v>
      </c>
      <c r="AE13" s="330">
        <v>41.032000000000004</v>
      </c>
      <c r="AF13" s="330">
        <v>39.68</v>
      </c>
      <c r="AG13" s="330">
        <v>44.654000000000003</v>
      </c>
      <c r="AH13" s="330">
        <v>60.199999999999996</v>
      </c>
      <c r="AI13" s="330">
        <v>60.242000000000004</v>
      </c>
      <c r="AJ13" s="330">
        <v>84.972000000000008</v>
      </c>
      <c r="AK13" s="330">
        <v>83.924999999999997</v>
      </c>
      <c r="AL13" s="330">
        <v>83.376000000000005</v>
      </c>
      <c r="AM13" s="330">
        <v>74.572000000000003</v>
      </c>
      <c r="AN13" s="330">
        <v>73.125</v>
      </c>
      <c r="AO13" s="330">
        <v>74</v>
      </c>
      <c r="AP13" s="330">
        <v>71</v>
      </c>
      <c r="AQ13" s="330">
        <v>79</v>
      </c>
      <c r="AR13" s="330">
        <v>70</v>
      </c>
    </row>
    <row r="14" spans="2:44" ht="15" customHeight="1" thickTop="1" thickBot="1">
      <c r="G14" s="484"/>
      <c r="H14" s="334" t="s">
        <v>171</v>
      </c>
      <c r="I14" s="335" t="s">
        <v>197</v>
      </c>
      <c r="J14" s="333">
        <v>74.447999999999993</v>
      </c>
      <c r="K14" s="333">
        <v>48.222000000000008</v>
      </c>
      <c r="L14" s="333">
        <v>49.068000000000005</v>
      </c>
      <c r="M14" s="333">
        <v>53.298000000000002</v>
      </c>
      <c r="N14" s="333">
        <v>41.454000000000001</v>
      </c>
      <c r="O14" s="333">
        <v>42.3</v>
      </c>
      <c r="P14" s="333">
        <v>42.3</v>
      </c>
      <c r="Q14" s="333">
        <v>45.684000000000005</v>
      </c>
      <c r="R14" s="333">
        <v>52.875</v>
      </c>
      <c r="S14" s="333">
        <v>50.555600000000005</v>
      </c>
      <c r="T14" s="333">
        <v>57.677</v>
      </c>
      <c r="U14" s="333">
        <v>55.02</v>
      </c>
      <c r="V14" s="333">
        <v>54.990900000000003</v>
      </c>
      <c r="W14" s="333">
        <v>59.820699999999995</v>
      </c>
      <c r="X14" s="333">
        <v>55.893376000000004</v>
      </c>
      <c r="Y14" s="333">
        <v>99</v>
      </c>
      <c r="Z14" s="333">
        <v>114.99999999999999</v>
      </c>
      <c r="AA14" s="333">
        <v>129</v>
      </c>
      <c r="AB14" s="333">
        <v>136</v>
      </c>
      <c r="AC14" s="333">
        <v>152</v>
      </c>
      <c r="AD14" s="333">
        <v>165</v>
      </c>
      <c r="AE14" s="333">
        <v>184.00000000000003</v>
      </c>
      <c r="AF14" s="333">
        <v>160</v>
      </c>
      <c r="AG14" s="333">
        <v>166</v>
      </c>
      <c r="AH14" s="333">
        <v>175</v>
      </c>
      <c r="AI14" s="333">
        <v>182</v>
      </c>
      <c r="AJ14" s="333">
        <v>219</v>
      </c>
      <c r="AK14" s="333">
        <v>225</v>
      </c>
      <c r="AL14" s="333">
        <v>216</v>
      </c>
      <c r="AM14" s="333">
        <v>206</v>
      </c>
      <c r="AN14" s="333">
        <v>195</v>
      </c>
      <c r="AO14" s="333">
        <v>184</v>
      </c>
      <c r="AP14" s="333">
        <v>173</v>
      </c>
      <c r="AQ14" s="333">
        <v>175</v>
      </c>
      <c r="AR14" s="333">
        <v>156</v>
      </c>
    </row>
    <row r="15" spans="2:44" ht="15" customHeight="1" thickBot="1">
      <c r="G15" s="485" t="s">
        <v>180</v>
      </c>
      <c r="H15" s="486"/>
      <c r="I15" s="218" t="s">
        <v>197</v>
      </c>
      <c r="J15" s="219" t="s">
        <v>489</v>
      </c>
      <c r="K15" s="219" t="s">
        <v>489</v>
      </c>
      <c r="L15" s="219" t="s">
        <v>489</v>
      </c>
      <c r="M15" s="219" t="s">
        <v>489</v>
      </c>
      <c r="N15" s="219" t="s">
        <v>489</v>
      </c>
      <c r="O15" s="219" t="s">
        <v>489</v>
      </c>
      <c r="P15" s="219" t="s">
        <v>489</v>
      </c>
      <c r="Q15" s="219" t="s">
        <v>489</v>
      </c>
      <c r="R15" s="219" t="s">
        <v>489</v>
      </c>
      <c r="S15" s="219" t="s">
        <v>489</v>
      </c>
      <c r="T15" s="219" t="s">
        <v>489</v>
      </c>
      <c r="U15" s="219" t="s">
        <v>489</v>
      </c>
      <c r="V15" s="219" t="s">
        <v>489</v>
      </c>
      <c r="W15" s="219" t="s">
        <v>489</v>
      </c>
      <c r="X15" s="219" t="s">
        <v>489</v>
      </c>
      <c r="Y15" s="219">
        <v>4</v>
      </c>
      <c r="Z15" s="219">
        <v>7</v>
      </c>
      <c r="AA15" s="219">
        <v>11</v>
      </c>
      <c r="AB15" s="219">
        <v>28</v>
      </c>
      <c r="AC15" s="219">
        <v>58</v>
      </c>
      <c r="AD15" s="219">
        <v>17</v>
      </c>
      <c r="AE15" s="219">
        <v>16</v>
      </c>
      <c r="AF15" s="219">
        <v>21</v>
      </c>
      <c r="AG15" s="219">
        <v>19</v>
      </c>
      <c r="AH15" s="219">
        <v>25</v>
      </c>
      <c r="AI15" s="219">
        <v>35</v>
      </c>
      <c r="AJ15" s="219">
        <v>30</v>
      </c>
      <c r="AK15" s="219">
        <v>21</v>
      </c>
      <c r="AL15" s="219">
        <v>21</v>
      </c>
      <c r="AM15" s="219">
        <v>23</v>
      </c>
      <c r="AN15" s="219">
        <v>22</v>
      </c>
      <c r="AO15" s="219">
        <v>23</v>
      </c>
      <c r="AP15" s="219">
        <v>21</v>
      </c>
      <c r="AQ15" s="219">
        <v>21</v>
      </c>
      <c r="AR15" s="219">
        <v>16</v>
      </c>
    </row>
    <row r="16" spans="2:44" ht="18" customHeight="1">
      <c r="G16" s="482" t="s">
        <v>181</v>
      </c>
      <c r="H16" s="184" t="s">
        <v>44</v>
      </c>
      <c r="I16" s="41" t="s">
        <v>197</v>
      </c>
      <c r="J16" s="214">
        <v>2062.8571428571431</v>
      </c>
      <c r="K16" s="214">
        <v>2062.8571428571431</v>
      </c>
      <c r="L16" s="214">
        <v>2062.8571428571431</v>
      </c>
      <c r="M16" s="214">
        <v>2062.8571428571431</v>
      </c>
      <c r="N16" s="214">
        <v>2062.8571428571431</v>
      </c>
      <c r="O16" s="214">
        <v>2062.8571428571431</v>
      </c>
      <c r="P16" s="214">
        <v>2062.8571428571431</v>
      </c>
      <c r="Q16" s="214">
        <v>2062.8571428571431</v>
      </c>
      <c r="R16" s="214">
        <v>2062.8571428571431</v>
      </c>
      <c r="S16" s="214">
        <v>2062.8571428571431</v>
      </c>
      <c r="T16" s="214">
        <v>2062.8571428571431</v>
      </c>
      <c r="U16" s="214">
        <v>2062.8571428571431</v>
      </c>
      <c r="V16" s="214">
        <v>2685.7142857142858</v>
      </c>
      <c r="W16" s="214">
        <v>3200</v>
      </c>
      <c r="X16" s="214">
        <v>3312.8571428571427</v>
      </c>
      <c r="Y16" s="214">
        <v>3747.1428571428569</v>
      </c>
      <c r="Z16" s="214">
        <v>3825.7142857142858</v>
      </c>
      <c r="AA16" s="214">
        <v>3662.8571428571431</v>
      </c>
      <c r="AB16" s="214">
        <v>4145.7142857142862</v>
      </c>
      <c r="AC16" s="214">
        <v>4051.4285714285716</v>
      </c>
      <c r="AD16" s="214">
        <v>3564.2857142857147</v>
      </c>
      <c r="AE16" s="214">
        <v>3922.8571428571431</v>
      </c>
      <c r="AF16" s="214">
        <v>3920</v>
      </c>
      <c r="AG16" s="214">
        <v>3882.8571428571431</v>
      </c>
      <c r="AH16" s="214">
        <v>3861.4285714285716</v>
      </c>
      <c r="AI16" s="214">
        <v>3922.8571428571431</v>
      </c>
      <c r="AJ16" s="214">
        <v>3972.8571428571431</v>
      </c>
      <c r="AK16" s="214">
        <v>3438.5714285714284</v>
      </c>
      <c r="AL16" s="214">
        <v>3417.1428571428573</v>
      </c>
      <c r="AM16" s="214">
        <v>3164.2857142857142</v>
      </c>
      <c r="AN16" s="214">
        <v>2848.5714285714284</v>
      </c>
      <c r="AO16" s="214">
        <v>2950</v>
      </c>
      <c r="AP16" s="214">
        <v>2630</v>
      </c>
      <c r="AQ16" s="214">
        <v>2491.4285714285716</v>
      </c>
      <c r="AR16" s="214">
        <v>2460</v>
      </c>
    </row>
    <row r="17" spans="7:44" ht="18" customHeight="1" thickBot="1">
      <c r="G17" s="482"/>
      <c r="H17" s="332" t="s">
        <v>178</v>
      </c>
      <c r="I17" s="328" t="s">
        <v>197</v>
      </c>
      <c r="J17" s="329">
        <v>117.57725365885088</v>
      </c>
      <c r="K17" s="329">
        <v>116.5421579563442</v>
      </c>
      <c r="L17" s="329">
        <v>120.57147408147806</v>
      </c>
      <c r="M17" s="329">
        <v>122.04854648881613</v>
      </c>
      <c r="N17" s="329">
        <v>121.64664539193578</v>
      </c>
      <c r="O17" s="329">
        <v>125.92099523425595</v>
      </c>
      <c r="P17" s="329">
        <v>131.50868</v>
      </c>
      <c r="Q17" s="329">
        <v>138.94302999999999</v>
      </c>
      <c r="R17" s="329">
        <v>120.770431</v>
      </c>
      <c r="S17" s="329">
        <v>131.038714</v>
      </c>
      <c r="T17" s="329">
        <v>135.10841099999999</v>
      </c>
      <c r="U17" s="329">
        <v>158.23793499999999</v>
      </c>
      <c r="V17" s="329">
        <v>145.99936700000001</v>
      </c>
      <c r="W17" s="329">
        <v>134.109342</v>
      </c>
      <c r="X17" s="329">
        <v>135.683446</v>
      </c>
      <c r="Y17" s="329">
        <v>147.24421489999997</v>
      </c>
      <c r="Z17" s="329">
        <v>178.71265253000001</v>
      </c>
      <c r="AA17" s="329">
        <v>184.70106156</v>
      </c>
      <c r="AB17" s="329">
        <v>170.15672664499999</v>
      </c>
      <c r="AC17" s="329">
        <v>185.64647678173307</v>
      </c>
      <c r="AD17" s="329">
        <v>143.68119993985167</v>
      </c>
      <c r="AE17" s="329">
        <v>168.33039495286044</v>
      </c>
      <c r="AF17" s="329">
        <v>145.00638699999996</v>
      </c>
      <c r="AG17" s="329">
        <v>135.9809162999999</v>
      </c>
      <c r="AH17" s="329">
        <v>138.93093843400001</v>
      </c>
      <c r="AI17" s="329">
        <v>139.870938</v>
      </c>
      <c r="AJ17" s="329">
        <v>128.90476003691779</v>
      </c>
      <c r="AK17" s="329">
        <v>104.65205995000001</v>
      </c>
      <c r="AL17" s="329">
        <v>102.76555505999998</v>
      </c>
      <c r="AM17" s="329">
        <v>84.270692919999945</v>
      </c>
      <c r="AN17" s="329">
        <v>76.829892000000001</v>
      </c>
      <c r="AO17" s="329">
        <v>76.701456180000008</v>
      </c>
      <c r="AP17" s="329">
        <v>103.62366186</v>
      </c>
      <c r="AQ17" s="329">
        <v>83.869687999999996</v>
      </c>
      <c r="AR17" s="329">
        <v>90.489855609999992</v>
      </c>
    </row>
    <row r="18" spans="7:44" ht="18" customHeight="1" thickTop="1">
      <c r="G18" s="483"/>
      <c r="H18" s="331" t="s">
        <v>171</v>
      </c>
      <c r="I18" s="41" t="s">
        <v>197</v>
      </c>
      <c r="J18" s="226">
        <v>2180.4343965159942</v>
      </c>
      <c r="K18" s="226">
        <v>2179.3993008134871</v>
      </c>
      <c r="L18" s="226">
        <v>2183.428616938621</v>
      </c>
      <c r="M18" s="226">
        <v>2184.9056893459592</v>
      </c>
      <c r="N18" s="226">
        <v>2184.5037882490788</v>
      </c>
      <c r="O18" s="226">
        <v>2188.7781380913989</v>
      </c>
      <c r="P18" s="226">
        <v>2194.365822857143</v>
      </c>
      <c r="Q18" s="226">
        <v>2201.800172857143</v>
      </c>
      <c r="R18" s="226">
        <v>2183.627573857143</v>
      </c>
      <c r="S18" s="226">
        <v>2193.8958568571429</v>
      </c>
      <c r="T18" s="226">
        <v>2197.9655538571433</v>
      </c>
      <c r="U18" s="226">
        <v>2221.0950778571432</v>
      </c>
      <c r="V18" s="226">
        <v>2831.7136527142857</v>
      </c>
      <c r="W18" s="226">
        <v>3334.1093420000002</v>
      </c>
      <c r="X18" s="226">
        <v>3448.5405888571427</v>
      </c>
      <c r="Y18" s="226">
        <v>3894.3870720428567</v>
      </c>
      <c r="Z18" s="226">
        <v>4004.4269382442858</v>
      </c>
      <c r="AA18" s="226">
        <v>3847.5582044171433</v>
      </c>
      <c r="AB18" s="226">
        <v>4315.8710123592864</v>
      </c>
      <c r="AC18" s="226">
        <v>4237.0750482103049</v>
      </c>
      <c r="AD18" s="226">
        <v>3707.9669142255661</v>
      </c>
      <c r="AE18" s="226">
        <v>4091.1875378100035</v>
      </c>
      <c r="AF18" s="226">
        <v>4065.0063869999999</v>
      </c>
      <c r="AG18" s="226">
        <v>4018.8380591571431</v>
      </c>
      <c r="AH18" s="226">
        <v>4000.3595098625715</v>
      </c>
      <c r="AI18" s="226">
        <v>4062.7280808571431</v>
      </c>
      <c r="AJ18" s="226">
        <v>4101.7619028940608</v>
      </c>
      <c r="AK18" s="226">
        <v>3543.2234885214284</v>
      </c>
      <c r="AL18" s="226">
        <v>3519.9084122028571</v>
      </c>
      <c r="AM18" s="226">
        <v>3248.5564072057141</v>
      </c>
      <c r="AN18" s="226">
        <v>2925.4013205714286</v>
      </c>
      <c r="AO18" s="226">
        <v>3026.7014561800002</v>
      </c>
      <c r="AP18" s="226">
        <v>2733.6236618600001</v>
      </c>
      <c r="AQ18" s="226">
        <v>2575.2982594285713</v>
      </c>
      <c r="AR18" s="226">
        <v>2550.4898556100002</v>
      </c>
    </row>
  </sheetData>
  <mergeCells count="4">
    <mergeCell ref="G9:H9"/>
    <mergeCell ref="G16:G18"/>
    <mergeCell ref="G10:G14"/>
    <mergeCell ref="G15:H15"/>
  </mergeCells>
  <phoneticPr fontId="4"/>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BC219-91B5-425A-BAC1-6E8034160786}">
  <dimension ref="B1:AS41"/>
  <sheetViews>
    <sheetView zoomScaleNormal="100" workbookViewId="0"/>
  </sheetViews>
  <sheetFormatPr defaultColWidth="5.625" defaultRowHeight="15"/>
  <cols>
    <col min="1" max="5" width="2.625" style="87" customWidth="1"/>
    <col min="6" max="6" width="2.625" style="109" customWidth="1"/>
    <col min="7" max="7" width="3" style="87" customWidth="1"/>
    <col min="8" max="8" width="10.5" style="87" customWidth="1"/>
    <col min="9" max="9" width="16.875" style="87" customWidth="1"/>
    <col min="10" max="41" width="5.625" style="87" customWidth="1"/>
    <col min="42" max="16384" width="5.625" style="87"/>
  </cols>
  <sheetData>
    <row r="1" spans="2:45" ht="18.75">
      <c r="B1" s="196" t="s">
        <v>349</v>
      </c>
      <c r="C1" s="197"/>
      <c r="F1" s="87"/>
    </row>
    <row r="2" spans="2:45" ht="18.75">
      <c r="B2" s="197"/>
      <c r="C2" s="196" t="s">
        <v>119</v>
      </c>
      <c r="F2" s="87"/>
    </row>
    <row r="3" spans="2:45">
      <c r="F3" s="87"/>
    </row>
    <row r="4" spans="2:45">
      <c r="F4" s="87"/>
    </row>
    <row r="5" spans="2:45" ht="15.75">
      <c r="D5" s="198" t="s">
        <v>120</v>
      </c>
      <c r="F5" s="87"/>
    </row>
    <row r="6" spans="2:45">
      <c r="F6" s="87"/>
    </row>
    <row r="7" spans="2:45" s="21" customFormat="1">
      <c r="G7" s="88"/>
      <c r="H7" s="88"/>
      <c r="I7" s="88"/>
      <c r="J7" s="88"/>
      <c r="K7" s="88"/>
    </row>
    <row r="8" spans="2:45">
      <c r="E8" s="86" t="s">
        <v>74</v>
      </c>
      <c r="F8" s="87">
        <v>70</v>
      </c>
      <c r="G8" s="365" t="s">
        <v>395</v>
      </c>
    </row>
    <row r="9" spans="2:45" ht="12.75" customHeight="1">
      <c r="F9" s="87"/>
      <c r="G9" s="469" t="s">
        <v>396</v>
      </c>
      <c r="H9" s="470"/>
      <c r="I9" s="3" t="s">
        <v>397</v>
      </c>
      <c r="J9" s="3" t="s">
        <v>69</v>
      </c>
      <c r="K9" s="4">
        <v>1990</v>
      </c>
      <c r="L9" s="4">
        <f t="shared" ref="L9:AS9" si="0">K9+1</f>
        <v>1991</v>
      </c>
      <c r="M9" s="4">
        <f t="shared" si="0"/>
        <v>1992</v>
      </c>
      <c r="N9" s="4">
        <f t="shared" si="0"/>
        <v>1993</v>
      </c>
      <c r="O9" s="4">
        <f t="shared" si="0"/>
        <v>1994</v>
      </c>
      <c r="P9" s="4">
        <f t="shared" si="0"/>
        <v>1995</v>
      </c>
      <c r="Q9" s="4">
        <f t="shared" si="0"/>
        <v>1996</v>
      </c>
      <c r="R9" s="4">
        <f t="shared" si="0"/>
        <v>1997</v>
      </c>
      <c r="S9" s="4">
        <f t="shared" si="0"/>
        <v>1998</v>
      </c>
      <c r="T9" s="4">
        <f t="shared" si="0"/>
        <v>1999</v>
      </c>
      <c r="U9" s="4">
        <f t="shared" si="0"/>
        <v>2000</v>
      </c>
      <c r="V9" s="4">
        <f t="shared" si="0"/>
        <v>2001</v>
      </c>
      <c r="W9" s="4">
        <f t="shared" si="0"/>
        <v>2002</v>
      </c>
      <c r="X9" s="4">
        <f t="shared" si="0"/>
        <v>2003</v>
      </c>
      <c r="Y9" s="4">
        <f t="shared" si="0"/>
        <v>2004</v>
      </c>
      <c r="Z9" s="4">
        <f t="shared" si="0"/>
        <v>2005</v>
      </c>
      <c r="AA9" s="4">
        <f t="shared" si="0"/>
        <v>2006</v>
      </c>
      <c r="AB9" s="4">
        <f t="shared" si="0"/>
        <v>2007</v>
      </c>
      <c r="AC9" s="4">
        <f t="shared" si="0"/>
        <v>2008</v>
      </c>
      <c r="AD9" s="4">
        <f t="shared" si="0"/>
        <v>2009</v>
      </c>
      <c r="AE9" s="4">
        <f t="shared" si="0"/>
        <v>2010</v>
      </c>
      <c r="AF9" s="4">
        <f t="shared" si="0"/>
        <v>2011</v>
      </c>
      <c r="AG9" s="4">
        <f t="shared" si="0"/>
        <v>2012</v>
      </c>
      <c r="AH9" s="4">
        <f t="shared" si="0"/>
        <v>2013</v>
      </c>
      <c r="AI9" s="4">
        <f t="shared" si="0"/>
        <v>2014</v>
      </c>
      <c r="AJ9" s="4">
        <f t="shared" si="0"/>
        <v>2015</v>
      </c>
      <c r="AK9" s="4">
        <f t="shared" si="0"/>
        <v>2016</v>
      </c>
      <c r="AL9" s="4">
        <f t="shared" si="0"/>
        <v>2017</v>
      </c>
      <c r="AM9" s="4">
        <f t="shared" si="0"/>
        <v>2018</v>
      </c>
      <c r="AN9" s="4">
        <f t="shared" si="0"/>
        <v>2019</v>
      </c>
      <c r="AO9" s="4">
        <f t="shared" si="0"/>
        <v>2020</v>
      </c>
      <c r="AP9" s="4">
        <f t="shared" si="0"/>
        <v>2021</v>
      </c>
      <c r="AQ9" s="4">
        <f t="shared" si="0"/>
        <v>2022</v>
      </c>
      <c r="AR9" s="4">
        <f t="shared" si="0"/>
        <v>2023</v>
      </c>
      <c r="AS9" s="4">
        <f t="shared" si="0"/>
        <v>2024</v>
      </c>
    </row>
    <row r="10" spans="2:45" ht="15" customHeight="1">
      <c r="F10" s="87"/>
      <c r="G10" s="489" t="s">
        <v>110</v>
      </c>
      <c r="H10" s="492" t="s">
        <v>111</v>
      </c>
      <c r="I10" s="269" t="s">
        <v>398</v>
      </c>
      <c r="J10" s="354" t="s">
        <v>197</v>
      </c>
      <c r="K10" s="212" t="s">
        <v>489</v>
      </c>
      <c r="L10" s="212" t="s">
        <v>489</v>
      </c>
      <c r="M10" s="212" t="s">
        <v>489</v>
      </c>
      <c r="N10" s="212" t="s">
        <v>489</v>
      </c>
      <c r="O10" s="212" t="s">
        <v>489</v>
      </c>
      <c r="P10" s="212" t="s">
        <v>489</v>
      </c>
      <c r="Q10" s="212" t="s">
        <v>489</v>
      </c>
      <c r="R10" s="212" t="s">
        <v>489</v>
      </c>
      <c r="S10" s="212" t="s">
        <v>489</v>
      </c>
      <c r="T10" s="212" t="s">
        <v>489</v>
      </c>
      <c r="U10" s="212">
        <v>3.3610000000000002</v>
      </c>
      <c r="V10" s="212">
        <v>7.9809999999999999</v>
      </c>
      <c r="W10" s="212">
        <v>6.8310000000000004</v>
      </c>
      <c r="X10" s="212">
        <v>5.8470000000000004</v>
      </c>
      <c r="Y10" s="212">
        <v>6.4260000000000002</v>
      </c>
      <c r="Z10" s="212">
        <v>6.9930000000000003</v>
      </c>
      <c r="AA10" s="212">
        <v>4.3890000000000002</v>
      </c>
      <c r="AB10" s="212">
        <v>4.258</v>
      </c>
      <c r="AC10" s="212">
        <v>2.73</v>
      </c>
      <c r="AD10" s="212">
        <v>6.7290000000000001</v>
      </c>
      <c r="AE10" s="212">
        <v>1.0569999999999999</v>
      </c>
      <c r="AF10" s="212" t="s">
        <v>489</v>
      </c>
      <c r="AG10" s="212" t="s">
        <v>489</v>
      </c>
      <c r="AH10" s="212" t="s">
        <v>489</v>
      </c>
      <c r="AI10" s="212" t="s">
        <v>489</v>
      </c>
      <c r="AJ10" s="212" t="s">
        <v>489</v>
      </c>
      <c r="AK10" s="212" t="s">
        <v>489</v>
      </c>
      <c r="AL10" s="212" t="s">
        <v>489</v>
      </c>
      <c r="AM10" s="212" t="s">
        <v>489</v>
      </c>
      <c r="AN10" s="212" t="s">
        <v>489</v>
      </c>
      <c r="AO10" s="212" t="s">
        <v>489</v>
      </c>
      <c r="AP10" s="212" t="s">
        <v>489</v>
      </c>
      <c r="AQ10" s="212" t="s">
        <v>489</v>
      </c>
      <c r="AR10" s="212" t="s">
        <v>489</v>
      </c>
      <c r="AS10" s="212" t="s">
        <v>489</v>
      </c>
    </row>
    <row r="11" spans="2:45" ht="15" customHeight="1">
      <c r="F11" s="87"/>
      <c r="G11" s="490"/>
      <c r="H11" s="493"/>
      <c r="I11" s="269" t="s">
        <v>399</v>
      </c>
      <c r="J11" s="354" t="s">
        <v>197</v>
      </c>
      <c r="K11" s="212" t="s">
        <v>489</v>
      </c>
      <c r="L11" s="212" t="s">
        <v>489</v>
      </c>
      <c r="M11" s="212" t="s">
        <v>489</v>
      </c>
      <c r="N11" s="212" t="s">
        <v>489</v>
      </c>
      <c r="O11" s="212" t="s">
        <v>489</v>
      </c>
      <c r="P11" s="212" t="s">
        <v>489</v>
      </c>
      <c r="Q11" s="212" t="s">
        <v>489</v>
      </c>
      <c r="R11" s="212" t="s">
        <v>489</v>
      </c>
      <c r="S11" s="212" t="s">
        <v>489</v>
      </c>
      <c r="T11" s="212" t="s">
        <v>489</v>
      </c>
      <c r="U11" s="212">
        <v>25.122610894547527</v>
      </c>
      <c r="V11" s="212">
        <v>42.829800273528988</v>
      </c>
      <c r="W11" s="212">
        <v>47.024947305432725</v>
      </c>
      <c r="X11" s="212">
        <v>59.555215902733714</v>
      </c>
      <c r="Y11" s="212">
        <v>56.211182656299215</v>
      </c>
      <c r="Z11" s="212">
        <v>36.803887327988917</v>
      </c>
      <c r="AA11" s="212">
        <v>38.919727075854993</v>
      </c>
      <c r="AB11" s="212">
        <v>32.841679056224088</v>
      </c>
      <c r="AC11" s="212">
        <v>17.347883750126506</v>
      </c>
      <c r="AD11" s="212">
        <v>27.598152296406326</v>
      </c>
      <c r="AE11" s="212">
        <v>26.705856111883193</v>
      </c>
      <c r="AF11" s="212">
        <v>25.83759718191838</v>
      </c>
      <c r="AG11" s="212">
        <v>26.056879459658557</v>
      </c>
      <c r="AH11" s="212">
        <v>30.488923781822727</v>
      </c>
      <c r="AI11" s="212">
        <v>26.9424579807493</v>
      </c>
      <c r="AJ11" s="212">
        <v>30.589837702154217</v>
      </c>
      <c r="AK11" s="212">
        <v>29.395600738519228</v>
      </c>
      <c r="AL11" s="212">
        <v>28.223627218042793</v>
      </c>
      <c r="AM11" s="212">
        <v>28.489776279251579</v>
      </c>
      <c r="AN11" s="212">
        <v>27.963898020864448</v>
      </c>
      <c r="AO11" s="212">
        <v>28.509040877346553</v>
      </c>
      <c r="AP11" s="212">
        <v>30.501284910690924</v>
      </c>
      <c r="AQ11" s="212">
        <v>27.759590412875188</v>
      </c>
      <c r="AR11" s="212">
        <v>14.160140202357184</v>
      </c>
      <c r="AS11" s="212">
        <v>14.002070558998305</v>
      </c>
    </row>
    <row r="12" spans="2:45" ht="15" customHeight="1">
      <c r="F12" s="87"/>
      <c r="G12" s="490"/>
      <c r="H12" s="493"/>
      <c r="I12" s="273" t="s">
        <v>400</v>
      </c>
      <c r="J12" s="354" t="s">
        <v>197</v>
      </c>
      <c r="K12" s="212" t="s">
        <v>489</v>
      </c>
      <c r="L12" s="212" t="s">
        <v>489</v>
      </c>
      <c r="M12" s="212" t="s">
        <v>489</v>
      </c>
      <c r="N12" s="212" t="s">
        <v>489</v>
      </c>
      <c r="O12" s="212" t="s">
        <v>489</v>
      </c>
      <c r="P12" s="212" t="s">
        <v>489</v>
      </c>
      <c r="Q12" s="212" t="s">
        <v>489</v>
      </c>
      <c r="R12" s="212" t="s">
        <v>489</v>
      </c>
      <c r="S12" s="212" t="s">
        <v>489</v>
      </c>
      <c r="T12" s="212" t="s">
        <v>489</v>
      </c>
      <c r="U12" s="212">
        <v>10.90455949040966</v>
      </c>
      <c r="V12" s="212">
        <v>51.906679461758088</v>
      </c>
      <c r="W12" s="212">
        <v>92.162481381052231</v>
      </c>
      <c r="X12" s="212">
        <v>122.58327309606624</v>
      </c>
      <c r="Y12" s="212">
        <v>138.93125118374826</v>
      </c>
      <c r="Z12" s="212">
        <v>175.23053470661372</v>
      </c>
      <c r="AA12" s="212">
        <v>155.99241220800411</v>
      </c>
      <c r="AB12" s="212">
        <v>142.56077818915688</v>
      </c>
      <c r="AC12" s="212">
        <v>141.58743798180268</v>
      </c>
      <c r="AD12" s="212">
        <v>149.83005037091382</v>
      </c>
      <c r="AE12" s="212">
        <v>176.84676345539691</v>
      </c>
      <c r="AF12" s="212">
        <v>169.30244706496458</v>
      </c>
      <c r="AG12" s="212">
        <v>171.35957698432657</v>
      </c>
      <c r="AH12" s="212" t="s">
        <v>489</v>
      </c>
      <c r="AI12" s="212">
        <v>17.389590488002767</v>
      </c>
      <c r="AJ12" s="212">
        <v>29.028079483411915</v>
      </c>
      <c r="AK12" s="212">
        <v>24.751790102679763</v>
      </c>
      <c r="AL12" s="212">
        <v>32.113214434362533</v>
      </c>
      <c r="AM12" s="212">
        <v>17.070757489007434</v>
      </c>
      <c r="AN12" s="212">
        <v>24.748432055675352</v>
      </c>
      <c r="AO12" s="212">
        <v>24.057784347848184</v>
      </c>
      <c r="AP12" s="212">
        <v>24.481480554866181</v>
      </c>
      <c r="AQ12" s="212">
        <v>22.501038191894111</v>
      </c>
      <c r="AR12" s="212">
        <v>71.265214920706171</v>
      </c>
      <c r="AS12" s="212">
        <v>69.938750992633814</v>
      </c>
    </row>
    <row r="13" spans="2:45" ht="15" customHeight="1" thickBot="1">
      <c r="F13" s="87"/>
      <c r="G13" s="491"/>
      <c r="H13" s="494"/>
      <c r="I13" s="288" t="s">
        <v>401</v>
      </c>
      <c r="J13" s="395" t="s">
        <v>197</v>
      </c>
      <c r="K13" s="213" t="s">
        <v>489</v>
      </c>
      <c r="L13" s="213" t="s">
        <v>489</v>
      </c>
      <c r="M13" s="213" t="s">
        <v>489</v>
      </c>
      <c r="N13" s="213" t="s">
        <v>489</v>
      </c>
      <c r="O13" s="213" t="s">
        <v>489</v>
      </c>
      <c r="P13" s="213" t="s">
        <v>489</v>
      </c>
      <c r="Q13" s="213" t="s">
        <v>489</v>
      </c>
      <c r="R13" s="213" t="s">
        <v>489</v>
      </c>
      <c r="S13" s="213" t="s">
        <v>489</v>
      </c>
      <c r="T13" s="213" t="s">
        <v>489</v>
      </c>
      <c r="U13" s="213">
        <v>0.63800000000000001</v>
      </c>
      <c r="V13" s="213">
        <v>7.5289999999999999</v>
      </c>
      <c r="W13" s="213">
        <v>11.188000000000001</v>
      </c>
      <c r="X13" s="213">
        <v>28.076000000000001</v>
      </c>
      <c r="Y13" s="213">
        <v>52.203000000000003</v>
      </c>
      <c r="Z13" s="213">
        <v>58.640999999999998</v>
      </c>
      <c r="AA13" s="213">
        <v>54.559000000000005</v>
      </c>
      <c r="AB13" s="213">
        <v>56.530999999999999</v>
      </c>
      <c r="AC13" s="213">
        <v>46.682000000000002</v>
      </c>
      <c r="AD13" s="213">
        <v>44.582999999999998</v>
      </c>
      <c r="AE13" s="213">
        <v>52.988</v>
      </c>
      <c r="AF13" s="213">
        <v>51.364000000000004</v>
      </c>
      <c r="AG13" s="213">
        <v>61.579000000000001</v>
      </c>
      <c r="AH13" s="213">
        <v>58.475999999999999</v>
      </c>
      <c r="AI13" s="213">
        <v>50.727000000000004</v>
      </c>
      <c r="AJ13" s="213">
        <v>54.995000000000005</v>
      </c>
      <c r="AK13" s="213">
        <v>54.545000000000002</v>
      </c>
      <c r="AL13" s="213">
        <v>57.108000000000004</v>
      </c>
      <c r="AM13" s="213">
        <v>46.274999999999999</v>
      </c>
      <c r="AN13" s="213">
        <v>44.697000000000003</v>
      </c>
      <c r="AO13" s="213">
        <v>41.695999999999998</v>
      </c>
      <c r="AP13" s="213">
        <v>35.103000000000002</v>
      </c>
      <c r="AQ13" s="213">
        <v>41.484000000000002</v>
      </c>
      <c r="AR13" s="213">
        <v>44.186588999999998</v>
      </c>
      <c r="AS13" s="213">
        <v>43.008491999999997</v>
      </c>
    </row>
    <row r="14" spans="2:45" ht="24">
      <c r="F14" s="87"/>
      <c r="G14" s="490" t="s">
        <v>402</v>
      </c>
      <c r="H14" s="397" t="s">
        <v>403</v>
      </c>
      <c r="I14" s="495" t="s">
        <v>404</v>
      </c>
      <c r="J14" s="498" t="s">
        <v>197</v>
      </c>
      <c r="K14" s="487">
        <v>1277.8557536528294</v>
      </c>
      <c r="L14" s="487">
        <v>1295.5774429083719</v>
      </c>
      <c r="M14" s="487">
        <v>1390.2925285240731</v>
      </c>
      <c r="N14" s="487">
        <v>1294.7068457603373</v>
      </c>
      <c r="O14" s="487">
        <v>1463.8115276113599</v>
      </c>
      <c r="P14" s="487">
        <v>1407.4757046330428</v>
      </c>
      <c r="Q14" s="487">
        <v>1372.1338921883403</v>
      </c>
      <c r="R14" s="487">
        <v>1433.3415848848344</v>
      </c>
      <c r="S14" s="487">
        <v>1377.1652995389588</v>
      </c>
      <c r="T14" s="487">
        <v>1345.9909135346377</v>
      </c>
      <c r="U14" s="487">
        <v>1316.2684486092433</v>
      </c>
      <c r="V14" s="487">
        <v>1365.4026366136522</v>
      </c>
      <c r="W14" s="487">
        <v>1434.3669560376406</v>
      </c>
      <c r="X14" s="487">
        <v>1568.2228637807079</v>
      </c>
      <c r="Y14" s="487">
        <v>1656.1346458351331</v>
      </c>
      <c r="Z14" s="487">
        <v>1737.8234903108953</v>
      </c>
      <c r="AA14" s="487">
        <v>1690.4502090725887</v>
      </c>
      <c r="AB14" s="487">
        <v>1826.3217523951701</v>
      </c>
      <c r="AC14" s="487">
        <v>1604.1073994027854</v>
      </c>
      <c r="AD14" s="487">
        <v>1519.4267509363867</v>
      </c>
      <c r="AE14" s="487">
        <v>1599.8043609675567</v>
      </c>
      <c r="AF14" s="487">
        <v>1587.177882224918</v>
      </c>
      <c r="AG14" s="487">
        <v>1663.6374880378489</v>
      </c>
      <c r="AH14" s="487">
        <v>1608.4957906808727</v>
      </c>
      <c r="AI14" s="487">
        <v>1534.2295007863877</v>
      </c>
      <c r="AJ14" s="487">
        <v>1680.572695131083</v>
      </c>
      <c r="AK14" s="487">
        <v>1559.6226676151825</v>
      </c>
      <c r="AL14" s="487">
        <v>1557.6647607537834</v>
      </c>
      <c r="AM14" s="487">
        <v>1695.5903156175198</v>
      </c>
      <c r="AN14" s="487">
        <v>1781.3345224514619</v>
      </c>
      <c r="AO14" s="487">
        <v>1661.9250434921676</v>
      </c>
      <c r="AP14" s="487">
        <v>1713.8830723313256</v>
      </c>
      <c r="AQ14" s="487">
        <v>1710.6590027253667</v>
      </c>
      <c r="AR14" s="487">
        <v>1899.2327988913626</v>
      </c>
      <c r="AS14" s="487">
        <v>1865.8859228530559</v>
      </c>
    </row>
    <row r="15" spans="2:45" ht="24">
      <c r="F15" s="87"/>
      <c r="G15" s="490"/>
      <c r="H15" s="405" t="s">
        <v>405</v>
      </c>
      <c r="I15" s="496"/>
      <c r="J15" s="499"/>
      <c r="K15" s="464"/>
      <c r="L15" s="464"/>
      <c r="M15" s="464"/>
      <c r="N15" s="464"/>
      <c r="O15" s="464"/>
      <c r="P15" s="464"/>
      <c r="Q15" s="464"/>
      <c r="R15" s="464"/>
      <c r="S15" s="464"/>
      <c r="T15" s="464"/>
      <c r="U15" s="464"/>
      <c r="V15" s="464"/>
      <c r="W15" s="464"/>
      <c r="X15" s="464"/>
      <c r="Y15" s="464"/>
      <c r="Z15" s="464"/>
      <c r="AA15" s="464"/>
      <c r="AB15" s="464"/>
      <c r="AC15" s="464"/>
      <c r="AD15" s="464"/>
      <c r="AE15" s="464"/>
      <c r="AF15" s="464"/>
      <c r="AG15" s="464"/>
      <c r="AH15" s="464"/>
      <c r="AI15" s="464"/>
      <c r="AJ15" s="464"/>
      <c r="AK15" s="464"/>
      <c r="AL15" s="464"/>
      <c r="AM15" s="464"/>
      <c r="AN15" s="464"/>
      <c r="AO15" s="464"/>
      <c r="AP15" s="464"/>
      <c r="AQ15" s="464"/>
      <c r="AR15" s="464"/>
      <c r="AS15" s="464"/>
    </row>
    <row r="16" spans="2:45" ht="24">
      <c r="F16" s="87"/>
      <c r="G16" s="490"/>
      <c r="H16" s="405" t="s">
        <v>406</v>
      </c>
      <c r="I16" s="496"/>
      <c r="J16" s="499"/>
      <c r="K16" s="464"/>
      <c r="L16" s="464"/>
      <c r="M16" s="464"/>
      <c r="N16" s="464"/>
      <c r="O16" s="464"/>
      <c r="P16" s="464"/>
      <c r="Q16" s="464"/>
      <c r="R16" s="464"/>
      <c r="S16" s="464"/>
      <c r="T16" s="464"/>
      <c r="U16" s="464"/>
      <c r="V16" s="464"/>
      <c r="W16" s="464"/>
      <c r="X16" s="464"/>
      <c r="Y16" s="464"/>
      <c r="Z16" s="464"/>
      <c r="AA16" s="464"/>
      <c r="AB16" s="464"/>
      <c r="AC16" s="464"/>
      <c r="AD16" s="464"/>
      <c r="AE16" s="464"/>
      <c r="AF16" s="464"/>
      <c r="AG16" s="464"/>
      <c r="AH16" s="464"/>
      <c r="AI16" s="464"/>
      <c r="AJ16" s="464"/>
      <c r="AK16" s="464"/>
      <c r="AL16" s="464"/>
      <c r="AM16" s="464"/>
      <c r="AN16" s="464"/>
      <c r="AO16" s="464"/>
      <c r="AP16" s="464"/>
      <c r="AQ16" s="464"/>
      <c r="AR16" s="464"/>
      <c r="AS16" s="464"/>
    </row>
    <row r="17" spans="6:45" ht="15.75" thickBot="1">
      <c r="F17" s="87"/>
      <c r="G17" s="490"/>
      <c r="H17" s="406" t="s">
        <v>407</v>
      </c>
      <c r="I17" s="497"/>
      <c r="J17" s="500"/>
      <c r="K17" s="488"/>
      <c r="L17" s="488"/>
      <c r="M17" s="488"/>
      <c r="N17" s="488"/>
      <c r="O17" s="488"/>
      <c r="P17" s="488"/>
      <c r="Q17" s="488"/>
      <c r="R17" s="488"/>
      <c r="S17" s="488"/>
      <c r="T17" s="488"/>
      <c r="U17" s="488"/>
      <c r="V17" s="488"/>
      <c r="W17" s="488"/>
      <c r="X17" s="488"/>
      <c r="Y17" s="488"/>
      <c r="Z17" s="488"/>
      <c r="AA17" s="488"/>
      <c r="AB17" s="488"/>
      <c r="AC17" s="488"/>
      <c r="AD17" s="488"/>
      <c r="AE17" s="488"/>
      <c r="AF17" s="488"/>
      <c r="AG17" s="488"/>
      <c r="AH17" s="488"/>
      <c r="AI17" s="488"/>
      <c r="AJ17" s="488"/>
      <c r="AK17" s="488"/>
      <c r="AL17" s="488"/>
      <c r="AM17" s="488"/>
      <c r="AN17" s="488"/>
      <c r="AO17" s="488"/>
      <c r="AP17" s="488"/>
      <c r="AQ17" s="488"/>
      <c r="AR17" s="488"/>
      <c r="AS17" s="488"/>
    </row>
    <row r="18" spans="6:45" ht="15" customHeight="1">
      <c r="F18" s="87"/>
      <c r="G18" s="490"/>
      <c r="H18" s="493" t="s">
        <v>112</v>
      </c>
      <c r="I18" s="407" t="s">
        <v>399</v>
      </c>
      <c r="J18" s="353" t="s">
        <v>197</v>
      </c>
      <c r="K18" s="215" t="s">
        <v>489</v>
      </c>
      <c r="L18" s="215" t="s">
        <v>489</v>
      </c>
      <c r="M18" s="215" t="s">
        <v>489</v>
      </c>
      <c r="N18" s="215" t="s">
        <v>489</v>
      </c>
      <c r="O18" s="215" t="s">
        <v>489</v>
      </c>
      <c r="P18" s="215" t="s">
        <v>489</v>
      </c>
      <c r="Q18" s="215" t="s">
        <v>489</v>
      </c>
      <c r="R18" s="215">
        <v>30</v>
      </c>
      <c r="S18" s="215">
        <v>30</v>
      </c>
      <c r="T18" s="215">
        <v>37</v>
      </c>
      <c r="U18" s="215">
        <v>56.972829615042812</v>
      </c>
      <c r="V18" s="215">
        <v>85.263520264712923</v>
      </c>
      <c r="W18" s="215">
        <v>95.812571313515036</v>
      </c>
      <c r="X18" s="215">
        <v>139.86151100120006</v>
      </c>
      <c r="Y18" s="215">
        <v>164.85756615995251</v>
      </c>
      <c r="Z18" s="215">
        <v>159.96557796539736</v>
      </c>
      <c r="AA18" s="215">
        <v>102.08786071614088</v>
      </c>
      <c r="AB18" s="215">
        <v>112.59754275461904</v>
      </c>
      <c r="AC18" s="215">
        <v>74.064678268070821</v>
      </c>
      <c r="AD18" s="215">
        <v>96.571797332679864</v>
      </c>
      <c r="AE18" s="215">
        <v>134.4933804327199</v>
      </c>
      <c r="AF18" s="215">
        <v>114.30795575311706</v>
      </c>
      <c r="AG18" s="215">
        <v>134.25954355601488</v>
      </c>
      <c r="AH18" s="215">
        <v>107.46907621817726</v>
      </c>
      <c r="AI18" s="215">
        <v>148.98495153124793</v>
      </c>
      <c r="AJ18" s="215">
        <v>144.36908281443385</v>
      </c>
      <c r="AK18" s="215">
        <v>156.31560915880101</v>
      </c>
      <c r="AL18" s="215">
        <v>168.48415834759467</v>
      </c>
      <c r="AM18" s="215">
        <v>131.511466231741</v>
      </c>
      <c r="AN18" s="215">
        <v>148.24866992346023</v>
      </c>
      <c r="AO18" s="215">
        <v>115.16117477480526</v>
      </c>
      <c r="AP18" s="215">
        <v>147.42823453444291</v>
      </c>
      <c r="AQ18" s="215">
        <v>144.15237139523072</v>
      </c>
      <c r="AR18" s="215">
        <v>117.72964487693665</v>
      </c>
      <c r="AS18" s="215">
        <v>52.888178448367881</v>
      </c>
    </row>
    <row r="19" spans="6:45" ht="15" customHeight="1">
      <c r="F19" s="87"/>
      <c r="G19" s="490"/>
      <c r="H19" s="493"/>
      <c r="I19" s="408" t="s">
        <v>408</v>
      </c>
      <c r="J19" s="505" t="s">
        <v>197</v>
      </c>
      <c r="K19" s="463">
        <v>21.26942</v>
      </c>
      <c r="L19" s="463">
        <v>20.886020000000002</v>
      </c>
      <c r="M19" s="463">
        <v>17.088799999999999</v>
      </c>
      <c r="N19" s="463">
        <v>17.04738</v>
      </c>
      <c r="O19" s="463">
        <v>14.562739999999998</v>
      </c>
      <c r="P19" s="463">
        <v>23.053820000000002</v>
      </c>
      <c r="Q19" s="463">
        <v>27.029760000000003</v>
      </c>
      <c r="R19" s="463">
        <v>38.744399999999999</v>
      </c>
      <c r="S19" s="463">
        <v>45.103259999999999</v>
      </c>
      <c r="T19" s="463">
        <v>75.557999999999993</v>
      </c>
      <c r="U19" s="463">
        <v>117.50352000000001</v>
      </c>
      <c r="V19" s="463">
        <v>182.79588099999998</v>
      </c>
      <c r="W19" s="463">
        <v>224.26122599999999</v>
      </c>
      <c r="X19" s="463">
        <v>267.82171099999999</v>
      </c>
      <c r="Y19" s="463">
        <v>293.56044400000002</v>
      </c>
      <c r="Z19" s="463">
        <v>310.93531999999999</v>
      </c>
      <c r="AA19" s="463">
        <v>379.50803500000001</v>
      </c>
      <c r="AB19" s="463">
        <v>423.23700000000002</v>
      </c>
      <c r="AC19" s="463">
        <v>452.92599999999999</v>
      </c>
      <c r="AD19" s="463">
        <v>475.858</v>
      </c>
      <c r="AE19" s="463">
        <v>464.125</v>
      </c>
      <c r="AF19" s="463">
        <v>486.22300000000001</v>
      </c>
      <c r="AG19" s="463">
        <v>495.577</v>
      </c>
      <c r="AH19" s="463">
        <v>532.87519999999995</v>
      </c>
      <c r="AI19" s="463">
        <v>612.88682200000005</v>
      </c>
      <c r="AJ19" s="463">
        <v>592.38199999999995</v>
      </c>
      <c r="AK19" s="463">
        <v>640.27489000000003</v>
      </c>
      <c r="AL19" s="463">
        <v>664.36029800000006</v>
      </c>
      <c r="AM19" s="463">
        <v>739.95400300000006</v>
      </c>
      <c r="AN19" s="463">
        <v>767.94681100000003</v>
      </c>
      <c r="AO19" s="463">
        <v>767.56046000000003</v>
      </c>
      <c r="AP19" s="463">
        <v>797.57</v>
      </c>
      <c r="AQ19" s="463">
        <v>802.36233000000004</v>
      </c>
      <c r="AR19" s="463">
        <v>810.86519999999996</v>
      </c>
      <c r="AS19" s="463">
        <v>836.54818</v>
      </c>
    </row>
    <row r="20" spans="6:45" ht="15" customHeight="1">
      <c r="F20" s="87"/>
      <c r="G20" s="490"/>
      <c r="H20" s="493"/>
      <c r="I20" s="408" t="s">
        <v>409</v>
      </c>
      <c r="J20" s="499"/>
      <c r="K20" s="464"/>
      <c r="L20" s="464"/>
      <c r="M20" s="464"/>
      <c r="N20" s="464"/>
      <c r="O20" s="464"/>
      <c r="P20" s="464"/>
      <c r="Q20" s="464"/>
      <c r="R20" s="464"/>
      <c r="S20" s="464"/>
      <c r="T20" s="464"/>
      <c r="U20" s="464"/>
      <c r="V20" s="464"/>
      <c r="W20" s="464"/>
      <c r="X20" s="464"/>
      <c r="Y20" s="464"/>
      <c r="Z20" s="464"/>
      <c r="AA20" s="464"/>
      <c r="AB20" s="464"/>
      <c r="AC20" s="464"/>
      <c r="AD20" s="464"/>
      <c r="AE20" s="464"/>
      <c r="AF20" s="464"/>
      <c r="AG20" s="464"/>
      <c r="AH20" s="464"/>
      <c r="AI20" s="464"/>
      <c r="AJ20" s="464"/>
      <c r="AK20" s="464"/>
      <c r="AL20" s="464"/>
      <c r="AM20" s="464"/>
      <c r="AN20" s="464"/>
      <c r="AO20" s="464"/>
      <c r="AP20" s="464"/>
      <c r="AQ20" s="464"/>
      <c r="AR20" s="464"/>
      <c r="AS20" s="464"/>
    </row>
    <row r="21" spans="6:45" ht="15" customHeight="1">
      <c r="F21" s="87"/>
      <c r="G21" s="490"/>
      <c r="H21" s="493"/>
      <c r="I21" s="409" t="s">
        <v>410</v>
      </c>
      <c r="J21" s="499"/>
      <c r="K21" s="464"/>
      <c r="L21" s="464"/>
      <c r="M21" s="464"/>
      <c r="N21" s="464"/>
      <c r="O21" s="464"/>
      <c r="P21" s="464"/>
      <c r="Q21" s="464"/>
      <c r="R21" s="464"/>
      <c r="S21" s="464"/>
      <c r="T21" s="464"/>
      <c r="U21" s="464"/>
      <c r="V21" s="464"/>
      <c r="W21" s="464"/>
      <c r="X21" s="464"/>
      <c r="Y21" s="464"/>
      <c r="Z21" s="464"/>
      <c r="AA21" s="464"/>
      <c r="AB21" s="464"/>
      <c r="AC21" s="464"/>
      <c r="AD21" s="464"/>
      <c r="AE21" s="464"/>
      <c r="AF21" s="464"/>
      <c r="AG21" s="464"/>
      <c r="AH21" s="464"/>
      <c r="AI21" s="464"/>
      <c r="AJ21" s="464"/>
      <c r="AK21" s="464"/>
      <c r="AL21" s="464"/>
      <c r="AM21" s="464"/>
      <c r="AN21" s="464"/>
      <c r="AO21" s="464"/>
      <c r="AP21" s="464"/>
      <c r="AQ21" s="464"/>
      <c r="AR21" s="464"/>
      <c r="AS21" s="464"/>
    </row>
    <row r="22" spans="6:45" ht="15" customHeight="1">
      <c r="F22" s="87"/>
      <c r="G22" s="490"/>
      <c r="H22" s="493"/>
      <c r="I22" s="409" t="s">
        <v>411</v>
      </c>
      <c r="J22" s="504"/>
      <c r="K22" s="465"/>
      <c r="L22" s="465"/>
      <c r="M22" s="465"/>
      <c r="N22" s="465"/>
      <c r="O22" s="465"/>
      <c r="P22" s="465"/>
      <c r="Q22" s="465"/>
      <c r="R22" s="465"/>
      <c r="S22" s="465"/>
      <c r="T22" s="465"/>
      <c r="U22" s="465"/>
      <c r="V22" s="465"/>
      <c r="W22" s="465"/>
      <c r="X22" s="465"/>
      <c r="Y22" s="465"/>
      <c r="Z22" s="465"/>
      <c r="AA22" s="465"/>
      <c r="AB22" s="465"/>
      <c r="AC22" s="465"/>
      <c r="AD22" s="465"/>
      <c r="AE22" s="465"/>
      <c r="AF22" s="465"/>
      <c r="AG22" s="465"/>
      <c r="AH22" s="465"/>
      <c r="AI22" s="465"/>
      <c r="AJ22" s="465"/>
      <c r="AK22" s="465"/>
      <c r="AL22" s="465"/>
      <c r="AM22" s="465"/>
      <c r="AN22" s="465"/>
      <c r="AO22" s="465"/>
      <c r="AP22" s="465"/>
      <c r="AQ22" s="465"/>
      <c r="AR22" s="465"/>
      <c r="AS22" s="465"/>
    </row>
    <row r="23" spans="6:45" ht="15" customHeight="1">
      <c r="F23" s="87"/>
      <c r="G23" s="490"/>
      <c r="H23" s="493"/>
      <c r="I23" s="408" t="s">
        <v>398</v>
      </c>
      <c r="J23" s="354" t="s">
        <v>197</v>
      </c>
      <c r="K23" s="212" t="s">
        <v>489</v>
      </c>
      <c r="L23" s="212" t="s">
        <v>489</v>
      </c>
      <c r="M23" s="212" t="s">
        <v>489</v>
      </c>
      <c r="N23" s="212" t="s">
        <v>489</v>
      </c>
      <c r="O23" s="212" t="s">
        <v>489</v>
      </c>
      <c r="P23" s="212" t="s">
        <v>489</v>
      </c>
      <c r="Q23" s="212" t="s">
        <v>489</v>
      </c>
      <c r="R23" s="212" t="s">
        <v>489</v>
      </c>
      <c r="S23" s="212" t="s">
        <v>489</v>
      </c>
      <c r="T23" s="212" t="s">
        <v>489</v>
      </c>
      <c r="U23" s="212">
        <v>0.74099999999999999</v>
      </c>
      <c r="V23" s="212">
        <v>1.6140000000000001</v>
      </c>
      <c r="W23" s="212">
        <v>2.355</v>
      </c>
      <c r="X23" s="212">
        <v>1.216</v>
      </c>
      <c r="Y23" s="212">
        <v>0.84199999999999997</v>
      </c>
      <c r="Z23" s="212">
        <v>0.73499999999999999</v>
      </c>
      <c r="AA23" s="212">
        <v>2.246</v>
      </c>
      <c r="AB23" s="212">
        <v>1.4139999999999999</v>
      </c>
      <c r="AC23" s="212">
        <v>2.9929999999999999</v>
      </c>
      <c r="AD23" s="212">
        <v>1.0609999999999999</v>
      </c>
      <c r="AE23" s="212">
        <v>0.61299999999999999</v>
      </c>
      <c r="AF23" s="212">
        <v>0.94299999999999995</v>
      </c>
      <c r="AG23" s="212">
        <v>1.0289999999999999</v>
      </c>
      <c r="AH23" s="212">
        <v>0.95699999999999996</v>
      </c>
      <c r="AI23" s="212">
        <v>1.0629999999999999</v>
      </c>
      <c r="AJ23" s="212">
        <v>1.0920000000000001</v>
      </c>
      <c r="AK23" s="221">
        <v>0.112</v>
      </c>
      <c r="AL23" s="212" t="s">
        <v>489</v>
      </c>
      <c r="AM23" s="212">
        <v>0.78100000000000003</v>
      </c>
      <c r="AN23" s="212">
        <v>0.78100000000000003</v>
      </c>
      <c r="AO23" s="212">
        <v>0.78100000000000003</v>
      </c>
      <c r="AP23" s="212">
        <v>0.78100000000000003</v>
      </c>
      <c r="AQ23" s="212">
        <v>0.78100000000000003</v>
      </c>
      <c r="AR23" s="212">
        <v>0.83899999999999997</v>
      </c>
      <c r="AS23" s="212">
        <v>5.7789999999999999</v>
      </c>
    </row>
    <row r="24" spans="6:45" ht="15" customHeight="1" thickBot="1">
      <c r="F24" s="87"/>
      <c r="G24" s="490"/>
      <c r="H24" s="494"/>
      <c r="I24" s="410" t="s">
        <v>401</v>
      </c>
      <c r="J24" s="395" t="s">
        <v>197</v>
      </c>
      <c r="K24" s="213" t="s">
        <v>489</v>
      </c>
      <c r="L24" s="213" t="s">
        <v>489</v>
      </c>
      <c r="M24" s="213" t="s">
        <v>489</v>
      </c>
      <c r="N24" s="213" t="s">
        <v>489</v>
      </c>
      <c r="O24" s="213" t="s">
        <v>489</v>
      </c>
      <c r="P24" s="213" t="s">
        <v>489</v>
      </c>
      <c r="Q24" s="213" t="s">
        <v>489</v>
      </c>
      <c r="R24" s="213" t="s">
        <v>489</v>
      </c>
      <c r="S24" s="213" t="s">
        <v>489</v>
      </c>
      <c r="T24" s="213" t="s">
        <v>489</v>
      </c>
      <c r="U24" s="213" t="s">
        <v>489</v>
      </c>
      <c r="V24" s="213">
        <v>18.663059999999998</v>
      </c>
      <c r="W24" s="213">
        <v>13.987</v>
      </c>
      <c r="X24" s="213">
        <v>12.90283</v>
      </c>
      <c r="Y24" s="213">
        <v>13.70016</v>
      </c>
      <c r="Z24" s="213">
        <v>10.853769999999999</v>
      </c>
      <c r="AA24" s="213">
        <v>25.748859999999997</v>
      </c>
      <c r="AB24" s="213">
        <v>28.889899999999997</v>
      </c>
      <c r="AC24" s="213">
        <v>38.630389999999998</v>
      </c>
      <c r="AD24" s="213">
        <v>91.742649999999998</v>
      </c>
      <c r="AE24" s="213">
        <v>116.65015999999999</v>
      </c>
      <c r="AF24" s="213">
        <v>77.970069999999993</v>
      </c>
      <c r="AG24" s="213">
        <v>79.310550000000006</v>
      </c>
      <c r="AH24" s="213">
        <v>97.407029999999992</v>
      </c>
      <c r="AI24" s="213">
        <v>89.611940000000004</v>
      </c>
      <c r="AJ24" s="213">
        <v>81.214770000000001</v>
      </c>
      <c r="AK24" s="213">
        <v>79.052109999999999</v>
      </c>
      <c r="AL24" s="213">
        <v>90.71</v>
      </c>
      <c r="AM24" s="213">
        <v>97.438000000000002</v>
      </c>
      <c r="AN24" s="213">
        <v>85.938000000000002</v>
      </c>
      <c r="AO24" s="213">
        <v>98.847999999999999</v>
      </c>
      <c r="AP24" s="213">
        <v>92.132999999999996</v>
      </c>
      <c r="AQ24" s="213">
        <v>71.221999999999994</v>
      </c>
      <c r="AR24" s="213">
        <v>78.201999999999998</v>
      </c>
      <c r="AS24" s="213">
        <v>73.018000000000001</v>
      </c>
    </row>
    <row r="25" spans="6:45" ht="15" customHeight="1" thickBot="1">
      <c r="F25" s="87"/>
      <c r="G25" s="491"/>
      <c r="H25" s="396" t="s">
        <v>113</v>
      </c>
      <c r="I25" s="411" t="s">
        <v>412</v>
      </c>
      <c r="J25" s="398" t="s">
        <v>197</v>
      </c>
      <c r="K25" s="220">
        <v>1634.6</v>
      </c>
      <c r="L25" s="220">
        <v>1634.6</v>
      </c>
      <c r="M25" s="220">
        <v>1634.6</v>
      </c>
      <c r="N25" s="220">
        <v>1634.6</v>
      </c>
      <c r="O25" s="220">
        <v>1634.6</v>
      </c>
      <c r="P25" s="220">
        <v>1634.6</v>
      </c>
      <c r="Q25" s="220">
        <v>1634.6</v>
      </c>
      <c r="R25" s="220">
        <v>1634.6</v>
      </c>
      <c r="S25" s="220">
        <v>1490</v>
      </c>
      <c r="T25" s="220">
        <v>1620</v>
      </c>
      <c r="U25" s="220">
        <v>2061</v>
      </c>
      <c r="V25" s="220">
        <v>1439</v>
      </c>
      <c r="W25" s="220">
        <v>1563</v>
      </c>
      <c r="X25" s="220">
        <v>2377</v>
      </c>
      <c r="Y25" s="220">
        <v>2533</v>
      </c>
      <c r="Z25" s="220">
        <v>2683</v>
      </c>
      <c r="AA25" s="220">
        <v>2841</v>
      </c>
      <c r="AB25" s="220">
        <v>3044.7577300287817</v>
      </c>
      <c r="AC25" s="220">
        <v>3724</v>
      </c>
      <c r="AD25" s="220">
        <v>3918</v>
      </c>
      <c r="AE25" s="220">
        <v>3900</v>
      </c>
      <c r="AF25" s="220">
        <v>4065</v>
      </c>
      <c r="AG25" s="220">
        <v>4151</v>
      </c>
      <c r="AH25" s="220">
        <v>4425</v>
      </c>
      <c r="AI25" s="220">
        <v>4878</v>
      </c>
      <c r="AJ25" s="220">
        <v>4628</v>
      </c>
      <c r="AK25" s="220">
        <v>4555</v>
      </c>
      <c r="AL25" s="220">
        <v>4832</v>
      </c>
      <c r="AM25" s="220">
        <v>4690</v>
      </c>
      <c r="AN25" s="220">
        <v>5097</v>
      </c>
      <c r="AO25" s="220">
        <v>4996</v>
      </c>
      <c r="AP25" s="220">
        <v>4986</v>
      </c>
      <c r="AQ25" s="220">
        <v>4948</v>
      </c>
      <c r="AR25" s="220">
        <v>5367</v>
      </c>
      <c r="AS25" s="220">
        <v>5277</v>
      </c>
    </row>
    <row r="26" spans="6:45" ht="15" customHeight="1">
      <c r="F26" s="87"/>
      <c r="G26" s="506" t="s">
        <v>114</v>
      </c>
      <c r="H26" s="507"/>
      <c r="I26" s="393" t="s">
        <v>410</v>
      </c>
      <c r="J26" s="399" t="s">
        <v>197</v>
      </c>
      <c r="K26" s="215">
        <v>111</v>
      </c>
      <c r="L26" s="215">
        <v>151</v>
      </c>
      <c r="M26" s="215">
        <v>169</v>
      </c>
      <c r="N26" s="215">
        <v>222</v>
      </c>
      <c r="O26" s="215">
        <v>248</v>
      </c>
      <c r="P26" s="215">
        <v>275</v>
      </c>
      <c r="Q26" s="215">
        <v>276</v>
      </c>
      <c r="R26" s="215">
        <v>272</v>
      </c>
      <c r="S26" s="215">
        <v>271</v>
      </c>
      <c r="T26" s="215">
        <v>297</v>
      </c>
      <c r="U26" s="215">
        <v>361</v>
      </c>
      <c r="V26" s="215">
        <v>316</v>
      </c>
      <c r="W26" s="215">
        <v>284</v>
      </c>
      <c r="X26" s="215">
        <v>240</v>
      </c>
      <c r="Y26" s="215">
        <v>213</v>
      </c>
      <c r="Z26" s="215">
        <v>181</v>
      </c>
      <c r="AA26" s="215">
        <v>168</v>
      </c>
      <c r="AB26" s="215">
        <v>148</v>
      </c>
      <c r="AC26" s="215">
        <v>141</v>
      </c>
      <c r="AD26" s="215">
        <v>112</v>
      </c>
      <c r="AE26" s="215">
        <v>95</v>
      </c>
      <c r="AF26" s="215">
        <v>77</v>
      </c>
      <c r="AG26" s="215">
        <v>66</v>
      </c>
      <c r="AH26" s="215">
        <v>62</v>
      </c>
      <c r="AI26" s="215">
        <v>53</v>
      </c>
      <c r="AJ26" s="215">
        <v>59</v>
      </c>
      <c r="AK26" s="215">
        <v>63</v>
      </c>
      <c r="AL26" s="215">
        <v>70</v>
      </c>
      <c r="AM26" s="215">
        <v>64</v>
      </c>
      <c r="AN26" s="215">
        <v>70</v>
      </c>
      <c r="AO26" s="215">
        <v>69</v>
      </c>
      <c r="AP26" s="215">
        <v>73</v>
      </c>
      <c r="AQ26" s="215">
        <v>81</v>
      </c>
      <c r="AR26" s="215">
        <v>67</v>
      </c>
      <c r="AS26" s="215">
        <v>60</v>
      </c>
    </row>
    <row r="27" spans="6:45" ht="15" customHeight="1">
      <c r="F27" s="87"/>
      <c r="G27" s="508"/>
      <c r="H27" s="509"/>
      <c r="I27" s="269" t="s">
        <v>413</v>
      </c>
      <c r="J27" s="354" t="s">
        <v>197</v>
      </c>
      <c r="K27" s="212">
        <v>119</v>
      </c>
      <c r="L27" s="212">
        <v>109</v>
      </c>
      <c r="M27" s="212">
        <v>110</v>
      </c>
      <c r="N27" s="212">
        <v>109</v>
      </c>
      <c r="O27" s="212">
        <v>118</v>
      </c>
      <c r="P27" s="212">
        <v>126</v>
      </c>
      <c r="Q27" s="212">
        <v>123</v>
      </c>
      <c r="R27" s="212">
        <v>118</v>
      </c>
      <c r="S27" s="212">
        <v>108</v>
      </c>
      <c r="T27" s="212">
        <v>91</v>
      </c>
      <c r="U27" s="212">
        <v>75</v>
      </c>
      <c r="V27" s="212">
        <v>70</v>
      </c>
      <c r="W27" s="212">
        <v>66</v>
      </c>
      <c r="X27" s="212">
        <v>23</v>
      </c>
      <c r="Y27" s="212">
        <v>15</v>
      </c>
      <c r="Z27" s="212">
        <v>12</v>
      </c>
      <c r="AA27" s="212">
        <v>11</v>
      </c>
      <c r="AB27" s="212">
        <v>11</v>
      </c>
      <c r="AC27" s="212">
        <v>12</v>
      </c>
      <c r="AD27" s="212">
        <v>9</v>
      </c>
      <c r="AE27" s="212">
        <v>8</v>
      </c>
      <c r="AF27" s="212">
        <v>6</v>
      </c>
      <c r="AG27" s="212">
        <v>6</v>
      </c>
      <c r="AH27" s="212">
        <v>6</v>
      </c>
      <c r="AI27" s="212">
        <v>2</v>
      </c>
      <c r="AJ27" s="212">
        <v>2</v>
      </c>
      <c r="AK27" s="212">
        <v>5</v>
      </c>
      <c r="AL27" s="212">
        <v>3</v>
      </c>
      <c r="AM27" s="212">
        <v>3</v>
      </c>
      <c r="AN27" s="212">
        <v>2</v>
      </c>
      <c r="AO27" s="212">
        <v>2</v>
      </c>
      <c r="AP27" s="212">
        <v>3</v>
      </c>
      <c r="AQ27" s="212">
        <v>5</v>
      </c>
      <c r="AR27" s="212">
        <v>5</v>
      </c>
      <c r="AS27" s="212">
        <v>2</v>
      </c>
    </row>
    <row r="28" spans="6:45" ht="15" customHeight="1">
      <c r="F28" s="87"/>
      <c r="G28" s="508"/>
      <c r="H28" s="510"/>
      <c r="I28" s="269" t="s">
        <v>414</v>
      </c>
      <c r="J28" s="354" t="s">
        <v>197</v>
      </c>
      <c r="K28" s="212" t="s">
        <v>489</v>
      </c>
      <c r="L28" s="212" t="s">
        <v>489</v>
      </c>
      <c r="M28" s="212" t="s">
        <v>489</v>
      </c>
      <c r="N28" s="212" t="s">
        <v>489</v>
      </c>
      <c r="O28" s="212" t="s">
        <v>489</v>
      </c>
      <c r="P28" s="212" t="s">
        <v>489</v>
      </c>
      <c r="Q28" s="212" t="s">
        <v>489</v>
      </c>
      <c r="R28" s="212" t="s">
        <v>489</v>
      </c>
      <c r="S28" s="212" t="s">
        <v>489</v>
      </c>
      <c r="T28" s="212">
        <v>43</v>
      </c>
      <c r="U28" s="212">
        <v>57</v>
      </c>
      <c r="V28" s="212">
        <v>90</v>
      </c>
      <c r="W28" s="212">
        <v>55</v>
      </c>
      <c r="X28" s="212">
        <v>48</v>
      </c>
      <c r="Y28" s="212">
        <v>52</v>
      </c>
      <c r="Z28" s="212">
        <v>51</v>
      </c>
      <c r="AA28" s="212">
        <v>49</v>
      </c>
      <c r="AB28" s="212">
        <v>40</v>
      </c>
      <c r="AC28" s="212">
        <v>39</v>
      </c>
      <c r="AD28" s="212">
        <v>28</v>
      </c>
      <c r="AE28" s="212">
        <v>30</v>
      </c>
      <c r="AF28" s="212">
        <v>31</v>
      </c>
      <c r="AG28" s="212">
        <v>30</v>
      </c>
      <c r="AH28" s="212">
        <v>27</v>
      </c>
      <c r="AI28" s="212">
        <v>27</v>
      </c>
      <c r="AJ28" s="212">
        <v>20</v>
      </c>
      <c r="AK28" s="212">
        <v>19</v>
      </c>
      <c r="AL28" s="212">
        <v>17</v>
      </c>
      <c r="AM28" s="212">
        <v>14</v>
      </c>
      <c r="AN28" s="212">
        <v>18</v>
      </c>
      <c r="AO28" s="212">
        <v>16</v>
      </c>
      <c r="AP28" s="212">
        <v>17</v>
      </c>
      <c r="AQ28" s="212" t="s">
        <v>489</v>
      </c>
      <c r="AR28" s="212" t="s">
        <v>489</v>
      </c>
      <c r="AS28" s="212" t="s">
        <v>489</v>
      </c>
    </row>
    <row r="29" spans="6:45" ht="15" customHeight="1">
      <c r="F29" s="87"/>
      <c r="G29" s="508"/>
      <c r="H29" s="510"/>
      <c r="I29" s="269" t="s">
        <v>401</v>
      </c>
      <c r="J29" s="354" t="s">
        <v>197</v>
      </c>
      <c r="K29" s="212" t="s">
        <v>489</v>
      </c>
      <c r="L29" s="212" t="s">
        <v>489</v>
      </c>
      <c r="M29" s="212" t="s">
        <v>489</v>
      </c>
      <c r="N29" s="212" t="s">
        <v>489</v>
      </c>
      <c r="O29" s="212" t="s">
        <v>489</v>
      </c>
      <c r="P29" s="212" t="s">
        <v>489</v>
      </c>
      <c r="Q29" s="212" t="s">
        <v>489</v>
      </c>
      <c r="R29" s="212" t="s">
        <v>489</v>
      </c>
      <c r="S29" s="212" t="s">
        <v>489</v>
      </c>
      <c r="T29" s="212" t="s">
        <v>489</v>
      </c>
      <c r="U29" s="212" t="s">
        <v>489</v>
      </c>
      <c r="V29" s="212" t="s">
        <v>489</v>
      </c>
      <c r="W29" s="212" t="s">
        <v>489</v>
      </c>
      <c r="X29" s="212" t="s">
        <v>489</v>
      </c>
      <c r="Y29" s="212">
        <v>8</v>
      </c>
      <c r="Z29" s="212">
        <v>27</v>
      </c>
      <c r="AA29" s="212">
        <v>34</v>
      </c>
      <c r="AB29" s="212">
        <v>42</v>
      </c>
      <c r="AC29" s="212">
        <v>48</v>
      </c>
      <c r="AD29" s="212">
        <v>48</v>
      </c>
      <c r="AE29" s="212">
        <v>49</v>
      </c>
      <c r="AF29" s="212">
        <v>45</v>
      </c>
      <c r="AG29" s="212">
        <v>45</v>
      </c>
      <c r="AH29" s="212">
        <v>44</v>
      </c>
      <c r="AI29" s="212">
        <v>50</v>
      </c>
      <c r="AJ29" s="212">
        <v>49</v>
      </c>
      <c r="AK29" s="212">
        <v>51</v>
      </c>
      <c r="AL29" s="212">
        <v>58</v>
      </c>
      <c r="AM29" s="212">
        <v>61</v>
      </c>
      <c r="AN29" s="212">
        <v>56</v>
      </c>
      <c r="AO29" s="212">
        <v>10</v>
      </c>
      <c r="AP29" s="212">
        <v>1</v>
      </c>
      <c r="AQ29" s="212">
        <v>2</v>
      </c>
      <c r="AR29" s="212">
        <v>1</v>
      </c>
      <c r="AS29" s="212">
        <v>3</v>
      </c>
    </row>
    <row r="30" spans="6:45" ht="15" customHeight="1">
      <c r="F30" s="87"/>
      <c r="G30" s="508"/>
      <c r="H30" s="510"/>
      <c r="I30" s="412" t="s">
        <v>415</v>
      </c>
      <c r="J30" s="354" t="s">
        <v>197</v>
      </c>
      <c r="K30" s="216">
        <v>67</v>
      </c>
      <c r="L30" s="216">
        <v>67</v>
      </c>
      <c r="M30" s="216">
        <v>53</v>
      </c>
      <c r="N30" s="216">
        <v>45</v>
      </c>
      <c r="O30" s="216">
        <v>36</v>
      </c>
      <c r="P30" s="216">
        <v>37</v>
      </c>
      <c r="Q30" s="216">
        <v>38</v>
      </c>
      <c r="R30" s="216">
        <v>43</v>
      </c>
      <c r="S30" s="216">
        <v>32</v>
      </c>
      <c r="T30" s="216">
        <v>34</v>
      </c>
      <c r="U30" s="216">
        <v>30</v>
      </c>
      <c r="V30" s="216">
        <v>30</v>
      </c>
      <c r="W30" s="216">
        <v>26</v>
      </c>
      <c r="X30" s="216">
        <v>20</v>
      </c>
      <c r="Y30" s="216">
        <v>11</v>
      </c>
      <c r="Z30" s="216">
        <v>10</v>
      </c>
      <c r="AA30" s="216">
        <v>8</v>
      </c>
      <c r="AB30" s="216">
        <v>8</v>
      </c>
      <c r="AC30" s="216">
        <v>2</v>
      </c>
      <c r="AD30" s="216">
        <v>1</v>
      </c>
      <c r="AE30" s="216">
        <v>1</v>
      </c>
      <c r="AF30" s="216">
        <v>1</v>
      </c>
      <c r="AG30" s="216" t="s">
        <v>489</v>
      </c>
      <c r="AH30" s="216" t="s">
        <v>489</v>
      </c>
      <c r="AI30" s="216" t="s">
        <v>489</v>
      </c>
      <c r="AJ30" s="216" t="s">
        <v>489</v>
      </c>
      <c r="AK30" s="216" t="s">
        <v>489</v>
      </c>
      <c r="AL30" s="216" t="s">
        <v>489</v>
      </c>
      <c r="AM30" s="216" t="s">
        <v>489</v>
      </c>
      <c r="AN30" s="216" t="s">
        <v>489</v>
      </c>
      <c r="AO30" s="216" t="s">
        <v>489</v>
      </c>
      <c r="AP30" s="216" t="s">
        <v>489</v>
      </c>
      <c r="AQ30" s="216" t="s">
        <v>489</v>
      </c>
      <c r="AR30" s="216" t="s">
        <v>489</v>
      </c>
      <c r="AS30" s="216" t="s">
        <v>489</v>
      </c>
    </row>
    <row r="31" spans="6:45" ht="15" customHeight="1">
      <c r="F31" s="87"/>
      <c r="G31" s="508"/>
      <c r="H31" s="510"/>
      <c r="I31" s="412" t="s">
        <v>416</v>
      </c>
      <c r="J31" s="400" t="s">
        <v>197</v>
      </c>
      <c r="K31" s="216" t="s">
        <v>489</v>
      </c>
      <c r="L31" s="216" t="s">
        <v>489</v>
      </c>
      <c r="M31" s="216">
        <v>9</v>
      </c>
      <c r="N31" s="216">
        <v>9</v>
      </c>
      <c r="O31" s="216">
        <v>21</v>
      </c>
      <c r="P31" s="216">
        <v>32</v>
      </c>
      <c r="Q31" s="216">
        <v>44</v>
      </c>
      <c r="R31" s="216">
        <v>44</v>
      </c>
      <c r="S31" s="216">
        <v>40</v>
      </c>
      <c r="T31" s="216">
        <v>40</v>
      </c>
      <c r="U31" s="216">
        <v>39</v>
      </c>
      <c r="V31" s="216">
        <v>55</v>
      </c>
      <c r="W31" s="216">
        <v>56</v>
      </c>
      <c r="X31" s="216">
        <v>42</v>
      </c>
      <c r="Y31" s="216">
        <v>30</v>
      </c>
      <c r="Z31" s="216">
        <v>24</v>
      </c>
      <c r="AA31" s="216">
        <v>22</v>
      </c>
      <c r="AB31" s="216">
        <v>18</v>
      </c>
      <c r="AC31" s="216">
        <v>19</v>
      </c>
      <c r="AD31" s="216">
        <v>18</v>
      </c>
      <c r="AE31" s="216">
        <v>23</v>
      </c>
      <c r="AF31" s="216">
        <v>20</v>
      </c>
      <c r="AG31" s="216">
        <v>27</v>
      </c>
      <c r="AH31" s="216">
        <v>27</v>
      </c>
      <c r="AI31" s="216">
        <v>22</v>
      </c>
      <c r="AJ31" s="216">
        <v>23</v>
      </c>
      <c r="AK31" s="216">
        <v>23</v>
      </c>
      <c r="AL31" s="216">
        <v>21</v>
      </c>
      <c r="AM31" s="216">
        <v>20</v>
      </c>
      <c r="AN31" s="216">
        <v>9</v>
      </c>
      <c r="AO31" s="216">
        <v>2</v>
      </c>
      <c r="AP31" s="216">
        <v>2</v>
      </c>
      <c r="AQ31" s="216">
        <v>3</v>
      </c>
      <c r="AR31" s="216">
        <v>2</v>
      </c>
      <c r="AS31" s="216">
        <v>1</v>
      </c>
    </row>
    <row r="32" spans="6:45" ht="15" customHeight="1">
      <c r="F32" s="87"/>
      <c r="G32" s="508"/>
      <c r="H32" s="510"/>
      <c r="I32" s="412" t="s">
        <v>417</v>
      </c>
      <c r="J32" s="400" t="s">
        <v>197</v>
      </c>
      <c r="K32" s="216" t="s">
        <v>489</v>
      </c>
      <c r="L32" s="216" t="s">
        <v>489</v>
      </c>
      <c r="M32" s="216">
        <v>25</v>
      </c>
      <c r="N32" s="216">
        <v>26</v>
      </c>
      <c r="O32" s="216">
        <v>29</v>
      </c>
      <c r="P32" s="216">
        <v>26</v>
      </c>
      <c r="Q32" s="216">
        <v>28</v>
      </c>
      <c r="R32" s="216">
        <v>27</v>
      </c>
      <c r="S32" s="216">
        <v>37</v>
      </c>
      <c r="T32" s="216">
        <v>32</v>
      </c>
      <c r="U32" s="216">
        <v>42</v>
      </c>
      <c r="V32" s="216">
        <v>70</v>
      </c>
      <c r="W32" s="216">
        <v>86</v>
      </c>
      <c r="X32" s="216">
        <v>70</v>
      </c>
      <c r="Y32" s="216">
        <v>130</v>
      </c>
      <c r="Z32" s="216">
        <v>210</v>
      </c>
      <c r="AA32" s="216">
        <v>274</v>
      </c>
      <c r="AB32" s="216">
        <v>328</v>
      </c>
      <c r="AC32" s="216">
        <v>339</v>
      </c>
      <c r="AD32" s="216">
        <v>349</v>
      </c>
      <c r="AE32" s="216">
        <v>388</v>
      </c>
      <c r="AF32" s="216">
        <v>377</v>
      </c>
      <c r="AG32" s="216">
        <v>363</v>
      </c>
      <c r="AH32" s="216">
        <v>372</v>
      </c>
      <c r="AI32" s="216">
        <v>415</v>
      </c>
      <c r="AJ32" s="216">
        <v>439</v>
      </c>
      <c r="AK32" s="216">
        <v>407</v>
      </c>
      <c r="AL32" s="216">
        <v>436</v>
      </c>
      <c r="AM32" s="216">
        <v>446</v>
      </c>
      <c r="AN32" s="216">
        <v>402</v>
      </c>
      <c r="AO32" s="216">
        <v>412</v>
      </c>
      <c r="AP32" s="216">
        <v>425</v>
      </c>
      <c r="AQ32" s="216">
        <v>433</v>
      </c>
      <c r="AR32" s="216">
        <v>476</v>
      </c>
      <c r="AS32" s="216">
        <v>413</v>
      </c>
    </row>
    <row r="33" spans="6:45" ht="15" customHeight="1" thickBot="1">
      <c r="F33" s="87"/>
      <c r="G33" s="511"/>
      <c r="H33" s="512"/>
      <c r="I33" s="288" t="s">
        <v>418</v>
      </c>
      <c r="J33" s="395" t="s">
        <v>197</v>
      </c>
      <c r="K33" s="213" t="s">
        <v>489</v>
      </c>
      <c r="L33" s="213" t="s">
        <v>489</v>
      </c>
      <c r="M33" s="213" t="s">
        <v>489</v>
      </c>
      <c r="N33" s="213" t="s">
        <v>489</v>
      </c>
      <c r="O33" s="213" t="s">
        <v>489</v>
      </c>
      <c r="P33" s="213" t="s">
        <v>489</v>
      </c>
      <c r="Q33" s="213" t="s">
        <v>489</v>
      </c>
      <c r="R33" s="213">
        <v>8</v>
      </c>
      <c r="S33" s="213">
        <v>7</v>
      </c>
      <c r="T33" s="213">
        <v>9</v>
      </c>
      <c r="U33" s="213">
        <v>7</v>
      </c>
      <c r="V33" s="213">
        <v>6</v>
      </c>
      <c r="W33" s="213">
        <v>6</v>
      </c>
      <c r="X33" s="213">
        <v>8</v>
      </c>
      <c r="Y33" s="213">
        <v>9</v>
      </c>
      <c r="Z33" s="213">
        <v>9</v>
      </c>
      <c r="AA33" s="213">
        <v>9</v>
      </c>
      <c r="AB33" s="213">
        <v>12</v>
      </c>
      <c r="AC33" s="213">
        <v>24</v>
      </c>
      <c r="AD33" s="213">
        <v>11</v>
      </c>
      <c r="AE33" s="213">
        <v>9</v>
      </c>
      <c r="AF33" s="213">
        <v>32</v>
      </c>
      <c r="AG33" s="213">
        <v>37</v>
      </c>
      <c r="AH33" s="213">
        <v>40</v>
      </c>
      <c r="AI33" s="213">
        <v>46</v>
      </c>
      <c r="AJ33" s="213">
        <v>51</v>
      </c>
      <c r="AK33" s="213">
        <v>58</v>
      </c>
      <c r="AL33" s="213">
        <v>47</v>
      </c>
      <c r="AM33" s="213">
        <v>66</v>
      </c>
      <c r="AN33" s="213">
        <v>66</v>
      </c>
      <c r="AO33" s="213">
        <v>96</v>
      </c>
      <c r="AP33" s="213">
        <v>112</v>
      </c>
      <c r="AQ33" s="213">
        <v>136</v>
      </c>
      <c r="AR33" s="213">
        <v>113</v>
      </c>
      <c r="AS33" s="213">
        <v>104</v>
      </c>
    </row>
    <row r="34" spans="6:45" ht="15" customHeight="1" thickBot="1">
      <c r="F34" s="87"/>
      <c r="G34" s="513" t="s">
        <v>462</v>
      </c>
      <c r="H34" s="514"/>
      <c r="I34" s="413" t="s">
        <v>412</v>
      </c>
      <c r="J34" s="401" t="s">
        <v>197</v>
      </c>
      <c r="K34" s="213">
        <v>33.587219723114487</v>
      </c>
      <c r="L34" s="213">
        <v>33.587219723114487</v>
      </c>
      <c r="M34" s="213">
        <v>33.587219723114487</v>
      </c>
      <c r="N34" s="213">
        <v>33.587219723114487</v>
      </c>
      <c r="O34" s="213">
        <v>33.587219723114487</v>
      </c>
      <c r="P34" s="213">
        <v>38.822212781385289</v>
      </c>
      <c r="Q34" s="213">
        <v>43.628108047994537</v>
      </c>
      <c r="R34" s="213">
        <v>61.907673972776166</v>
      </c>
      <c r="S34" s="213">
        <v>79.488</v>
      </c>
      <c r="T34" s="213">
        <v>128.84899999999999</v>
      </c>
      <c r="U34" s="213">
        <v>148.23099999999999</v>
      </c>
      <c r="V34" s="213">
        <v>175.452</v>
      </c>
      <c r="W34" s="213">
        <v>241.88800000000001</v>
      </c>
      <c r="X34" s="213">
        <v>326.90100000000001</v>
      </c>
      <c r="Y34" s="213">
        <v>384.52100000000002</v>
      </c>
      <c r="Z34" s="213">
        <v>414.80099999999999</v>
      </c>
      <c r="AA34" s="213">
        <v>395.37200000000001</v>
      </c>
      <c r="AB34" s="213">
        <v>397.101</v>
      </c>
      <c r="AC34" s="213">
        <v>385.916</v>
      </c>
      <c r="AD34" s="213">
        <v>376.2</v>
      </c>
      <c r="AE34" s="213">
        <v>380.34199999999998</v>
      </c>
      <c r="AF34" s="213">
        <v>389.23500000000001</v>
      </c>
      <c r="AG34" s="213">
        <v>384.17200000000003</v>
      </c>
      <c r="AH34" s="213">
        <v>386.38100000000003</v>
      </c>
      <c r="AI34" s="213">
        <v>388.303</v>
      </c>
      <c r="AJ34" s="213">
        <v>360.91800000000001</v>
      </c>
      <c r="AK34" s="213">
        <v>359.78100000000001</v>
      </c>
      <c r="AL34" s="213">
        <v>359.07499999999999</v>
      </c>
      <c r="AM34" s="213">
        <v>362.351</v>
      </c>
      <c r="AN34" s="213">
        <v>318.036</v>
      </c>
      <c r="AO34" s="213">
        <v>309.88299999999998</v>
      </c>
      <c r="AP34" s="213">
        <v>296.59399999999999</v>
      </c>
      <c r="AQ34" s="213">
        <v>285.35399999999998</v>
      </c>
      <c r="AR34" s="213">
        <v>265.81524999999999</v>
      </c>
      <c r="AS34" s="213">
        <v>188.94784000000001</v>
      </c>
    </row>
    <row r="35" spans="6:45" ht="15" customHeight="1">
      <c r="F35" s="87"/>
      <c r="G35" s="493" t="s">
        <v>463</v>
      </c>
      <c r="H35" s="501"/>
      <c r="I35" s="414" t="s">
        <v>419</v>
      </c>
      <c r="J35" s="498" t="s">
        <v>197</v>
      </c>
      <c r="K35" s="487" t="s">
        <v>489</v>
      </c>
      <c r="L35" s="487" t="s">
        <v>489</v>
      </c>
      <c r="M35" s="487" t="s">
        <v>489</v>
      </c>
      <c r="N35" s="487">
        <v>5.171134020618557</v>
      </c>
      <c r="O35" s="487">
        <v>7.0927835051546388</v>
      </c>
      <c r="P35" s="487">
        <v>8.1226804123711354</v>
      </c>
      <c r="Q35" s="487">
        <v>6.4020618556701034</v>
      </c>
      <c r="R35" s="487">
        <v>6.8559484536082484</v>
      </c>
      <c r="S35" s="487">
        <v>11.586587628865981</v>
      </c>
      <c r="T35" s="487">
        <v>17.429082474226806</v>
      </c>
      <c r="U35" s="487">
        <v>33.219041237113402</v>
      </c>
      <c r="V35" s="487">
        <v>73.436827731958772</v>
      </c>
      <c r="W35" s="487">
        <v>118.6364974742268</v>
      </c>
      <c r="X35" s="487">
        <v>195.631808789041</v>
      </c>
      <c r="Y35" s="487">
        <v>315.84722753588011</v>
      </c>
      <c r="Z35" s="487">
        <v>492.94720803287032</v>
      </c>
      <c r="AA35" s="487">
        <v>667.39751385939883</v>
      </c>
      <c r="AB35" s="487">
        <v>777.59676580447911</v>
      </c>
      <c r="AC35" s="487">
        <v>773.82222841326245</v>
      </c>
      <c r="AD35" s="487">
        <v>846.27344742268053</v>
      </c>
      <c r="AE35" s="487">
        <v>845.28418651546406</v>
      </c>
      <c r="AF35" s="487">
        <v>885.73239721649497</v>
      </c>
      <c r="AG35" s="487">
        <v>921.41085536082483</v>
      </c>
      <c r="AH35" s="487">
        <v>970.89969896907212</v>
      </c>
      <c r="AI35" s="487">
        <v>953.01385474226811</v>
      </c>
      <c r="AJ35" s="487">
        <v>980.7830057731959</v>
      </c>
      <c r="AK35" s="487">
        <v>1046.7637502061855</v>
      </c>
      <c r="AL35" s="487">
        <v>1056.2258864948453</v>
      </c>
      <c r="AM35" s="487">
        <v>1067.5861392783506</v>
      </c>
      <c r="AN35" s="487">
        <v>1047.8331029896908</v>
      </c>
      <c r="AO35" s="487">
        <v>1018.0679209278351</v>
      </c>
      <c r="AP35" s="487">
        <v>1085.2894608247423</v>
      </c>
      <c r="AQ35" s="487">
        <v>1047.1347224742269</v>
      </c>
      <c r="AR35" s="487">
        <v>1048.7508965979382</v>
      </c>
      <c r="AS35" s="487">
        <v>1127.1750308247422</v>
      </c>
    </row>
    <row r="36" spans="6:45" ht="15" customHeight="1">
      <c r="F36" s="87"/>
      <c r="G36" s="493"/>
      <c r="H36" s="501"/>
      <c r="I36" s="269" t="s">
        <v>420</v>
      </c>
      <c r="J36" s="499"/>
      <c r="K36" s="464"/>
      <c r="L36" s="464"/>
      <c r="M36" s="464"/>
      <c r="N36" s="464"/>
      <c r="O36" s="464"/>
      <c r="P36" s="464"/>
      <c r="Q36" s="464"/>
      <c r="R36" s="464"/>
      <c r="S36" s="464"/>
      <c r="T36" s="464"/>
      <c r="U36" s="464"/>
      <c r="V36" s="464"/>
      <c r="W36" s="464"/>
      <c r="X36" s="464"/>
      <c r="Y36" s="464"/>
      <c r="Z36" s="464"/>
      <c r="AA36" s="464"/>
      <c r="AB36" s="464"/>
      <c r="AC36" s="464"/>
      <c r="AD36" s="464"/>
      <c r="AE36" s="464"/>
      <c r="AF36" s="464"/>
      <c r="AG36" s="464"/>
      <c r="AH36" s="464"/>
      <c r="AI36" s="464"/>
      <c r="AJ36" s="464"/>
      <c r="AK36" s="464"/>
      <c r="AL36" s="464"/>
      <c r="AM36" s="464"/>
      <c r="AN36" s="464"/>
      <c r="AO36" s="464"/>
      <c r="AP36" s="464"/>
      <c r="AQ36" s="464"/>
      <c r="AR36" s="464"/>
      <c r="AS36" s="464"/>
    </row>
    <row r="37" spans="6:45" ht="15" customHeight="1">
      <c r="F37" s="87"/>
      <c r="G37" s="493"/>
      <c r="H37" s="501"/>
      <c r="I37" s="269" t="s">
        <v>409</v>
      </c>
      <c r="J37" s="499"/>
      <c r="K37" s="464"/>
      <c r="L37" s="464"/>
      <c r="M37" s="464"/>
      <c r="N37" s="464"/>
      <c r="O37" s="464"/>
      <c r="P37" s="464"/>
      <c r="Q37" s="464"/>
      <c r="R37" s="464"/>
      <c r="S37" s="464"/>
      <c r="T37" s="464"/>
      <c r="U37" s="464"/>
      <c r="V37" s="464"/>
      <c r="W37" s="464"/>
      <c r="X37" s="464"/>
      <c r="Y37" s="464"/>
      <c r="Z37" s="464"/>
      <c r="AA37" s="464"/>
      <c r="AB37" s="464"/>
      <c r="AC37" s="464"/>
      <c r="AD37" s="464"/>
      <c r="AE37" s="464"/>
      <c r="AF37" s="464"/>
      <c r="AG37" s="464"/>
      <c r="AH37" s="464"/>
      <c r="AI37" s="464"/>
      <c r="AJ37" s="464"/>
      <c r="AK37" s="464"/>
      <c r="AL37" s="464"/>
      <c r="AM37" s="464"/>
      <c r="AN37" s="464"/>
      <c r="AO37" s="464"/>
      <c r="AP37" s="464"/>
      <c r="AQ37" s="464"/>
      <c r="AR37" s="464"/>
      <c r="AS37" s="464"/>
    </row>
    <row r="38" spans="6:45" ht="15" customHeight="1">
      <c r="F38" s="87"/>
      <c r="G38" s="502"/>
      <c r="H38" s="503"/>
      <c r="I38" s="415" t="s">
        <v>421</v>
      </c>
      <c r="J38" s="504"/>
      <c r="K38" s="465"/>
      <c r="L38" s="465"/>
      <c r="M38" s="465"/>
      <c r="N38" s="465"/>
      <c r="O38" s="465"/>
      <c r="P38" s="465"/>
      <c r="Q38" s="465"/>
      <c r="R38" s="465"/>
      <c r="S38" s="465"/>
      <c r="T38" s="465"/>
      <c r="U38" s="465"/>
      <c r="V38" s="465"/>
      <c r="W38" s="465"/>
      <c r="X38" s="465"/>
      <c r="Y38" s="465"/>
      <c r="Z38" s="465"/>
      <c r="AA38" s="465"/>
      <c r="AB38" s="465"/>
      <c r="AC38" s="465"/>
      <c r="AD38" s="465"/>
      <c r="AE38" s="465"/>
      <c r="AF38" s="465"/>
      <c r="AG38" s="465"/>
      <c r="AH38" s="465"/>
      <c r="AI38" s="465"/>
      <c r="AJ38" s="465"/>
      <c r="AK38" s="465"/>
      <c r="AL38" s="465"/>
      <c r="AM38" s="465"/>
      <c r="AN38" s="465"/>
      <c r="AO38" s="465"/>
      <c r="AP38" s="465"/>
      <c r="AQ38" s="465"/>
      <c r="AR38" s="465"/>
      <c r="AS38" s="465"/>
    </row>
    <row r="39" spans="6:45" ht="16.5">
      <c r="F39" s="87"/>
      <c r="H39" s="447" t="s">
        <v>483</v>
      </c>
    </row>
    <row r="40" spans="6:45">
      <c r="F40" s="87"/>
    </row>
    <row r="41" spans="6:45">
      <c r="F41" s="87"/>
    </row>
  </sheetData>
  <mergeCells count="117">
    <mergeCell ref="AS35:AS38"/>
    <mergeCell ref="AR19:AR22"/>
    <mergeCell ref="AG19:AG22"/>
    <mergeCell ref="AH19:AH22"/>
    <mergeCell ref="AI19:AI22"/>
    <mergeCell ref="AJ19:AJ22"/>
    <mergeCell ref="AK19:AK22"/>
    <mergeCell ref="AL19:AL22"/>
    <mergeCell ref="AM19:AM22"/>
    <mergeCell ref="AN19:AN22"/>
    <mergeCell ref="AO19:AO22"/>
    <mergeCell ref="AP19:AP22"/>
    <mergeCell ref="AQ19:AQ22"/>
    <mergeCell ref="AQ35:AQ38"/>
    <mergeCell ref="AR35:AR38"/>
    <mergeCell ref="AG35:AG38"/>
    <mergeCell ref="AH35:AH38"/>
    <mergeCell ref="AI35:AI38"/>
    <mergeCell ref="AJ35:AJ38"/>
    <mergeCell ref="AK35:AK38"/>
    <mergeCell ref="AL35:AL38"/>
    <mergeCell ref="AM35:AM38"/>
    <mergeCell ref="AN35:AN38"/>
    <mergeCell ref="AO35:AO38"/>
    <mergeCell ref="O19:O22"/>
    <mergeCell ref="P19:P22"/>
    <mergeCell ref="Q19:Q22"/>
    <mergeCell ref="R19:R22"/>
    <mergeCell ref="S19:S22"/>
    <mergeCell ref="AS14:AS17"/>
    <mergeCell ref="AS19:AS22"/>
    <mergeCell ref="AR14:AR17"/>
    <mergeCell ref="S14:S17"/>
    <mergeCell ref="T14:T17"/>
    <mergeCell ref="U14:U17"/>
    <mergeCell ref="V14:V17"/>
    <mergeCell ref="W14:W17"/>
    <mergeCell ref="AG14:AG17"/>
    <mergeCell ref="AM14:AM17"/>
    <mergeCell ref="AN14:AN17"/>
    <mergeCell ref="AO14:AO17"/>
    <mergeCell ref="AP14:AP17"/>
    <mergeCell ref="AQ14:AQ17"/>
    <mergeCell ref="AH14:AH17"/>
    <mergeCell ref="AI14:AI17"/>
    <mergeCell ref="AF19:AF22"/>
    <mergeCell ref="U19:U22"/>
    <mergeCell ref="V19:V22"/>
    <mergeCell ref="W19:W22"/>
    <mergeCell ref="X19:X22"/>
    <mergeCell ref="Y19:Y22"/>
    <mergeCell ref="Z19:Z22"/>
    <mergeCell ref="AA19:AA22"/>
    <mergeCell ref="AB19:AB22"/>
    <mergeCell ref="AC19:AC22"/>
    <mergeCell ref="AD19:AD22"/>
    <mergeCell ref="AE19:AE22"/>
    <mergeCell ref="AC35:AC38"/>
    <mergeCell ref="AD35:AD38"/>
    <mergeCell ref="AE35:AE38"/>
    <mergeCell ref="AF35:AF38"/>
    <mergeCell ref="U35:U38"/>
    <mergeCell ref="V35:V38"/>
    <mergeCell ref="W35:W38"/>
    <mergeCell ref="X35:X38"/>
    <mergeCell ref="Y35:Y38"/>
    <mergeCell ref="Z35:Z38"/>
    <mergeCell ref="AP35:AP38"/>
    <mergeCell ref="G35:H38"/>
    <mergeCell ref="J35:J38"/>
    <mergeCell ref="N35:N38"/>
    <mergeCell ref="K19:K22"/>
    <mergeCell ref="L19:L22"/>
    <mergeCell ref="M19:M22"/>
    <mergeCell ref="N19:N22"/>
    <mergeCell ref="K35:K38"/>
    <mergeCell ref="L35:L38"/>
    <mergeCell ref="M35:M38"/>
    <mergeCell ref="H18:H24"/>
    <mergeCell ref="J19:J22"/>
    <mergeCell ref="O35:O38"/>
    <mergeCell ref="P35:P38"/>
    <mergeCell ref="Q35:Q38"/>
    <mergeCell ref="R35:R38"/>
    <mergeCell ref="S35:S38"/>
    <mergeCell ref="G26:H33"/>
    <mergeCell ref="G34:H34"/>
    <mergeCell ref="T35:T38"/>
    <mergeCell ref="T19:T22"/>
    <mergeCell ref="AA35:AA38"/>
    <mergeCell ref="AB35:AB38"/>
    <mergeCell ref="G9:H9"/>
    <mergeCell ref="G10:G13"/>
    <mergeCell ref="H10:H13"/>
    <mergeCell ref="G14:G25"/>
    <mergeCell ref="I14:I17"/>
    <mergeCell ref="J14:J17"/>
    <mergeCell ref="K14:K17"/>
    <mergeCell ref="L14:L17"/>
    <mergeCell ref="M14:M17"/>
    <mergeCell ref="AJ14:AJ17"/>
    <mergeCell ref="AK14:AK17"/>
    <mergeCell ref="AL14:AL17"/>
    <mergeCell ref="N14:N17"/>
    <mergeCell ref="O14:O17"/>
    <mergeCell ref="P14:P17"/>
    <mergeCell ref="Q14:Q17"/>
    <mergeCell ref="R14:R17"/>
    <mergeCell ref="AC14:AC17"/>
    <mergeCell ref="AD14:AD17"/>
    <mergeCell ref="AE14:AE17"/>
    <mergeCell ref="AF14:AF17"/>
    <mergeCell ref="X14:X17"/>
    <mergeCell ref="Y14:Y17"/>
    <mergeCell ref="Z14:Z17"/>
    <mergeCell ref="AA14:AA17"/>
    <mergeCell ref="AB14:AB17"/>
  </mergeCells>
  <phoneticPr fontId="4"/>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314F5-4517-4FAB-95A1-336C59507961}">
  <sheetPr codeName="Sheet9"/>
  <dimension ref="B1:AR18"/>
  <sheetViews>
    <sheetView zoomScaleNormal="100" workbookViewId="0"/>
  </sheetViews>
  <sheetFormatPr defaultColWidth="6" defaultRowHeight="15"/>
  <cols>
    <col min="1" max="1" width="2.625" style="87" customWidth="1"/>
    <col min="2" max="2" width="3.875" style="87" customWidth="1"/>
    <col min="3" max="4" width="2.625" style="109" customWidth="1"/>
    <col min="5" max="5" width="5.5" style="87" customWidth="1"/>
    <col min="6" max="6" width="14.625" style="87" customWidth="1"/>
    <col min="7" max="7" width="11.875" style="87" customWidth="1"/>
    <col min="8" max="8" width="5.5" style="87" customWidth="1"/>
    <col min="9" max="9" width="10.875" style="87" customWidth="1"/>
    <col min="10" max="40" width="6" style="87" customWidth="1"/>
    <col min="41" max="16384" width="6" style="87"/>
  </cols>
  <sheetData>
    <row r="1" spans="2:44" ht="18.75">
      <c r="B1" s="196" t="s">
        <v>349</v>
      </c>
      <c r="C1" s="197"/>
      <c r="D1" s="197"/>
    </row>
    <row r="2" spans="2:44" ht="18.75">
      <c r="B2" s="197"/>
      <c r="C2" s="196" t="s">
        <v>122</v>
      </c>
      <c r="D2" s="197"/>
    </row>
    <row r="3" spans="2:44">
      <c r="C3" s="87"/>
      <c r="D3" s="87"/>
    </row>
    <row r="4" spans="2:44">
      <c r="C4" s="87"/>
      <c r="D4" s="87"/>
    </row>
    <row r="5" spans="2:44" ht="15.75">
      <c r="C5" s="198" t="s">
        <v>78</v>
      </c>
      <c r="D5" s="87"/>
    </row>
    <row r="6" spans="2:44">
      <c r="C6" s="87"/>
      <c r="D6" s="87"/>
    </row>
    <row r="7" spans="2:44">
      <c r="C7" s="87"/>
      <c r="D7" s="87"/>
    </row>
    <row r="8" spans="2:44" s="21" customFormat="1">
      <c r="C8" s="253" t="s">
        <v>164</v>
      </c>
      <c r="D8" s="448">
        <v>4</v>
      </c>
      <c r="E8" s="291" t="s">
        <v>206</v>
      </c>
    </row>
    <row r="9" spans="2:44" ht="15" customHeight="1">
      <c r="E9" s="232" t="s">
        <v>123</v>
      </c>
      <c r="F9" s="515" t="s">
        <v>14</v>
      </c>
      <c r="G9" s="515"/>
      <c r="H9" s="515"/>
      <c r="I9" s="89" t="s">
        <v>15</v>
      </c>
      <c r="J9" s="233">
        <v>1990</v>
      </c>
      <c r="K9" s="233">
        <v>1991</v>
      </c>
      <c r="L9" s="233">
        <v>1992</v>
      </c>
      <c r="M9" s="233">
        <v>1993</v>
      </c>
      <c r="N9" s="233">
        <v>1994</v>
      </c>
      <c r="O9" s="233">
        <v>1995</v>
      </c>
      <c r="P9" s="233">
        <v>1996</v>
      </c>
      <c r="Q9" s="233">
        <v>1997</v>
      </c>
      <c r="R9" s="233">
        <v>1998</v>
      </c>
      <c r="S9" s="233">
        <v>1999</v>
      </c>
      <c r="T9" s="233">
        <v>2000</v>
      </c>
      <c r="U9" s="233">
        <v>2001</v>
      </c>
      <c r="V9" s="233">
        <v>2002</v>
      </c>
      <c r="W9" s="233">
        <v>2003</v>
      </c>
      <c r="X9" s="233">
        <v>2004</v>
      </c>
      <c r="Y9" s="233">
        <v>2005</v>
      </c>
      <c r="Z9" s="233">
        <v>2006</v>
      </c>
      <c r="AA9" s="233">
        <v>2007</v>
      </c>
      <c r="AB9" s="232">
        <v>2008</v>
      </c>
      <c r="AC9" s="232">
        <v>2009</v>
      </c>
      <c r="AD9" s="232">
        <v>2010</v>
      </c>
      <c r="AE9" s="232">
        <v>2011</v>
      </c>
      <c r="AF9" s="232">
        <v>2012</v>
      </c>
      <c r="AG9" s="232">
        <v>2013</v>
      </c>
      <c r="AH9" s="232">
        <v>2014</v>
      </c>
      <c r="AI9" s="232">
        <v>2015</v>
      </c>
      <c r="AJ9" s="232">
        <v>2016</v>
      </c>
      <c r="AK9" s="232">
        <v>2017</v>
      </c>
      <c r="AL9" s="232">
        <v>2018</v>
      </c>
      <c r="AM9" s="232">
        <v>2019</v>
      </c>
      <c r="AN9" s="232">
        <v>2020</v>
      </c>
      <c r="AO9" s="232">
        <v>2021</v>
      </c>
      <c r="AP9" s="232">
        <v>2022</v>
      </c>
      <c r="AQ9" s="232">
        <v>2023</v>
      </c>
      <c r="AR9" s="232">
        <v>2024</v>
      </c>
    </row>
    <row r="10" spans="2:44" ht="15" customHeight="1">
      <c r="E10" s="521" t="s">
        <v>33</v>
      </c>
      <c r="F10" s="531" t="s">
        <v>124</v>
      </c>
      <c r="G10" s="532" t="s">
        <v>379</v>
      </c>
      <c r="H10" s="248" t="s">
        <v>125</v>
      </c>
      <c r="I10" s="231" t="s">
        <v>34</v>
      </c>
      <c r="J10" s="82">
        <v>220.93532613148452</v>
      </c>
      <c r="K10" s="82">
        <v>216.08303000891581</v>
      </c>
      <c r="L10" s="82">
        <v>210.92052571817919</v>
      </c>
      <c r="M10" s="82">
        <v>201.11166685617087</v>
      </c>
      <c r="N10" s="82">
        <v>194.1344534125227</v>
      </c>
      <c r="O10" s="82">
        <v>184.52767114390647</v>
      </c>
      <c r="P10" s="82">
        <v>175.22260680902644</v>
      </c>
      <c r="Q10" s="82">
        <v>165.71701727106142</v>
      </c>
      <c r="R10" s="82">
        <v>155.61660881550645</v>
      </c>
      <c r="S10" s="82">
        <v>145.58552515933371</v>
      </c>
      <c r="T10" s="82">
        <v>136.84737743603588</v>
      </c>
      <c r="U10" s="82">
        <v>129.64545760086335</v>
      </c>
      <c r="V10" s="82">
        <v>121.41816857345307</v>
      </c>
      <c r="W10" s="82">
        <v>113.07416907045048</v>
      </c>
      <c r="X10" s="82">
        <v>105.67340515664975</v>
      </c>
      <c r="Y10" s="82">
        <v>98.561699775789961</v>
      </c>
      <c r="Z10" s="82">
        <v>91.621758157667898</v>
      </c>
      <c r="AA10" s="82">
        <v>85.335533579154514</v>
      </c>
      <c r="AB10" s="82">
        <v>78.118520718317527</v>
      </c>
      <c r="AC10" s="82">
        <v>72.162914187990239</v>
      </c>
      <c r="AD10" s="82">
        <v>66.13677965991549</v>
      </c>
      <c r="AE10" s="82">
        <v>61.007997466364444</v>
      </c>
      <c r="AF10" s="82">
        <v>56.275472243539966</v>
      </c>
      <c r="AG10" s="82">
        <v>51.866167184385411</v>
      </c>
      <c r="AH10" s="82">
        <v>48.094027184183147</v>
      </c>
      <c r="AI10" s="82">
        <v>44.104449463015577</v>
      </c>
      <c r="AJ10" s="82">
        <v>40.40189160682398</v>
      </c>
      <c r="AK10" s="82">
        <v>37.432033407573996</v>
      </c>
      <c r="AL10" s="82">
        <v>34.480266557832728</v>
      </c>
      <c r="AM10" s="82">
        <v>31.798497188199025</v>
      </c>
      <c r="AN10" s="82">
        <v>29.248179732520711</v>
      </c>
      <c r="AO10" s="82">
        <v>26.887679568513136</v>
      </c>
      <c r="AP10" s="82">
        <v>24.533517083178509</v>
      </c>
      <c r="AQ10" s="82">
        <v>22.575445904741549</v>
      </c>
      <c r="AR10" s="82">
        <v>20.842394718415715</v>
      </c>
    </row>
    <row r="11" spans="2:44" ht="15" customHeight="1">
      <c r="E11" s="521"/>
      <c r="F11" s="531"/>
      <c r="G11" s="533"/>
      <c r="H11" s="234" t="s">
        <v>126</v>
      </c>
      <c r="I11" s="79" t="s">
        <v>34</v>
      </c>
      <c r="J11" s="85">
        <v>156.18962114370393</v>
      </c>
      <c r="K11" s="85">
        <v>153.36697286036386</v>
      </c>
      <c r="L11" s="85">
        <v>152.09684363470981</v>
      </c>
      <c r="M11" s="85">
        <v>150.93128036183646</v>
      </c>
      <c r="N11" s="85">
        <v>147.35029088170788</v>
      </c>
      <c r="O11" s="85">
        <v>141.88258567946767</v>
      </c>
      <c r="P11" s="85">
        <v>136.8875878178082</v>
      </c>
      <c r="Q11" s="85">
        <v>130.37642847558357</v>
      </c>
      <c r="R11" s="85">
        <v>123.03928450103763</v>
      </c>
      <c r="S11" s="85">
        <v>116.18220406503788</v>
      </c>
      <c r="T11" s="85">
        <v>109.14235328973798</v>
      </c>
      <c r="U11" s="85">
        <v>100.86951577828653</v>
      </c>
      <c r="V11" s="85">
        <v>93.432918183620899</v>
      </c>
      <c r="W11" s="85">
        <v>86.169782916308733</v>
      </c>
      <c r="X11" s="85">
        <v>78.536562322457954</v>
      </c>
      <c r="Y11" s="85">
        <v>71.125131782430813</v>
      </c>
      <c r="Z11" s="85">
        <v>63.824550179433835</v>
      </c>
      <c r="AA11" s="85">
        <v>57.26148702866621</v>
      </c>
      <c r="AB11" s="85">
        <v>51.270715540964211</v>
      </c>
      <c r="AC11" s="85">
        <v>45.853881076913751</v>
      </c>
      <c r="AD11" s="85">
        <v>40.892826711613694</v>
      </c>
      <c r="AE11" s="85">
        <v>37.09436825077259</v>
      </c>
      <c r="AF11" s="85">
        <v>33.896131286697589</v>
      </c>
      <c r="AG11" s="85">
        <v>30.661217619282876</v>
      </c>
      <c r="AH11" s="85">
        <v>27.539507957437959</v>
      </c>
      <c r="AI11" s="85">
        <v>25.084734931530594</v>
      </c>
      <c r="AJ11" s="85">
        <v>22.991379293269762</v>
      </c>
      <c r="AK11" s="85">
        <v>21.120709681278697</v>
      </c>
      <c r="AL11" s="85">
        <v>19.44423822072244</v>
      </c>
      <c r="AM11" s="85">
        <v>17.939392208012009</v>
      </c>
      <c r="AN11" s="85">
        <v>16.635200362634492</v>
      </c>
      <c r="AO11" s="85">
        <v>15.589083843563071</v>
      </c>
      <c r="AP11" s="85">
        <v>14.693713852333465</v>
      </c>
      <c r="AQ11" s="85">
        <v>13.979308916115782</v>
      </c>
      <c r="AR11" s="85">
        <v>13.287066351947971</v>
      </c>
    </row>
    <row r="12" spans="2:44" ht="15" customHeight="1">
      <c r="E12" s="521"/>
      <c r="F12" s="531"/>
      <c r="G12" s="523" t="s">
        <v>380</v>
      </c>
      <c r="H12" s="234" t="s">
        <v>54</v>
      </c>
      <c r="I12" s="79" t="s">
        <v>34</v>
      </c>
      <c r="J12" s="85">
        <v>17.664622771618436</v>
      </c>
      <c r="K12" s="85">
        <v>19.84513620030021</v>
      </c>
      <c r="L12" s="85">
        <v>22.019670493201005</v>
      </c>
      <c r="M12" s="85">
        <v>23.18489003320601</v>
      </c>
      <c r="N12" s="85">
        <v>24.885390287231402</v>
      </c>
      <c r="O12" s="85">
        <v>25.917279025197047</v>
      </c>
      <c r="P12" s="85">
        <v>26.818483841428524</v>
      </c>
      <c r="Q12" s="85">
        <v>27.504438352264373</v>
      </c>
      <c r="R12" s="85">
        <v>27.722877557199293</v>
      </c>
      <c r="S12" s="85">
        <v>28.093118888398209</v>
      </c>
      <c r="T12" s="85">
        <v>28.712956363653262</v>
      </c>
      <c r="U12" s="85">
        <v>29.338388836452911</v>
      </c>
      <c r="V12" s="85">
        <v>30.324611476102863</v>
      </c>
      <c r="W12" s="85">
        <v>30.640960981954905</v>
      </c>
      <c r="X12" s="85">
        <v>30.697881170597405</v>
      </c>
      <c r="Y12" s="85">
        <v>30.647638306857562</v>
      </c>
      <c r="Z12" s="85">
        <v>30.178554098157381</v>
      </c>
      <c r="AA12" s="85">
        <v>29.489459924025446</v>
      </c>
      <c r="AB12" s="85">
        <v>27.852802581011851</v>
      </c>
      <c r="AC12" s="85">
        <v>26.402449581491933</v>
      </c>
      <c r="AD12" s="85">
        <v>24.855843885232744</v>
      </c>
      <c r="AE12" s="85">
        <v>23.650425937459563</v>
      </c>
      <c r="AF12" s="85">
        <v>22.563008161812725</v>
      </c>
      <c r="AG12" s="85">
        <v>21.692645103053628</v>
      </c>
      <c r="AH12" s="85">
        <v>20.33065164771477</v>
      </c>
      <c r="AI12" s="85">
        <v>19.372328849591593</v>
      </c>
      <c r="AJ12" s="85">
        <v>18.012149228202588</v>
      </c>
      <c r="AK12" s="85">
        <v>17.023321999473481</v>
      </c>
      <c r="AL12" s="85">
        <v>15.884261777919047</v>
      </c>
      <c r="AM12" s="85">
        <v>14.877342230736076</v>
      </c>
      <c r="AN12" s="85">
        <v>13.853844245900131</v>
      </c>
      <c r="AO12" s="85">
        <v>12.81262001087126</v>
      </c>
      <c r="AP12" s="85">
        <v>11.808863108831474</v>
      </c>
      <c r="AQ12" s="85">
        <v>11.105276265372863</v>
      </c>
      <c r="AR12" s="85">
        <v>10.403152366984649</v>
      </c>
    </row>
    <row r="13" spans="2:44" ht="15" customHeight="1">
      <c r="E13" s="521"/>
      <c r="F13" s="531"/>
      <c r="G13" s="524"/>
      <c r="H13" s="234" t="s">
        <v>55</v>
      </c>
      <c r="I13" s="79" t="s">
        <v>34</v>
      </c>
      <c r="J13" s="85">
        <v>4.7275702049504273</v>
      </c>
      <c r="K13" s="85">
        <v>5.2097298291093743</v>
      </c>
      <c r="L13" s="85">
        <v>6.1228626479823642</v>
      </c>
      <c r="M13" s="85">
        <v>6.9078064362298237</v>
      </c>
      <c r="N13" s="85">
        <v>7.701800177177951</v>
      </c>
      <c r="O13" s="85">
        <v>8.388120222405103</v>
      </c>
      <c r="P13" s="85">
        <v>9.144344841774906</v>
      </c>
      <c r="Q13" s="85">
        <v>10.316021243389503</v>
      </c>
      <c r="R13" s="85">
        <v>11.133821903738109</v>
      </c>
      <c r="S13" s="85">
        <v>11.884396374799419</v>
      </c>
      <c r="T13" s="85">
        <v>12.338057318105239</v>
      </c>
      <c r="U13" s="85">
        <v>12.605768051562197</v>
      </c>
      <c r="V13" s="85">
        <v>12.845851866461555</v>
      </c>
      <c r="W13" s="85">
        <v>13.677859606264512</v>
      </c>
      <c r="X13" s="85">
        <v>13.926367936362738</v>
      </c>
      <c r="Y13" s="85">
        <v>13.753690722048104</v>
      </c>
      <c r="Z13" s="85">
        <v>13.330195942078346</v>
      </c>
      <c r="AA13" s="85">
        <v>12.858358405768334</v>
      </c>
      <c r="AB13" s="85">
        <v>12.115662009387492</v>
      </c>
      <c r="AC13" s="85">
        <v>11.340083406843689</v>
      </c>
      <c r="AD13" s="85">
        <v>10.586282326939401</v>
      </c>
      <c r="AE13" s="85">
        <v>10.033606300586333</v>
      </c>
      <c r="AF13" s="85">
        <v>9.997640408414787</v>
      </c>
      <c r="AG13" s="85">
        <v>9.9207977637089098</v>
      </c>
      <c r="AH13" s="85">
        <v>9.2771548217775166</v>
      </c>
      <c r="AI13" s="85">
        <v>8.7503704465479721</v>
      </c>
      <c r="AJ13" s="85">
        <v>8.2062329842007529</v>
      </c>
      <c r="AK13" s="85">
        <v>7.8145072131182065</v>
      </c>
      <c r="AL13" s="85">
        <v>7.5059306732284199</v>
      </c>
      <c r="AM13" s="85">
        <v>7.3762733379674641</v>
      </c>
      <c r="AN13" s="85">
        <v>7.3043619841309955</v>
      </c>
      <c r="AO13" s="85">
        <v>7.1978587843810651</v>
      </c>
      <c r="AP13" s="85">
        <v>7.0345571333645864</v>
      </c>
      <c r="AQ13" s="85">
        <v>6.8661299191974514</v>
      </c>
      <c r="AR13" s="85">
        <v>6.8670925129581644</v>
      </c>
    </row>
    <row r="14" spans="2:44" ht="15" customHeight="1">
      <c r="E14" s="521"/>
      <c r="F14" s="372"/>
      <c r="G14" s="234" t="s">
        <v>216</v>
      </c>
      <c r="H14" s="370"/>
      <c r="I14" s="79" t="s">
        <v>34</v>
      </c>
      <c r="J14" s="85" t="s">
        <v>489</v>
      </c>
      <c r="K14" s="85" t="s">
        <v>489</v>
      </c>
      <c r="L14" s="85" t="s">
        <v>489</v>
      </c>
      <c r="M14" s="85" t="s">
        <v>489</v>
      </c>
      <c r="N14" s="85" t="s">
        <v>489</v>
      </c>
      <c r="O14" s="85" t="s">
        <v>489</v>
      </c>
      <c r="P14" s="85" t="s">
        <v>489</v>
      </c>
      <c r="Q14" s="85" t="s">
        <v>489</v>
      </c>
      <c r="R14" s="85" t="s">
        <v>489</v>
      </c>
      <c r="S14" s="85" t="s">
        <v>489</v>
      </c>
      <c r="T14" s="85" t="s">
        <v>489</v>
      </c>
      <c r="U14" s="85" t="s">
        <v>489</v>
      </c>
      <c r="V14" s="85" t="s">
        <v>489</v>
      </c>
      <c r="W14" s="85" t="s">
        <v>489</v>
      </c>
      <c r="X14" s="85" t="s">
        <v>489</v>
      </c>
      <c r="Y14" s="85" t="s">
        <v>489</v>
      </c>
      <c r="Z14" s="85" t="s">
        <v>489</v>
      </c>
      <c r="AA14" s="85" t="s">
        <v>489</v>
      </c>
      <c r="AB14" s="85" t="s">
        <v>489</v>
      </c>
      <c r="AC14" s="85" t="s">
        <v>489</v>
      </c>
      <c r="AD14" s="85" t="s">
        <v>489</v>
      </c>
      <c r="AE14" s="85" t="s">
        <v>489</v>
      </c>
      <c r="AF14" s="85" t="s">
        <v>489</v>
      </c>
      <c r="AG14" s="85" t="s">
        <v>489</v>
      </c>
      <c r="AH14" s="85" t="s">
        <v>489</v>
      </c>
      <c r="AI14" s="85" t="s">
        <v>489</v>
      </c>
      <c r="AJ14" s="85" t="s">
        <v>489</v>
      </c>
      <c r="AK14" s="85" t="s">
        <v>489</v>
      </c>
      <c r="AL14" s="85" t="s">
        <v>489</v>
      </c>
      <c r="AM14" s="85" t="s">
        <v>489</v>
      </c>
      <c r="AN14" s="85" t="s">
        <v>489</v>
      </c>
      <c r="AO14" s="85" t="s">
        <v>489</v>
      </c>
      <c r="AP14" s="85" t="s">
        <v>489</v>
      </c>
      <c r="AQ14" s="85" t="s">
        <v>489</v>
      </c>
      <c r="AR14" s="85" t="s">
        <v>489</v>
      </c>
    </row>
    <row r="15" spans="2:44" ht="15" customHeight="1">
      <c r="E15" s="521"/>
      <c r="F15" s="516" t="s">
        <v>127</v>
      </c>
      <c r="G15" s="517"/>
      <c r="H15" s="518"/>
      <c r="I15" s="79" t="s">
        <v>34</v>
      </c>
      <c r="J15" s="83" t="s">
        <v>489</v>
      </c>
      <c r="K15" s="83" t="s">
        <v>489</v>
      </c>
      <c r="L15" s="83" t="s">
        <v>489</v>
      </c>
      <c r="M15" s="83" t="s">
        <v>489</v>
      </c>
      <c r="N15" s="83" t="s">
        <v>489</v>
      </c>
      <c r="O15" s="83" t="s">
        <v>489</v>
      </c>
      <c r="P15" s="83" t="s">
        <v>489</v>
      </c>
      <c r="Q15" s="83" t="s">
        <v>489</v>
      </c>
      <c r="R15" s="83" t="s">
        <v>489</v>
      </c>
      <c r="S15" s="83" t="s">
        <v>489</v>
      </c>
      <c r="T15" s="83" t="s">
        <v>489</v>
      </c>
      <c r="U15" s="83" t="s">
        <v>489</v>
      </c>
      <c r="V15" s="83" t="s">
        <v>489</v>
      </c>
      <c r="W15" s="83" t="s">
        <v>489</v>
      </c>
      <c r="X15" s="83" t="s">
        <v>489</v>
      </c>
      <c r="Y15" s="83" t="s">
        <v>489</v>
      </c>
      <c r="Z15" s="83" t="s">
        <v>489</v>
      </c>
      <c r="AA15" s="83" t="s">
        <v>489</v>
      </c>
      <c r="AB15" s="83" t="s">
        <v>489</v>
      </c>
      <c r="AC15" s="83" t="s">
        <v>489</v>
      </c>
      <c r="AD15" s="83" t="s">
        <v>489</v>
      </c>
      <c r="AE15" s="83" t="s">
        <v>489</v>
      </c>
      <c r="AF15" s="83" t="s">
        <v>489</v>
      </c>
      <c r="AG15" s="83" t="s">
        <v>489</v>
      </c>
      <c r="AH15" s="83" t="s">
        <v>489</v>
      </c>
      <c r="AI15" s="83" t="s">
        <v>489</v>
      </c>
      <c r="AJ15" s="83" t="s">
        <v>489</v>
      </c>
      <c r="AK15" s="83" t="s">
        <v>489</v>
      </c>
      <c r="AL15" s="83" t="s">
        <v>489</v>
      </c>
      <c r="AM15" s="83" t="s">
        <v>489</v>
      </c>
      <c r="AN15" s="83" t="s">
        <v>489</v>
      </c>
      <c r="AO15" s="83" t="s">
        <v>489</v>
      </c>
      <c r="AP15" s="83" t="s">
        <v>489</v>
      </c>
      <c r="AQ15" s="83" t="s">
        <v>489</v>
      </c>
      <c r="AR15" s="83" t="s">
        <v>489</v>
      </c>
    </row>
    <row r="16" spans="2:44" ht="33" customHeight="1" thickBot="1">
      <c r="E16" s="521"/>
      <c r="F16" s="145" t="s">
        <v>192</v>
      </c>
      <c r="G16" s="519" t="s">
        <v>217</v>
      </c>
      <c r="H16" s="520"/>
      <c r="I16" s="81" t="s">
        <v>34</v>
      </c>
      <c r="J16" s="84">
        <v>7.9284625805767436E-2</v>
      </c>
      <c r="K16" s="84">
        <v>0.10578581725120892</v>
      </c>
      <c r="L16" s="84">
        <v>0.11627368416243346</v>
      </c>
      <c r="M16" s="84">
        <v>0.11990053255584231</v>
      </c>
      <c r="N16" s="84">
        <v>0.17254529642304442</v>
      </c>
      <c r="O16" s="84">
        <v>0.17574162096612561</v>
      </c>
      <c r="P16" s="84">
        <v>0.20218123548201589</v>
      </c>
      <c r="Q16" s="84">
        <v>0.23503584696729746</v>
      </c>
      <c r="R16" s="84">
        <v>0.29138501726923743</v>
      </c>
      <c r="S16" s="84">
        <v>0.40210929860942102</v>
      </c>
      <c r="T16" s="84">
        <v>0.49881745651055925</v>
      </c>
      <c r="U16" s="84">
        <v>0.57247957850943454</v>
      </c>
      <c r="V16" s="84">
        <v>0.59005608531275833</v>
      </c>
      <c r="W16" s="84">
        <v>0.59494296343654429</v>
      </c>
      <c r="X16" s="84">
        <v>0.51520886797376109</v>
      </c>
      <c r="Y16" s="84">
        <v>0.5205904768889672</v>
      </c>
      <c r="Z16" s="84">
        <v>0.52017497967973736</v>
      </c>
      <c r="AA16" s="84">
        <v>0.5178131616946029</v>
      </c>
      <c r="AB16" s="84">
        <v>0.49542804784018651</v>
      </c>
      <c r="AC16" s="84">
        <v>0.48351618864490115</v>
      </c>
      <c r="AD16" s="84">
        <v>0.483345656267819</v>
      </c>
      <c r="AE16" s="84">
        <v>0.47870121176530117</v>
      </c>
      <c r="AF16" s="84">
        <v>0.48060080070990324</v>
      </c>
      <c r="AG16" s="84">
        <v>0.45952330917521117</v>
      </c>
      <c r="AH16" s="84">
        <v>0.43130578172124173</v>
      </c>
      <c r="AI16" s="84">
        <v>0.42083124733270388</v>
      </c>
      <c r="AJ16" s="84">
        <v>0.42494538559290657</v>
      </c>
      <c r="AK16" s="84">
        <v>0.41667552664514318</v>
      </c>
      <c r="AL16" s="84">
        <v>0.40959900821471151</v>
      </c>
      <c r="AM16" s="84">
        <v>0.40413389266825994</v>
      </c>
      <c r="AN16" s="84">
        <v>0.3981164360622379</v>
      </c>
      <c r="AO16" s="84">
        <v>0.36589448418621173</v>
      </c>
      <c r="AP16" s="84">
        <v>0.29877228151431373</v>
      </c>
      <c r="AQ16" s="84">
        <v>0.29204683384645042</v>
      </c>
      <c r="AR16" s="84">
        <v>0.28393593472635748</v>
      </c>
    </row>
    <row r="17" spans="5:44" ht="15" customHeight="1" thickTop="1">
      <c r="E17" s="521"/>
      <c r="F17" s="525" t="s">
        <v>128</v>
      </c>
      <c r="G17" s="526"/>
      <c r="H17" s="527"/>
      <c r="I17" s="231" t="s">
        <v>34</v>
      </c>
      <c r="J17" s="101">
        <v>399.59642487756304</v>
      </c>
      <c r="K17" s="101">
        <v>394.61065471594048</v>
      </c>
      <c r="L17" s="101">
        <v>391.27617617823483</v>
      </c>
      <c r="M17" s="101">
        <v>382.25554421999902</v>
      </c>
      <c r="N17" s="101">
        <v>374.24448005506298</v>
      </c>
      <c r="O17" s="101">
        <v>360.89139769194242</v>
      </c>
      <c r="P17" s="101">
        <v>348.27520454552013</v>
      </c>
      <c r="Q17" s="101">
        <v>334.14894118926622</v>
      </c>
      <c r="R17" s="101">
        <v>317.80397779475084</v>
      </c>
      <c r="S17" s="101">
        <v>302.1473537861786</v>
      </c>
      <c r="T17" s="101">
        <v>287.53956186404292</v>
      </c>
      <c r="U17" s="101">
        <v>273.03160984567444</v>
      </c>
      <c r="V17" s="101">
        <v>258.61160618495114</v>
      </c>
      <c r="W17" s="101">
        <v>244.15771553841523</v>
      </c>
      <c r="X17" s="101">
        <v>229.34942545404161</v>
      </c>
      <c r="Y17" s="101">
        <v>214.60875106401539</v>
      </c>
      <c r="Z17" s="101">
        <v>199.47523335701723</v>
      </c>
      <c r="AA17" s="101">
        <v>185.46265209930905</v>
      </c>
      <c r="AB17" s="101">
        <v>169.85312889752129</v>
      </c>
      <c r="AC17" s="101">
        <v>156.24284444188453</v>
      </c>
      <c r="AD17" s="101">
        <v>142.95507823996917</v>
      </c>
      <c r="AE17" s="101">
        <v>132.2650991669482</v>
      </c>
      <c r="AF17" s="101">
        <v>123.212852901175</v>
      </c>
      <c r="AG17" s="101">
        <v>114.60035097960603</v>
      </c>
      <c r="AH17" s="101">
        <v>105.67264739283462</v>
      </c>
      <c r="AI17" s="101">
        <v>97.732714938018432</v>
      </c>
      <c r="AJ17" s="101">
        <v>90.036598498090001</v>
      </c>
      <c r="AK17" s="101">
        <v>83.807247828089515</v>
      </c>
      <c r="AL17" s="101">
        <v>77.724296237917343</v>
      </c>
      <c r="AM17" s="101">
        <v>72.395638857582824</v>
      </c>
      <c r="AN17" s="101">
        <v>67.439702761248569</v>
      </c>
      <c r="AO17" s="101">
        <v>62.853136691514749</v>
      </c>
      <c r="AP17" s="101">
        <v>58.369423459222354</v>
      </c>
      <c r="AQ17" s="101">
        <v>54.818207839274088</v>
      </c>
      <c r="AR17" s="101">
        <v>51.683641885032856</v>
      </c>
    </row>
    <row r="18" spans="5:44" ht="15" customHeight="1">
      <c r="E18" s="522"/>
      <c r="F18" s="528"/>
      <c r="G18" s="529"/>
      <c r="H18" s="530"/>
      <c r="I18" s="371" t="s">
        <v>41</v>
      </c>
      <c r="J18" s="315">
        <v>11188.699896571765</v>
      </c>
      <c r="K18" s="315">
        <v>11049.098332046333</v>
      </c>
      <c r="L18" s="315">
        <v>10955.732932990575</v>
      </c>
      <c r="M18" s="315">
        <v>10703.155238159972</v>
      </c>
      <c r="N18" s="315">
        <v>10478.845441541764</v>
      </c>
      <c r="O18" s="315">
        <v>10104.959135374387</v>
      </c>
      <c r="P18" s="315">
        <v>9751.7057272745642</v>
      </c>
      <c r="Q18" s="315">
        <v>9356.1703532994543</v>
      </c>
      <c r="R18" s="315">
        <v>8898.5113782530243</v>
      </c>
      <c r="S18" s="315">
        <v>8460.1259060130014</v>
      </c>
      <c r="T18" s="315">
        <v>8051.1077321932016</v>
      </c>
      <c r="U18" s="315">
        <v>7644.8850756788843</v>
      </c>
      <c r="V18" s="315">
        <v>7241.124973178632</v>
      </c>
      <c r="W18" s="315">
        <v>6836.4160350756265</v>
      </c>
      <c r="X18" s="315">
        <v>6421.7839127131647</v>
      </c>
      <c r="Y18" s="315">
        <v>6009.0450297924308</v>
      </c>
      <c r="Z18" s="315">
        <v>5585.3065339964824</v>
      </c>
      <c r="AA18" s="315">
        <v>5192.9542587806536</v>
      </c>
      <c r="AB18" s="315">
        <v>4755.8876091305956</v>
      </c>
      <c r="AC18" s="315">
        <v>4374.799644372767</v>
      </c>
      <c r="AD18" s="315">
        <v>4002.7421907191365</v>
      </c>
      <c r="AE18" s="315">
        <v>3703.4227766745498</v>
      </c>
      <c r="AF18" s="315">
        <v>3449.9598812329</v>
      </c>
      <c r="AG18" s="315">
        <v>3208.8098274289691</v>
      </c>
      <c r="AH18" s="315">
        <v>2958.8341269993693</v>
      </c>
      <c r="AI18" s="315">
        <v>2736.5160182645159</v>
      </c>
      <c r="AJ18" s="315">
        <v>2521.0247579465199</v>
      </c>
      <c r="AK18" s="315">
        <v>2346.6029391865063</v>
      </c>
      <c r="AL18" s="315">
        <v>2176.2802946616857</v>
      </c>
      <c r="AM18" s="315">
        <v>2027.0778880123191</v>
      </c>
      <c r="AN18" s="315">
        <v>1888.31167731496</v>
      </c>
      <c r="AO18" s="315">
        <v>1759.887827362413</v>
      </c>
      <c r="AP18" s="315">
        <v>1634.343856858226</v>
      </c>
      <c r="AQ18" s="315">
        <v>1534.9098194996745</v>
      </c>
      <c r="AR18" s="315">
        <v>1447.14197278092</v>
      </c>
    </row>
  </sheetData>
  <mergeCells count="8">
    <mergeCell ref="F9:H9"/>
    <mergeCell ref="F15:H15"/>
    <mergeCell ref="G16:H16"/>
    <mergeCell ref="E10:E18"/>
    <mergeCell ref="G12:G13"/>
    <mergeCell ref="F17:H18"/>
    <mergeCell ref="F10:F13"/>
    <mergeCell ref="G10:G11"/>
  </mergeCells>
  <phoneticPr fontId="4"/>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B1:AQ22"/>
  <sheetViews>
    <sheetView zoomScaleNormal="100" workbookViewId="0"/>
  </sheetViews>
  <sheetFormatPr defaultColWidth="6" defaultRowHeight="15"/>
  <cols>
    <col min="1" max="4" width="2.625" style="109" customWidth="1"/>
    <col min="5" max="5" width="5.25" style="109" customWidth="1"/>
    <col min="6" max="6" width="17.875" style="109" customWidth="1"/>
    <col min="7" max="7" width="20.125" style="109" customWidth="1"/>
    <col min="8" max="8" width="12.75" style="109" customWidth="1"/>
    <col min="9" max="39" width="6" style="109" customWidth="1"/>
    <col min="40" max="16384" width="6" style="109"/>
  </cols>
  <sheetData>
    <row r="1" spans="2:43" ht="18.75">
      <c r="B1" s="196" t="s">
        <v>349</v>
      </c>
      <c r="C1" s="197"/>
    </row>
    <row r="2" spans="2:43" ht="18.75">
      <c r="B2" s="197"/>
      <c r="C2" s="196" t="s">
        <v>130</v>
      </c>
    </row>
    <row r="5" spans="2:43" ht="15.75">
      <c r="C5" s="198" t="s">
        <v>76</v>
      </c>
    </row>
    <row r="8" spans="2:43">
      <c r="C8" s="253" t="s">
        <v>164</v>
      </c>
      <c r="D8" s="109">
        <v>22</v>
      </c>
      <c r="E8" s="109" t="s">
        <v>106</v>
      </c>
    </row>
    <row r="9" spans="2:43" ht="15" customHeight="1">
      <c r="E9" s="236" t="s">
        <v>131</v>
      </c>
      <c r="F9" s="547" t="s">
        <v>14</v>
      </c>
      <c r="G9" s="548"/>
      <c r="H9" s="121" t="s">
        <v>15</v>
      </c>
      <c r="I9" s="122">
        <v>1990</v>
      </c>
      <c r="J9" s="122">
        <v>1991</v>
      </c>
      <c r="K9" s="122">
        <v>1992</v>
      </c>
      <c r="L9" s="122">
        <v>1993</v>
      </c>
      <c r="M9" s="122">
        <v>1994</v>
      </c>
      <c r="N9" s="122">
        <v>1995</v>
      </c>
      <c r="O9" s="122">
        <v>1996</v>
      </c>
      <c r="P9" s="122">
        <v>1997</v>
      </c>
      <c r="Q9" s="122">
        <v>1998</v>
      </c>
      <c r="R9" s="122">
        <v>1999</v>
      </c>
      <c r="S9" s="122">
        <v>2000</v>
      </c>
      <c r="T9" s="122">
        <v>2001</v>
      </c>
      <c r="U9" s="122">
        <v>2002</v>
      </c>
      <c r="V9" s="122">
        <v>2003</v>
      </c>
      <c r="W9" s="122">
        <v>2004</v>
      </c>
      <c r="X9" s="122">
        <v>2005</v>
      </c>
      <c r="Y9" s="122">
        <v>2006</v>
      </c>
      <c r="Z9" s="122">
        <v>2007</v>
      </c>
      <c r="AA9" s="122">
        <v>2008</v>
      </c>
      <c r="AB9" s="122">
        <v>2009</v>
      </c>
      <c r="AC9" s="122">
        <v>2010</v>
      </c>
      <c r="AD9" s="122">
        <v>2011</v>
      </c>
      <c r="AE9" s="122">
        <v>2012</v>
      </c>
      <c r="AF9" s="122">
        <v>2013</v>
      </c>
      <c r="AG9" s="122">
        <v>2014</v>
      </c>
      <c r="AH9" s="122">
        <v>2015</v>
      </c>
      <c r="AI9" s="122">
        <v>2016</v>
      </c>
      <c r="AJ9" s="122">
        <v>2017</v>
      </c>
      <c r="AK9" s="122">
        <v>2018</v>
      </c>
      <c r="AL9" s="122">
        <v>2019</v>
      </c>
      <c r="AM9" s="122">
        <v>2020</v>
      </c>
      <c r="AN9" s="122">
        <v>2021</v>
      </c>
      <c r="AO9" s="122">
        <v>2022</v>
      </c>
      <c r="AP9" s="122">
        <v>2023</v>
      </c>
      <c r="AQ9" s="122">
        <v>2024</v>
      </c>
    </row>
    <row r="10" spans="2:43" ht="15" customHeight="1">
      <c r="E10" s="549" t="s">
        <v>33</v>
      </c>
      <c r="F10" s="551" t="s">
        <v>38</v>
      </c>
      <c r="G10" s="311" t="s">
        <v>173</v>
      </c>
      <c r="H10" s="79" t="s">
        <v>34</v>
      </c>
      <c r="I10" s="341">
        <v>6.647784000000001E-2</v>
      </c>
      <c r="J10" s="155">
        <v>4.3059510000000002E-2</v>
      </c>
      <c r="K10" s="155">
        <v>4.3814940000000004E-2</v>
      </c>
      <c r="L10" s="155">
        <v>4.7592090000000004E-2</v>
      </c>
      <c r="M10" s="155">
        <v>3.7016069999999998E-2</v>
      </c>
      <c r="N10" s="155">
        <v>3.77715E-2</v>
      </c>
      <c r="O10" s="155">
        <v>3.77715E-2</v>
      </c>
      <c r="P10" s="155">
        <v>4.0793220000000005E-2</v>
      </c>
      <c r="Q10" s="155">
        <v>4.7214375000000003E-2</v>
      </c>
      <c r="R10" s="155">
        <v>4.5792950999999998E-2</v>
      </c>
      <c r="S10" s="341">
        <v>5.2988174999999998E-2</v>
      </c>
      <c r="T10" s="341">
        <v>5.0541765000000002E-2</v>
      </c>
      <c r="U10" s="341">
        <v>5.0506875000000007E-2</v>
      </c>
      <c r="V10" s="341">
        <v>5.4513840999999993E-2</v>
      </c>
      <c r="W10" s="341">
        <v>5.0199897440000009E-2</v>
      </c>
      <c r="X10" s="341">
        <v>7.4809350000000011E-2</v>
      </c>
      <c r="Y10" s="341">
        <v>8.9705749999999987E-2</v>
      </c>
      <c r="Z10" s="341">
        <v>0.10220024999999999</v>
      </c>
      <c r="AA10" s="341">
        <v>0.10791191999999999</v>
      </c>
      <c r="AB10" s="341">
        <v>0.11912391999999998</v>
      </c>
      <c r="AC10" s="341">
        <v>0.12931214999999999</v>
      </c>
      <c r="AD10" s="341">
        <v>0.15161047999999999</v>
      </c>
      <c r="AE10" s="341">
        <v>0.12939519999999999</v>
      </c>
      <c r="AF10" s="341">
        <v>0.13212106000000001</v>
      </c>
      <c r="AG10" s="341">
        <v>0.13127800000000001</v>
      </c>
      <c r="AH10" s="341">
        <v>0.13797238000000001</v>
      </c>
      <c r="AI10" s="341">
        <v>0.15840707999999998</v>
      </c>
      <c r="AJ10" s="341">
        <v>0.16480575</v>
      </c>
      <c r="AK10" s="341">
        <v>0.15650064</v>
      </c>
      <c r="AL10" s="341">
        <v>0.15227108</v>
      </c>
      <c r="AM10" s="341">
        <v>0.14259375000000002</v>
      </c>
      <c r="AN10" s="341">
        <v>0.13150000000000001</v>
      </c>
      <c r="AO10" s="341">
        <v>0.12277</v>
      </c>
      <c r="AP10" s="341">
        <v>0.11980999999999999</v>
      </c>
      <c r="AQ10" s="341">
        <v>0.10706000000000002</v>
      </c>
    </row>
    <row r="11" spans="2:43" ht="15" customHeight="1">
      <c r="E11" s="521"/>
      <c r="F11" s="540"/>
      <c r="G11" s="311" t="s">
        <v>179</v>
      </c>
      <c r="H11" s="79" t="s">
        <v>34</v>
      </c>
      <c r="I11" s="341" t="s">
        <v>489</v>
      </c>
      <c r="J11" s="341" t="s">
        <v>489</v>
      </c>
      <c r="K11" s="341" t="s">
        <v>489</v>
      </c>
      <c r="L11" s="341" t="s">
        <v>489</v>
      </c>
      <c r="M11" s="341" t="s">
        <v>489</v>
      </c>
      <c r="N11" s="341" t="s">
        <v>489</v>
      </c>
      <c r="O11" s="341" t="s">
        <v>489</v>
      </c>
      <c r="P11" s="341" t="s">
        <v>489</v>
      </c>
      <c r="Q11" s="341" t="s">
        <v>489</v>
      </c>
      <c r="R11" s="341" t="s">
        <v>489</v>
      </c>
      <c r="S11" s="341" t="s">
        <v>489</v>
      </c>
      <c r="T11" s="341" t="s">
        <v>489</v>
      </c>
      <c r="U11" s="341" t="s">
        <v>489</v>
      </c>
      <c r="V11" s="341" t="s">
        <v>489</v>
      </c>
      <c r="W11" s="341" t="s">
        <v>489</v>
      </c>
      <c r="X11" s="340">
        <v>3.8400000000000001E-3</v>
      </c>
      <c r="Y11" s="155">
        <v>6.7200000000000003E-3</v>
      </c>
      <c r="Z11" s="155">
        <v>1.0559999999999998E-2</v>
      </c>
      <c r="AA11" s="155">
        <v>2.6880000000000001E-2</v>
      </c>
      <c r="AB11" s="155">
        <v>5.568E-2</v>
      </c>
      <c r="AC11" s="155">
        <v>1.6320000000000001E-2</v>
      </c>
      <c r="AD11" s="155">
        <v>1.536E-2</v>
      </c>
      <c r="AE11" s="155">
        <v>2.0160000000000001E-2</v>
      </c>
      <c r="AF11" s="155">
        <v>1.8239999999999999E-2</v>
      </c>
      <c r="AG11" s="155">
        <v>2.4E-2</v>
      </c>
      <c r="AH11" s="155">
        <v>3.3600000000000005E-2</v>
      </c>
      <c r="AI11" s="155">
        <v>2.8799999999999999E-2</v>
      </c>
      <c r="AJ11" s="155">
        <v>2.0160000000000001E-2</v>
      </c>
      <c r="AK11" s="155">
        <v>2.0160000000000001E-2</v>
      </c>
      <c r="AL11" s="155">
        <v>2.2079999999999999E-2</v>
      </c>
      <c r="AM11" s="155">
        <v>2.1119999999999996E-2</v>
      </c>
      <c r="AN11" s="155">
        <v>2.2079999999999999E-2</v>
      </c>
      <c r="AO11" s="155">
        <v>2.0160000000000001E-2</v>
      </c>
      <c r="AP11" s="155">
        <v>2.0160000000000001E-2</v>
      </c>
      <c r="AQ11" s="155">
        <v>1.536E-2</v>
      </c>
    </row>
    <row r="12" spans="2:43" ht="15" customHeight="1">
      <c r="E12" s="521"/>
      <c r="F12" s="540"/>
      <c r="G12" s="312" t="s">
        <v>174</v>
      </c>
      <c r="H12" s="79" t="s">
        <v>34</v>
      </c>
      <c r="I12" s="341">
        <v>2.0932170206553544</v>
      </c>
      <c r="J12" s="341">
        <v>2.092223328780948</v>
      </c>
      <c r="K12" s="341">
        <v>2.0960914722610764</v>
      </c>
      <c r="L12" s="341">
        <v>2.0975094617721211</v>
      </c>
      <c r="M12" s="341">
        <v>2.0971236367191159</v>
      </c>
      <c r="N12" s="341">
        <v>2.101227012567743</v>
      </c>
      <c r="O12" s="341">
        <v>2.1065911899428573</v>
      </c>
      <c r="P12" s="341">
        <v>2.1137281659428573</v>
      </c>
      <c r="Q12" s="341">
        <v>2.0962824709028576</v>
      </c>
      <c r="R12" s="341">
        <v>2.1061400225828573</v>
      </c>
      <c r="S12" s="341">
        <v>2.1100469317028576</v>
      </c>
      <c r="T12" s="341">
        <v>2.1322512747428575</v>
      </c>
      <c r="U12" s="341">
        <v>2.7184451066057145</v>
      </c>
      <c r="V12" s="341">
        <v>3.20074496832</v>
      </c>
      <c r="W12" s="341">
        <v>3.3105989653028569</v>
      </c>
      <c r="X12" s="341">
        <v>3.7386115891611427</v>
      </c>
      <c r="Y12" s="341">
        <v>3.8442498607145144</v>
      </c>
      <c r="Z12" s="341">
        <v>3.6936558762404577</v>
      </c>
      <c r="AA12" s="341">
        <v>4.1432361718649142</v>
      </c>
      <c r="AB12" s="341">
        <v>4.0675920462818924</v>
      </c>
      <c r="AC12" s="341">
        <v>3.5596482376565435</v>
      </c>
      <c r="AD12" s="341">
        <v>3.9275400362976032</v>
      </c>
      <c r="AE12" s="341">
        <v>3.9024061315199998</v>
      </c>
      <c r="AF12" s="341">
        <v>3.8580845367908578</v>
      </c>
      <c r="AG12" s="341">
        <v>3.8403451294680688</v>
      </c>
      <c r="AH12" s="341">
        <v>3.9002189576228572</v>
      </c>
      <c r="AI12" s="341">
        <v>3.9376914267782981</v>
      </c>
      <c r="AJ12" s="341">
        <v>3.4014945489805712</v>
      </c>
      <c r="AK12" s="341">
        <v>3.379112075714743</v>
      </c>
      <c r="AL12" s="341">
        <v>3.1186141509174852</v>
      </c>
      <c r="AM12" s="341">
        <v>2.8083852677485712</v>
      </c>
      <c r="AN12" s="341">
        <v>2.9056333979328</v>
      </c>
      <c r="AO12" s="341">
        <v>2.6242787153856</v>
      </c>
      <c r="AP12" s="341">
        <v>2.4722863290514288</v>
      </c>
      <c r="AQ12" s="341">
        <v>2.4484702613856002</v>
      </c>
    </row>
    <row r="13" spans="2:43" ht="15" customHeight="1" thickBot="1">
      <c r="E13" s="521"/>
      <c r="F13" s="541" t="s">
        <v>39</v>
      </c>
      <c r="G13" s="542"/>
      <c r="H13" s="81" t="s">
        <v>34</v>
      </c>
      <c r="I13" s="342" t="s">
        <v>490</v>
      </c>
      <c r="J13" s="342" t="s">
        <v>490</v>
      </c>
      <c r="K13" s="342" t="s">
        <v>490</v>
      </c>
      <c r="L13" s="342" t="s">
        <v>490</v>
      </c>
      <c r="M13" s="342" t="s">
        <v>490</v>
      </c>
      <c r="N13" s="342" t="s">
        <v>490</v>
      </c>
      <c r="O13" s="342" t="s">
        <v>490</v>
      </c>
      <c r="P13" s="342" t="s">
        <v>490</v>
      </c>
      <c r="Q13" s="342" t="s">
        <v>490</v>
      </c>
      <c r="R13" s="342" t="s">
        <v>490</v>
      </c>
      <c r="S13" s="342" t="s">
        <v>490</v>
      </c>
      <c r="T13" s="342" t="s">
        <v>490</v>
      </c>
      <c r="U13" s="342" t="s">
        <v>490</v>
      </c>
      <c r="V13" s="342" t="s">
        <v>490</v>
      </c>
      <c r="W13" s="342" t="s">
        <v>490</v>
      </c>
      <c r="X13" s="342" t="s">
        <v>490</v>
      </c>
      <c r="Y13" s="342" t="s">
        <v>490</v>
      </c>
      <c r="Z13" s="342" t="s">
        <v>490</v>
      </c>
      <c r="AA13" s="342" t="s">
        <v>490</v>
      </c>
      <c r="AB13" s="342" t="s">
        <v>490</v>
      </c>
      <c r="AC13" s="342" t="s">
        <v>490</v>
      </c>
      <c r="AD13" s="342" t="s">
        <v>490</v>
      </c>
      <c r="AE13" s="342" t="s">
        <v>490</v>
      </c>
      <c r="AF13" s="342" t="s">
        <v>490</v>
      </c>
      <c r="AG13" s="342" t="s">
        <v>490</v>
      </c>
      <c r="AH13" s="342" t="s">
        <v>490</v>
      </c>
      <c r="AI13" s="342" t="s">
        <v>490</v>
      </c>
      <c r="AJ13" s="342" t="s">
        <v>490</v>
      </c>
      <c r="AK13" s="342" t="s">
        <v>490</v>
      </c>
      <c r="AL13" s="342" t="s">
        <v>490</v>
      </c>
      <c r="AM13" s="342" t="s">
        <v>490</v>
      </c>
      <c r="AN13" s="342" t="s">
        <v>490</v>
      </c>
      <c r="AO13" s="342" t="s">
        <v>490</v>
      </c>
      <c r="AP13" s="342" t="s">
        <v>490</v>
      </c>
      <c r="AQ13" s="342" t="s">
        <v>490</v>
      </c>
    </row>
    <row r="14" spans="2:43" ht="15" customHeight="1" thickTop="1">
      <c r="E14" s="521"/>
      <c r="F14" s="552" t="s">
        <v>40</v>
      </c>
      <c r="G14" s="553"/>
      <c r="H14" s="102" t="s">
        <v>34</v>
      </c>
      <c r="I14" s="343">
        <v>2.1596948606553545</v>
      </c>
      <c r="J14" s="343">
        <v>2.1352828387809479</v>
      </c>
      <c r="K14" s="343">
        <v>2.1399064122610763</v>
      </c>
      <c r="L14" s="343">
        <v>2.1451015517721213</v>
      </c>
      <c r="M14" s="343">
        <v>2.1341397067191159</v>
      </c>
      <c r="N14" s="343">
        <v>2.1389985125677429</v>
      </c>
      <c r="O14" s="343">
        <v>2.1443626899428572</v>
      </c>
      <c r="P14" s="343">
        <v>2.1545213859428571</v>
      </c>
      <c r="Q14" s="343">
        <v>2.1434968459028574</v>
      </c>
      <c r="R14" s="343">
        <v>2.1519329735828574</v>
      </c>
      <c r="S14" s="343">
        <v>2.1630351067028575</v>
      </c>
      <c r="T14" s="343">
        <v>2.1827930397428577</v>
      </c>
      <c r="U14" s="343">
        <v>2.7689519816057144</v>
      </c>
      <c r="V14" s="343">
        <v>3.2552588093199999</v>
      </c>
      <c r="W14" s="343">
        <v>3.3607988627428571</v>
      </c>
      <c r="X14" s="343">
        <v>3.8172609391611427</v>
      </c>
      <c r="Y14" s="343">
        <v>3.9406756107145142</v>
      </c>
      <c r="Z14" s="343">
        <v>3.8064161262404577</v>
      </c>
      <c r="AA14" s="343">
        <v>4.2780280918649138</v>
      </c>
      <c r="AB14" s="343">
        <v>4.242395966281892</v>
      </c>
      <c r="AC14" s="343">
        <v>3.7052803876565434</v>
      </c>
      <c r="AD14" s="343">
        <v>4.0945105162976034</v>
      </c>
      <c r="AE14" s="343">
        <v>4.0519613315199994</v>
      </c>
      <c r="AF14" s="343">
        <v>4.0084455967908577</v>
      </c>
      <c r="AG14" s="343">
        <v>3.9956231294680689</v>
      </c>
      <c r="AH14" s="343">
        <v>4.0717913376228569</v>
      </c>
      <c r="AI14" s="343">
        <v>4.1248985067782984</v>
      </c>
      <c r="AJ14" s="343">
        <v>3.5864602989805712</v>
      </c>
      <c r="AK14" s="343">
        <v>3.5557727157147432</v>
      </c>
      <c r="AL14" s="343">
        <v>3.2929652309174853</v>
      </c>
      <c r="AM14" s="343">
        <v>2.9720990177485711</v>
      </c>
      <c r="AN14" s="343">
        <v>3.0592133979327998</v>
      </c>
      <c r="AO14" s="343">
        <v>2.7672087153855998</v>
      </c>
      <c r="AP14" s="343">
        <v>2.6122563290514287</v>
      </c>
      <c r="AQ14" s="343">
        <v>2.5708902613856002</v>
      </c>
    </row>
    <row r="15" spans="2:43" ht="15" customHeight="1" thickBot="1">
      <c r="E15" s="550"/>
      <c r="F15" s="554"/>
      <c r="G15" s="555"/>
      <c r="H15" s="103" t="s">
        <v>41</v>
      </c>
      <c r="I15" s="124">
        <v>60.471456098349925</v>
      </c>
      <c r="J15" s="124">
        <v>59.787919485866539</v>
      </c>
      <c r="K15" s="124">
        <v>59.917379543310133</v>
      </c>
      <c r="L15" s="124">
        <v>60.062843449619393</v>
      </c>
      <c r="M15" s="124">
        <v>59.755911788135244</v>
      </c>
      <c r="N15" s="124">
        <v>59.891958351896804</v>
      </c>
      <c r="O15" s="124">
        <v>60.042155318399999</v>
      </c>
      <c r="P15" s="124">
        <v>60.3265988064</v>
      </c>
      <c r="Q15" s="124">
        <v>60.017911685280005</v>
      </c>
      <c r="R15" s="124">
        <v>60.254123260320007</v>
      </c>
      <c r="S15" s="124">
        <v>60.564982987680011</v>
      </c>
      <c r="T15" s="124">
        <v>61.118205112800013</v>
      </c>
      <c r="U15" s="124">
        <v>77.530655484960008</v>
      </c>
      <c r="V15" s="124">
        <v>91.147246660959993</v>
      </c>
      <c r="W15" s="124">
        <v>94.102368156799997</v>
      </c>
      <c r="X15" s="124">
        <v>106.88330629651199</v>
      </c>
      <c r="Y15" s="124">
        <v>110.3389171000064</v>
      </c>
      <c r="Z15" s="124">
        <v>106.57965153473282</v>
      </c>
      <c r="AA15" s="124">
        <v>119.78478657221758</v>
      </c>
      <c r="AB15" s="124">
        <v>118.78708705589298</v>
      </c>
      <c r="AC15" s="124">
        <v>103.74785085438322</v>
      </c>
      <c r="AD15" s="124">
        <v>114.6462944563329</v>
      </c>
      <c r="AE15" s="124">
        <v>113.45491728255999</v>
      </c>
      <c r="AF15" s="124">
        <v>112.23647671014402</v>
      </c>
      <c r="AG15" s="124">
        <v>111.87744762510593</v>
      </c>
      <c r="AH15" s="124">
        <v>114.01015745344</v>
      </c>
      <c r="AI15" s="124">
        <v>115.49715818979236</v>
      </c>
      <c r="AJ15" s="124">
        <v>100.42088837145599</v>
      </c>
      <c r="AK15" s="124">
        <v>99.561636040012814</v>
      </c>
      <c r="AL15" s="124">
        <v>92.203026465689589</v>
      </c>
      <c r="AM15" s="124">
        <v>83.218772496959986</v>
      </c>
      <c r="AN15" s="124">
        <v>85.657975142118389</v>
      </c>
      <c r="AO15" s="124">
        <v>77.481844030796793</v>
      </c>
      <c r="AP15" s="124">
        <v>73.143177213439998</v>
      </c>
      <c r="AQ15" s="124">
        <v>71.984927318796807</v>
      </c>
    </row>
    <row r="16" spans="2:43" ht="15" customHeight="1">
      <c r="E16" s="537" t="s">
        <v>35</v>
      </c>
      <c r="F16" s="540" t="s">
        <v>38</v>
      </c>
      <c r="G16" s="311" t="s">
        <v>173</v>
      </c>
      <c r="H16" s="104" t="s">
        <v>24</v>
      </c>
      <c r="I16" s="154">
        <v>1.7903556000000001E-2</v>
      </c>
      <c r="J16" s="154">
        <v>1.1596621500000003E-2</v>
      </c>
      <c r="K16" s="154">
        <v>1.1800071000000001E-2</v>
      </c>
      <c r="L16" s="154">
        <v>1.2817318500000003E-2</v>
      </c>
      <c r="M16" s="154">
        <v>9.9690255000000009E-3</v>
      </c>
      <c r="N16" s="154">
        <v>1.0172474999999999E-2</v>
      </c>
      <c r="O16" s="154">
        <v>1.0172474999999999E-2</v>
      </c>
      <c r="P16" s="154">
        <v>1.0986273000000003E-2</v>
      </c>
      <c r="Q16" s="154">
        <v>1.271559375E-2</v>
      </c>
      <c r="R16" s="154">
        <v>1.2443775750000002E-2</v>
      </c>
      <c r="S16" s="154">
        <v>1.4524431749999999E-2</v>
      </c>
      <c r="T16" s="154">
        <v>1.385295525E-2</v>
      </c>
      <c r="U16" s="154">
        <v>1.3842037350000003E-2</v>
      </c>
      <c r="V16" s="154">
        <v>1.486893765E-2</v>
      </c>
      <c r="W16" s="154">
        <v>1.3569237528000001E-2</v>
      </c>
      <c r="X16" s="154">
        <v>1.7825197500000001E-2</v>
      </c>
      <c r="Y16" s="154">
        <v>2.1941137499999999E-2</v>
      </c>
      <c r="Z16" s="154">
        <v>2.53049625E-2</v>
      </c>
      <c r="AA16" s="154">
        <v>2.6751132E-2</v>
      </c>
      <c r="AB16" s="154">
        <v>2.9245332000000002E-2</v>
      </c>
      <c r="AC16" s="154">
        <v>3.1746577500000005E-2</v>
      </c>
      <c r="AD16" s="154">
        <v>3.866290800000001E-2</v>
      </c>
      <c r="AE16" s="154">
        <v>3.2545920000000006E-2</v>
      </c>
      <c r="AF16" s="154">
        <v>3.2830401000000002E-2</v>
      </c>
      <c r="AG16" s="154">
        <v>3.1086300000000008E-2</v>
      </c>
      <c r="AH16" s="154">
        <v>3.296502300000001E-2</v>
      </c>
      <c r="AI16" s="154">
        <v>3.6315017999999998E-2</v>
      </c>
      <c r="AJ16" s="154">
        <v>3.8216137499999997E-2</v>
      </c>
      <c r="AK16" s="154">
        <v>3.5933544000000005E-2</v>
      </c>
      <c r="AL16" s="154">
        <v>3.5597417999999999E-2</v>
      </c>
      <c r="AM16" s="154">
        <v>3.3015937499999995E-2</v>
      </c>
      <c r="AN16" s="154">
        <v>2.9811000000000004E-2</v>
      </c>
      <c r="AO16" s="154">
        <v>2.7646500000000001E-2</v>
      </c>
      <c r="AP16" s="154">
        <v>2.6038500000000003E-2</v>
      </c>
      <c r="AQ16" s="154">
        <v>2.3325000000000005E-2</v>
      </c>
    </row>
    <row r="17" spans="5:43" ht="15" customHeight="1">
      <c r="E17" s="538"/>
      <c r="F17" s="540"/>
      <c r="G17" s="311" t="s">
        <v>179</v>
      </c>
      <c r="H17" s="80" t="s">
        <v>24</v>
      </c>
      <c r="I17" s="154" t="s">
        <v>489</v>
      </c>
      <c r="J17" s="154" t="s">
        <v>489</v>
      </c>
      <c r="K17" s="154" t="s">
        <v>489</v>
      </c>
      <c r="L17" s="154" t="s">
        <v>489</v>
      </c>
      <c r="M17" s="154" t="s">
        <v>489</v>
      </c>
      <c r="N17" s="154" t="s">
        <v>489</v>
      </c>
      <c r="O17" s="154" t="s">
        <v>489</v>
      </c>
      <c r="P17" s="154" t="s">
        <v>489</v>
      </c>
      <c r="Q17" s="154" t="s">
        <v>489</v>
      </c>
      <c r="R17" s="154" t="s">
        <v>489</v>
      </c>
      <c r="S17" s="154" t="s">
        <v>489</v>
      </c>
      <c r="T17" s="154" t="s">
        <v>489</v>
      </c>
      <c r="U17" s="154" t="s">
        <v>489</v>
      </c>
      <c r="V17" s="154" t="s">
        <v>489</v>
      </c>
      <c r="W17" s="154" t="s">
        <v>489</v>
      </c>
      <c r="X17" s="339">
        <v>1.08E-3</v>
      </c>
      <c r="Y17" s="339">
        <v>1.8900000000000002E-3</v>
      </c>
      <c r="Z17" s="339">
        <v>2.9700000000000004E-3</v>
      </c>
      <c r="AA17" s="339">
        <v>7.5600000000000007E-3</v>
      </c>
      <c r="AB17" s="339">
        <v>1.566E-2</v>
      </c>
      <c r="AC17" s="339">
        <v>4.5900000000000003E-3</v>
      </c>
      <c r="AD17" s="339">
        <v>4.3200000000000001E-3</v>
      </c>
      <c r="AE17" s="154">
        <v>5.6699999999999997E-3</v>
      </c>
      <c r="AF17" s="154">
        <v>5.1300000000000009E-3</v>
      </c>
      <c r="AG17" s="154">
        <v>6.7499999999999999E-3</v>
      </c>
      <c r="AH17" s="154">
        <v>9.4500000000000018E-3</v>
      </c>
      <c r="AI17" s="154">
        <v>8.1000000000000013E-3</v>
      </c>
      <c r="AJ17" s="154">
        <v>5.6699999999999997E-3</v>
      </c>
      <c r="AK17" s="154">
        <v>5.6699999999999997E-3</v>
      </c>
      <c r="AL17" s="154">
        <v>6.2100000000000011E-3</v>
      </c>
      <c r="AM17" s="154">
        <v>5.9400000000000008E-3</v>
      </c>
      <c r="AN17" s="154">
        <v>6.2100000000000011E-3</v>
      </c>
      <c r="AO17" s="154">
        <v>5.6699999999999997E-3</v>
      </c>
      <c r="AP17" s="154">
        <v>5.6699999999999997E-3</v>
      </c>
      <c r="AQ17" s="154">
        <v>4.3200000000000001E-3</v>
      </c>
    </row>
    <row r="18" spans="5:43" ht="15" customHeight="1">
      <c r="E18" s="538"/>
      <c r="F18" s="540"/>
      <c r="G18" s="312" t="s">
        <v>174</v>
      </c>
      <c r="H18" s="80" t="s">
        <v>24</v>
      </c>
      <c r="I18" s="155">
        <v>0.58871728705931836</v>
      </c>
      <c r="J18" s="155">
        <v>0.58843781121964156</v>
      </c>
      <c r="K18" s="155">
        <v>0.58952572657342772</v>
      </c>
      <c r="L18" s="155">
        <v>0.589924536123409</v>
      </c>
      <c r="M18" s="155">
        <v>0.58981602282725132</v>
      </c>
      <c r="N18" s="155">
        <v>0.59097009728467775</v>
      </c>
      <c r="O18" s="155">
        <v>0.59247877217142864</v>
      </c>
      <c r="P18" s="155">
        <v>0.59448604667142868</v>
      </c>
      <c r="Q18" s="155">
        <v>0.58957944494142867</v>
      </c>
      <c r="R18" s="155">
        <v>0.59235188135142869</v>
      </c>
      <c r="S18" s="155">
        <v>0.59345069954142871</v>
      </c>
      <c r="T18" s="155">
        <v>0.59969567102142862</v>
      </c>
      <c r="U18" s="155">
        <v>0.76456268623285717</v>
      </c>
      <c r="V18" s="155">
        <v>0.90020952233999996</v>
      </c>
      <c r="W18" s="155">
        <v>0.93110595899142856</v>
      </c>
      <c r="X18" s="155">
        <v>1.0514845094515712</v>
      </c>
      <c r="Y18" s="155">
        <v>1.0811952733259573</v>
      </c>
      <c r="Z18" s="155">
        <v>1.0388407151926289</v>
      </c>
      <c r="AA18" s="155">
        <v>1.1652851733370073</v>
      </c>
      <c r="AB18" s="155">
        <v>1.1440102630167823</v>
      </c>
      <c r="AC18" s="155">
        <v>1.0011510668409029</v>
      </c>
      <c r="AD18" s="155">
        <v>1.1046206352087011</v>
      </c>
      <c r="AE18" s="155">
        <v>1.0975517244899999</v>
      </c>
      <c r="AF18" s="155">
        <v>1.0850862759724287</v>
      </c>
      <c r="AG18" s="155">
        <v>1.0800970676628945</v>
      </c>
      <c r="AH18" s="155">
        <v>1.0969365818314289</v>
      </c>
      <c r="AI18" s="155">
        <v>1.1074757137813966</v>
      </c>
      <c r="AJ18" s="155">
        <v>0.9566703419007857</v>
      </c>
      <c r="AK18" s="155">
        <v>0.95037527129477151</v>
      </c>
      <c r="AL18" s="155">
        <v>0.87711022994554289</v>
      </c>
      <c r="AM18" s="155">
        <v>0.78985835655428571</v>
      </c>
      <c r="AN18" s="155">
        <v>0.81720939316859997</v>
      </c>
      <c r="AO18" s="155">
        <v>0.73807838870220011</v>
      </c>
      <c r="AP18" s="155">
        <v>0.69533053004571432</v>
      </c>
      <c r="AQ18" s="155">
        <v>0.68863226101469999</v>
      </c>
    </row>
    <row r="19" spans="5:43" ht="15" customHeight="1" thickBot="1">
      <c r="E19" s="538"/>
      <c r="F19" s="541" t="s">
        <v>39</v>
      </c>
      <c r="G19" s="542"/>
      <c r="H19" s="81" t="s">
        <v>24</v>
      </c>
      <c r="I19" s="123" t="s">
        <v>489</v>
      </c>
      <c r="J19" s="123" t="s">
        <v>489</v>
      </c>
      <c r="K19" s="123" t="s">
        <v>489</v>
      </c>
      <c r="L19" s="123" t="s">
        <v>489</v>
      </c>
      <c r="M19" s="123" t="s">
        <v>489</v>
      </c>
      <c r="N19" s="123" t="s">
        <v>489</v>
      </c>
      <c r="O19" s="123" t="s">
        <v>489</v>
      </c>
      <c r="P19" s="123" t="s">
        <v>489</v>
      </c>
      <c r="Q19" s="123" t="s">
        <v>489</v>
      </c>
      <c r="R19" s="123" t="s">
        <v>489</v>
      </c>
      <c r="S19" s="123" t="s">
        <v>489</v>
      </c>
      <c r="T19" s="123" t="s">
        <v>489</v>
      </c>
      <c r="U19" s="123" t="s">
        <v>489</v>
      </c>
      <c r="V19" s="123" t="s">
        <v>489</v>
      </c>
      <c r="W19" s="123" t="s">
        <v>489</v>
      </c>
      <c r="X19" s="123" t="s">
        <v>489</v>
      </c>
      <c r="Y19" s="123" t="s">
        <v>489</v>
      </c>
      <c r="Z19" s="123" t="s">
        <v>489</v>
      </c>
      <c r="AA19" s="123" t="s">
        <v>489</v>
      </c>
      <c r="AB19" s="123" t="s">
        <v>489</v>
      </c>
      <c r="AC19" s="123" t="s">
        <v>489</v>
      </c>
      <c r="AD19" s="123" t="s">
        <v>489</v>
      </c>
      <c r="AE19" s="123" t="s">
        <v>489</v>
      </c>
      <c r="AF19" s="123" t="s">
        <v>489</v>
      </c>
      <c r="AG19" s="123" t="s">
        <v>489</v>
      </c>
      <c r="AH19" s="123" t="s">
        <v>489</v>
      </c>
      <c r="AI19" s="123" t="s">
        <v>489</v>
      </c>
      <c r="AJ19" s="123" t="s">
        <v>489</v>
      </c>
      <c r="AK19" s="123" t="s">
        <v>489</v>
      </c>
      <c r="AL19" s="123" t="s">
        <v>489</v>
      </c>
      <c r="AM19" s="123" t="s">
        <v>489</v>
      </c>
      <c r="AN19" s="123" t="s">
        <v>489</v>
      </c>
      <c r="AO19" s="123" t="s">
        <v>489</v>
      </c>
      <c r="AP19" s="123" t="s">
        <v>489</v>
      </c>
      <c r="AQ19" s="123" t="s">
        <v>489</v>
      </c>
    </row>
    <row r="20" spans="5:43" ht="15" customHeight="1" thickTop="1">
      <c r="E20" s="538"/>
      <c r="F20" s="543" t="s">
        <v>40</v>
      </c>
      <c r="G20" s="544"/>
      <c r="H20" s="231" t="s">
        <v>24</v>
      </c>
      <c r="I20" s="125">
        <v>0.6066208430593184</v>
      </c>
      <c r="J20" s="125">
        <v>0.60003443271964152</v>
      </c>
      <c r="K20" s="125">
        <v>0.60132579757342774</v>
      </c>
      <c r="L20" s="125">
        <v>0.60274185462340901</v>
      </c>
      <c r="M20" s="125">
        <v>0.59978504832725132</v>
      </c>
      <c r="N20" s="125">
        <v>0.60114257228467771</v>
      </c>
      <c r="O20" s="125">
        <v>0.60265124717142859</v>
      </c>
      <c r="P20" s="125">
        <v>0.60547231967142867</v>
      </c>
      <c r="Q20" s="125">
        <v>0.60229503869142864</v>
      </c>
      <c r="R20" s="125">
        <v>0.60479565710142869</v>
      </c>
      <c r="S20" s="125">
        <v>0.60797513129142866</v>
      </c>
      <c r="T20" s="125">
        <v>0.61354862627142859</v>
      </c>
      <c r="U20" s="125">
        <v>0.77840472358285717</v>
      </c>
      <c r="V20" s="125">
        <v>0.91507845998999993</v>
      </c>
      <c r="W20" s="125">
        <v>0.94467519651942855</v>
      </c>
      <c r="X20" s="125">
        <v>1.0703897069515713</v>
      </c>
      <c r="Y20" s="125">
        <v>1.1050264108259573</v>
      </c>
      <c r="Z20" s="125">
        <v>1.0671156776926289</v>
      </c>
      <c r="AA20" s="125">
        <v>1.1995963053370073</v>
      </c>
      <c r="AB20" s="125">
        <v>1.1889155950167822</v>
      </c>
      <c r="AC20" s="125">
        <v>1.0374876443409029</v>
      </c>
      <c r="AD20" s="125">
        <v>1.1476035432087011</v>
      </c>
      <c r="AE20" s="125">
        <v>1.13576764449</v>
      </c>
      <c r="AF20" s="125">
        <v>1.1230466769724288</v>
      </c>
      <c r="AG20" s="125">
        <v>1.1179333676628944</v>
      </c>
      <c r="AH20" s="125">
        <v>1.1393516048314289</v>
      </c>
      <c r="AI20" s="125">
        <v>1.1518907317813967</v>
      </c>
      <c r="AJ20" s="125">
        <v>1.0005564794007857</v>
      </c>
      <c r="AK20" s="125">
        <v>0.9919788152947715</v>
      </c>
      <c r="AL20" s="125">
        <v>0.91891764794554287</v>
      </c>
      <c r="AM20" s="125">
        <v>0.82881429405428575</v>
      </c>
      <c r="AN20" s="125">
        <v>0.85323039316859994</v>
      </c>
      <c r="AO20" s="125">
        <v>0.77139488870220008</v>
      </c>
      <c r="AP20" s="125">
        <v>0.72703903004571435</v>
      </c>
      <c r="AQ20" s="125">
        <v>0.71627726101470002</v>
      </c>
    </row>
    <row r="21" spans="5:43" ht="15" customHeight="1" thickBot="1">
      <c r="E21" s="539"/>
      <c r="F21" s="545"/>
      <c r="G21" s="546"/>
      <c r="H21" s="105" t="s">
        <v>41</v>
      </c>
      <c r="I21" s="126">
        <v>160.75452341071937</v>
      </c>
      <c r="J21" s="126">
        <v>159.00912467070501</v>
      </c>
      <c r="K21" s="126">
        <v>159.35133635695834</v>
      </c>
      <c r="L21" s="126">
        <v>159.72659147520338</v>
      </c>
      <c r="M21" s="126">
        <v>158.94303780672161</v>
      </c>
      <c r="N21" s="126">
        <v>159.30278165543959</v>
      </c>
      <c r="O21" s="126">
        <v>159.70258050042858</v>
      </c>
      <c r="P21" s="126">
        <v>160.4501647129286</v>
      </c>
      <c r="Q21" s="126">
        <v>159.60818525322858</v>
      </c>
      <c r="R21" s="126">
        <v>160.27084913187861</v>
      </c>
      <c r="S21" s="126">
        <v>161.11340979222859</v>
      </c>
      <c r="T21" s="126">
        <v>162.59038596192858</v>
      </c>
      <c r="U21" s="126">
        <v>206.27725174945715</v>
      </c>
      <c r="V21" s="126">
        <v>242.49579189734999</v>
      </c>
      <c r="W21" s="126">
        <v>250.33892707764858</v>
      </c>
      <c r="X21" s="126">
        <v>283.65327234216642</v>
      </c>
      <c r="Y21" s="126">
        <v>292.83199886887871</v>
      </c>
      <c r="Z21" s="126">
        <v>282.78565458854666</v>
      </c>
      <c r="AA21" s="126">
        <v>317.89302091430693</v>
      </c>
      <c r="AB21" s="126">
        <v>315.06263267944729</v>
      </c>
      <c r="AC21" s="126">
        <v>274.93422575033929</v>
      </c>
      <c r="AD21" s="126">
        <v>304.11493895030577</v>
      </c>
      <c r="AE21" s="126">
        <v>300.97842578985001</v>
      </c>
      <c r="AF21" s="126">
        <v>297.60736939769362</v>
      </c>
      <c r="AG21" s="126">
        <v>296.252342430667</v>
      </c>
      <c r="AH21" s="126">
        <v>301.92817528032867</v>
      </c>
      <c r="AI21" s="126">
        <v>305.2510439220701</v>
      </c>
      <c r="AJ21" s="126">
        <v>265.14746704120824</v>
      </c>
      <c r="AK21" s="126">
        <v>262.87438605311445</v>
      </c>
      <c r="AL21" s="126">
        <v>243.51317670556887</v>
      </c>
      <c r="AM21" s="126">
        <v>219.63578792438571</v>
      </c>
      <c r="AN21" s="126">
        <v>226.10605418967899</v>
      </c>
      <c r="AO21" s="126">
        <v>204.41964550608301</v>
      </c>
      <c r="AP21" s="126">
        <v>192.66534296211429</v>
      </c>
      <c r="AQ21" s="126">
        <v>189.81347416889551</v>
      </c>
    </row>
    <row r="22" spans="5:43" ht="15" customHeight="1" thickTop="1">
      <c r="E22" s="534" t="s">
        <v>42</v>
      </c>
      <c r="F22" s="535"/>
      <c r="G22" s="536"/>
      <c r="H22" s="100" t="s">
        <v>41</v>
      </c>
      <c r="I22" s="148">
        <v>221.2259795090693</v>
      </c>
      <c r="J22" s="148">
        <v>218.79704415657153</v>
      </c>
      <c r="K22" s="148">
        <v>219.26871590026849</v>
      </c>
      <c r="L22" s="148">
        <v>219.78943492482279</v>
      </c>
      <c r="M22" s="148">
        <v>218.69894959485686</v>
      </c>
      <c r="N22" s="148">
        <v>219.19474000733641</v>
      </c>
      <c r="O22" s="148">
        <v>219.74473581882859</v>
      </c>
      <c r="P22" s="148">
        <v>220.7767635193286</v>
      </c>
      <c r="Q22" s="148">
        <v>219.6260969385086</v>
      </c>
      <c r="R22" s="148">
        <v>220.52497239219861</v>
      </c>
      <c r="S22" s="148">
        <v>221.67839277990862</v>
      </c>
      <c r="T22" s="148">
        <v>223.70859107472859</v>
      </c>
      <c r="U22" s="148">
        <v>283.80790723441714</v>
      </c>
      <c r="V22" s="148">
        <v>333.64303855830997</v>
      </c>
      <c r="W22" s="148">
        <v>344.4412952344486</v>
      </c>
      <c r="X22" s="148">
        <v>390.53657863867841</v>
      </c>
      <c r="Y22" s="148">
        <v>403.17091596888508</v>
      </c>
      <c r="Z22" s="148">
        <v>389.36530612327948</v>
      </c>
      <c r="AA22" s="148">
        <v>437.6778074865245</v>
      </c>
      <c r="AB22" s="148">
        <v>433.84971973534027</v>
      </c>
      <c r="AC22" s="148">
        <v>378.68207660472251</v>
      </c>
      <c r="AD22" s="148">
        <v>418.76123340663867</v>
      </c>
      <c r="AE22" s="148">
        <v>414.43334307241003</v>
      </c>
      <c r="AF22" s="148">
        <v>409.84384610783763</v>
      </c>
      <c r="AG22" s="148">
        <v>408.1297900557729</v>
      </c>
      <c r="AH22" s="148">
        <v>415.93833273376868</v>
      </c>
      <c r="AI22" s="148">
        <v>420.74820211186244</v>
      </c>
      <c r="AJ22" s="148">
        <v>365.56835541266423</v>
      </c>
      <c r="AK22" s="148">
        <v>362.43602209312724</v>
      </c>
      <c r="AL22" s="148">
        <v>335.71620317125848</v>
      </c>
      <c r="AM22" s="148">
        <v>302.8545604213457</v>
      </c>
      <c r="AN22" s="148">
        <v>311.76402933179736</v>
      </c>
      <c r="AO22" s="148">
        <v>281.90148953687981</v>
      </c>
      <c r="AP22" s="148">
        <v>265.80852017555429</v>
      </c>
      <c r="AQ22" s="148">
        <v>261.79840148769233</v>
      </c>
    </row>
  </sheetData>
  <mergeCells count="10">
    <mergeCell ref="F9:G9"/>
    <mergeCell ref="E10:E15"/>
    <mergeCell ref="F10:F12"/>
    <mergeCell ref="F13:G13"/>
    <mergeCell ref="F14:G15"/>
    <mergeCell ref="E22:G22"/>
    <mergeCell ref="E16:E21"/>
    <mergeCell ref="F16:F18"/>
    <mergeCell ref="F19:G19"/>
    <mergeCell ref="F20:G21"/>
  </mergeCells>
  <phoneticPr fontId="4"/>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C50C8-4F42-4CDD-8910-B30C0247552C}">
  <dimension ref="B1:AR115"/>
  <sheetViews>
    <sheetView zoomScaleNormal="100" workbookViewId="0"/>
  </sheetViews>
  <sheetFormatPr defaultColWidth="5.625" defaultRowHeight="15"/>
  <cols>
    <col min="1" max="2" width="2.625" style="109" customWidth="1"/>
    <col min="3" max="3" width="3.25" style="116" customWidth="1"/>
    <col min="4" max="4" width="3.25" style="109" customWidth="1"/>
    <col min="5" max="5" width="6" style="109" customWidth="1"/>
    <col min="6" max="7" width="3.25" style="109" customWidth="1"/>
    <col min="8" max="8" width="29.75" style="109" customWidth="1"/>
    <col min="9" max="9" width="11.625" style="112" customWidth="1"/>
    <col min="10" max="40" width="5.625" style="109" customWidth="1"/>
    <col min="41" max="16384" width="5.625" style="109"/>
  </cols>
  <sheetData>
    <row r="1" spans="2:44" ht="18.75">
      <c r="B1" s="196" t="s">
        <v>349</v>
      </c>
      <c r="C1" s="197"/>
    </row>
    <row r="2" spans="2:44" ht="18.75">
      <c r="B2" s="197"/>
      <c r="C2" s="196" t="s">
        <v>80</v>
      </c>
    </row>
    <row r="3" spans="2:44">
      <c r="B3" s="116"/>
      <c r="C3" s="109"/>
    </row>
    <row r="4" spans="2:44">
      <c r="B4" s="116"/>
      <c r="C4" s="109"/>
    </row>
    <row r="5" spans="2:44" ht="15.75">
      <c r="B5" s="116"/>
      <c r="C5" s="198" t="s">
        <v>77</v>
      </c>
    </row>
    <row r="6" spans="2:44" ht="15.75">
      <c r="B6" s="116"/>
      <c r="C6" s="109"/>
      <c r="J6" s="117"/>
      <c r="K6" s="117"/>
      <c r="L6" s="117"/>
      <c r="M6" s="117"/>
      <c r="N6" s="117"/>
      <c r="O6" s="117"/>
      <c r="P6" s="117"/>
      <c r="Q6" s="117"/>
      <c r="R6" s="117"/>
      <c r="S6" s="117"/>
      <c r="T6" s="117"/>
      <c r="U6" s="117"/>
      <c r="V6" s="117"/>
      <c r="W6" s="117"/>
      <c r="X6" s="117"/>
      <c r="Y6" s="117"/>
      <c r="Z6" s="117"/>
      <c r="AA6" s="117"/>
      <c r="AB6" s="117"/>
      <c r="AC6" s="117"/>
      <c r="AD6" s="117"/>
      <c r="AE6" s="117"/>
      <c r="AF6" s="117"/>
      <c r="AG6" s="117"/>
    </row>
    <row r="7" spans="2:44">
      <c r="B7" s="116"/>
      <c r="C7" s="109"/>
    </row>
    <row r="8" spans="2:44">
      <c r="B8" s="116"/>
      <c r="C8" s="253" t="s">
        <v>164</v>
      </c>
      <c r="D8" s="87">
        <v>30</v>
      </c>
      <c r="E8" s="291" t="s">
        <v>200</v>
      </c>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row>
    <row r="9" spans="2:44" ht="15" customHeight="1">
      <c r="E9" s="110" t="s">
        <v>132</v>
      </c>
      <c r="F9" s="585" t="s">
        <v>27</v>
      </c>
      <c r="G9" s="586"/>
      <c r="H9" s="587"/>
      <c r="I9" s="110" t="s">
        <v>21</v>
      </c>
      <c r="J9" s="118">
        <v>1990</v>
      </c>
      <c r="K9" s="118">
        <v>1991</v>
      </c>
      <c r="L9" s="118">
        <v>1992</v>
      </c>
      <c r="M9" s="118">
        <v>1993</v>
      </c>
      <c r="N9" s="118">
        <v>1994</v>
      </c>
      <c r="O9" s="118">
        <v>1995</v>
      </c>
      <c r="P9" s="118">
        <v>1996</v>
      </c>
      <c r="Q9" s="118">
        <v>1997</v>
      </c>
      <c r="R9" s="118">
        <v>1998</v>
      </c>
      <c r="S9" s="118">
        <v>1999</v>
      </c>
      <c r="T9" s="118">
        <v>2000</v>
      </c>
      <c r="U9" s="118">
        <v>2001</v>
      </c>
      <c r="V9" s="118">
        <v>2002</v>
      </c>
      <c r="W9" s="118">
        <v>2003</v>
      </c>
      <c r="X9" s="118">
        <v>2004</v>
      </c>
      <c r="Y9" s="118">
        <v>2005</v>
      </c>
      <c r="Z9" s="118">
        <v>2006</v>
      </c>
      <c r="AA9" s="118">
        <v>2007</v>
      </c>
      <c r="AB9" s="118">
        <v>2008</v>
      </c>
      <c r="AC9" s="118">
        <v>2009</v>
      </c>
      <c r="AD9" s="118">
        <v>2010</v>
      </c>
      <c r="AE9" s="118">
        <v>2011</v>
      </c>
      <c r="AF9" s="118">
        <v>2012</v>
      </c>
      <c r="AG9" s="118">
        <v>2013</v>
      </c>
      <c r="AH9" s="118">
        <v>2014</v>
      </c>
      <c r="AI9" s="118">
        <v>2015</v>
      </c>
      <c r="AJ9" s="118">
        <v>2016</v>
      </c>
      <c r="AK9" s="118">
        <v>2017</v>
      </c>
      <c r="AL9" s="118">
        <v>2018</v>
      </c>
      <c r="AM9" s="118">
        <v>2019</v>
      </c>
      <c r="AN9" s="118">
        <v>2020</v>
      </c>
      <c r="AO9" s="118">
        <v>2021</v>
      </c>
      <c r="AP9" s="118">
        <v>2022</v>
      </c>
      <c r="AQ9" s="118">
        <v>2023</v>
      </c>
      <c r="AR9" s="118">
        <v>2024</v>
      </c>
    </row>
    <row r="10" spans="2:44" ht="15" customHeight="1">
      <c r="E10" s="573" t="s">
        <v>85</v>
      </c>
      <c r="F10" s="588" t="s">
        <v>28</v>
      </c>
      <c r="G10" s="557" t="s">
        <v>133</v>
      </c>
      <c r="H10" s="313" t="s">
        <v>467</v>
      </c>
      <c r="I10" s="114" t="s">
        <v>86</v>
      </c>
      <c r="J10" s="315">
        <v>3981.4744329906248</v>
      </c>
      <c r="K10" s="315">
        <v>3952.1535093324042</v>
      </c>
      <c r="L10" s="315">
        <v>3943.1339155198298</v>
      </c>
      <c r="M10" s="315">
        <v>3947.0347374026132</v>
      </c>
      <c r="N10" s="315">
        <v>4033.1378347566579</v>
      </c>
      <c r="O10" s="315">
        <v>3973.3296675231541</v>
      </c>
      <c r="P10" s="315">
        <v>4102.5742175831365</v>
      </c>
      <c r="Q10" s="315">
        <v>4104.7882010729791</v>
      </c>
      <c r="R10" s="315">
        <v>4131.6421889297972</v>
      </c>
      <c r="S10" s="315">
        <v>4114.8848695009056</v>
      </c>
      <c r="T10" s="315">
        <v>4066.9880478967953</v>
      </c>
      <c r="U10" s="315">
        <v>3868.1404979242479</v>
      </c>
      <c r="V10" s="315">
        <v>3488.5577756913094</v>
      </c>
      <c r="W10" s="315">
        <v>3255.2426950045983</v>
      </c>
      <c r="X10" s="315">
        <v>2996.3176752328663</v>
      </c>
      <c r="Y10" s="315">
        <v>2386.8204723420026</v>
      </c>
      <c r="Z10" s="315">
        <v>1986.1168780931771</v>
      </c>
      <c r="AA10" s="315">
        <v>1876.2413214809783</v>
      </c>
      <c r="AB10" s="315">
        <v>2059.037780854434</v>
      </c>
      <c r="AC10" s="315">
        <v>1900.8224608278363</v>
      </c>
      <c r="AD10" s="315">
        <v>1636.1074997861404</v>
      </c>
      <c r="AE10" s="315">
        <v>1879.3082459027758</v>
      </c>
      <c r="AF10" s="315">
        <v>2043.1989601772339</v>
      </c>
      <c r="AG10" s="315">
        <v>2132.8323477044501</v>
      </c>
      <c r="AH10" s="315">
        <v>1762.3737420908967</v>
      </c>
      <c r="AI10" s="315">
        <v>1938.3637935307029</v>
      </c>
      <c r="AJ10" s="315">
        <v>1291.9126261081794</v>
      </c>
      <c r="AK10" s="315">
        <v>1275.8368174273219</v>
      </c>
      <c r="AL10" s="315">
        <v>1559.1118050037901</v>
      </c>
      <c r="AM10" s="315">
        <v>1624.3258053122049</v>
      </c>
      <c r="AN10" s="315">
        <v>1716.5868149072569</v>
      </c>
      <c r="AO10" s="315">
        <v>1860.0082635207264</v>
      </c>
      <c r="AP10" s="315">
        <v>1880.9409997206144</v>
      </c>
      <c r="AQ10" s="315">
        <v>1814.8221713218113</v>
      </c>
      <c r="AR10" s="315">
        <v>1788.0860327462408</v>
      </c>
    </row>
    <row r="11" spans="2:44" ht="15" customHeight="1">
      <c r="E11" s="573"/>
      <c r="F11" s="575"/>
      <c r="G11" s="558"/>
      <c r="H11" s="313" t="s">
        <v>212</v>
      </c>
      <c r="I11" s="114" t="s">
        <v>86</v>
      </c>
      <c r="J11" s="315">
        <v>289.3511943611478</v>
      </c>
      <c r="K11" s="315">
        <v>287.22378855081689</v>
      </c>
      <c r="L11" s="315">
        <v>286.56436416212762</v>
      </c>
      <c r="M11" s="315">
        <v>287.79695605009391</v>
      </c>
      <c r="N11" s="315">
        <v>294.0663837814638</v>
      </c>
      <c r="O11" s="315">
        <v>289.23209444320139</v>
      </c>
      <c r="P11" s="315">
        <v>299.09943172234551</v>
      </c>
      <c r="Q11" s="315">
        <v>298.57354333463883</v>
      </c>
      <c r="R11" s="315">
        <v>300.75351308063642</v>
      </c>
      <c r="S11" s="315">
        <v>324.94513392578051</v>
      </c>
      <c r="T11" s="315">
        <v>365.65961776701783</v>
      </c>
      <c r="U11" s="315">
        <v>330.95761389638426</v>
      </c>
      <c r="V11" s="315">
        <v>375.06584941613983</v>
      </c>
      <c r="W11" s="315">
        <v>375.36165854642479</v>
      </c>
      <c r="X11" s="315">
        <v>348.09568924967908</v>
      </c>
      <c r="Y11" s="315">
        <v>201.83831659531972</v>
      </c>
      <c r="Z11" s="315">
        <v>151.83452910615441</v>
      </c>
      <c r="AA11" s="315">
        <v>170.45337727776763</v>
      </c>
      <c r="AB11" s="315">
        <v>86.40790485498016</v>
      </c>
      <c r="AC11" s="315">
        <v>112.88409807642827</v>
      </c>
      <c r="AD11" s="315">
        <v>130.59900491754792</v>
      </c>
      <c r="AE11" s="315">
        <v>157.68541099938699</v>
      </c>
      <c r="AF11" s="315">
        <v>142.10073725848693</v>
      </c>
      <c r="AG11" s="315">
        <v>160.7692810607038</v>
      </c>
      <c r="AH11" s="315">
        <v>178.3178229192215</v>
      </c>
      <c r="AI11" s="315">
        <v>184.44661811744419</v>
      </c>
      <c r="AJ11" s="315">
        <v>117.88930669263108</v>
      </c>
      <c r="AK11" s="315">
        <v>116.17903618153713</v>
      </c>
      <c r="AL11" s="315">
        <v>177.68369230822486</v>
      </c>
      <c r="AM11" s="315">
        <v>191.70564983249781</v>
      </c>
      <c r="AN11" s="315">
        <v>194.1196434871859</v>
      </c>
      <c r="AO11" s="315">
        <v>171.50620794089718</v>
      </c>
      <c r="AP11" s="315">
        <v>217.61307868202798</v>
      </c>
      <c r="AQ11" s="315">
        <v>239.33643872765026</v>
      </c>
      <c r="AR11" s="315">
        <v>223.56874032849805</v>
      </c>
    </row>
    <row r="12" spans="2:44" ht="15" customHeight="1">
      <c r="E12" s="573"/>
      <c r="F12" s="575"/>
      <c r="G12" s="558"/>
      <c r="H12" s="189" t="s">
        <v>88</v>
      </c>
      <c r="I12" s="114" t="s">
        <v>86</v>
      </c>
      <c r="J12" s="315">
        <v>585.70017990590338</v>
      </c>
      <c r="K12" s="315">
        <v>590.86401887696036</v>
      </c>
      <c r="L12" s="315">
        <v>596.81020238633107</v>
      </c>
      <c r="M12" s="315">
        <v>604.76689818228579</v>
      </c>
      <c r="N12" s="315">
        <v>619.66780562219697</v>
      </c>
      <c r="O12" s="315">
        <v>606.40506815337574</v>
      </c>
      <c r="P12" s="315">
        <v>613.25716254073984</v>
      </c>
      <c r="Q12" s="315">
        <v>611.77541872056804</v>
      </c>
      <c r="R12" s="315">
        <v>596.20511575354953</v>
      </c>
      <c r="S12" s="315">
        <v>601.55296084780844</v>
      </c>
      <c r="T12" s="315">
        <v>585.06347812007357</v>
      </c>
      <c r="U12" s="315">
        <v>563.41818411521081</v>
      </c>
      <c r="V12" s="315">
        <v>532.58663844151397</v>
      </c>
      <c r="W12" s="315">
        <v>517.21610713317466</v>
      </c>
      <c r="X12" s="315">
        <v>508.29222922693418</v>
      </c>
      <c r="Y12" s="315">
        <v>486.02326048604334</v>
      </c>
      <c r="Z12" s="315">
        <v>468.34339897403601</v>
      </c>
      <c r="AA12" s="315">
        <v>468.9994435914254</v>
      </c>
      <c r="AB12" s="315">
        <v>426.23202488698945</v>
      </c>
      <c r="AC12" s="315">
        <v>418.98490967733426</v>
      </c>
      <c r="AD12" s="315">
        <v>423.3959794664226</v>
      </c>
      <c r="AE12" s="315">
        <v>462.60525577294038</v>
      </c>
      <c r="AF12" s="315">
        <v>446.30549572047016</v>
      </c>
      <c r="AG12" s="315">
        <v>448.71869521044027</v>
      </c>
      <c r="AH12" s="315">
        <v>418.01647767955109</v>
      </c>
      <c r="AI12" s="315">
        <v>433.02390553183864</v>
      </c>
      <c r="AJ12" s="315">
        <v>285.28524174032088</v>
      </c>
      <c r="AK12" s="315">
        <v>251.2193083218543</v>
      </c>
      <c r="AL12" s="315">
        <v>318.23877101291271</v>
      </c>
      <c r="AM12" s="315">
        <v>308.55230756166821</v>
      </c>
      <c r="AN12" s="315">
        <v>333.56908367125811</v>
      </c>
      <c r="AO12" s="315">
        <v>339.08850191713748</v>
      </c>
      <c r="AP12" s="315">
        <v>334.89564035637449</v>
      </c>
      <c r="AQ12" s="315">
        <v>335.69955734672078</v>
      </c>
      <c r="AR12" s="315">
        <v>322.16271496507073</v>
      </c>
    </row>
    <row r="13" spans="2:44" ht="15" customHeight="1">
      <c r="E13" s="573"/>
      <c r="F13" s="575"/>
      <c r="G13" s="558"/>
      <c r="H13" s="313" t="s">
        <v>444</v>
      </c>
      <c r="I13" s="114" t="s">
        <v>86</v>
      </c>
      <c r="J13" s="315">
        <v>190.29315622483966</v>
      </c>
      <c r="K13" s="315">
        <v>188.97549965207995</v>
      </c>
      <c r="L13" s="315">
        <v>192.90859616622379</v>
      </c>
      <c r="M13" s="315">
        <v>205.65448390822004</v>
      </c>
      <c r="N13" s="315">
        <v>218.94049059143421</v>
      </c>
      <c r="O13" s="315">
        <v>214.03526911834354</v>
      </c>
      <c r="P13" s="315">
        <v>222.65264789627105</v>
      </c>
      <c r="Q13" s="315">
        <v>225.93512675966761</v>
      </c>
      <c r="R13" s="315">
        <v>205.78862114654888</v>
      </c>
      <c r="S13" s="315">
        <v>205.14754614992114</v>
      </c>
      <c r="T13" s="315">
        <v>189.47955567835342</v>
      </c>
      <c r="U13" s="315">
        <v>178.65917140647343</v>
      </c>
      <c r="V13" s="315">
        <v>174.03147177137259</v>
      </c>
      <c r="W13" s="315">
        <v>195.05352662808801</v>
      </c>
      <c r="X13" s="315">
        <v>196.98618583824285</v>
      </c>
      <c r="Y13" s="315">
        <v>190.74442585651036</v>
      </c>
      <c r="Z13" s="315">
        <v>195.02172749030242</v>
      </c>
      <c r="AA13" s="315">
        <v>199.87315901826682</v>
      </c>
      <c r="AB13" s="315">
        <v>198.78494166358303</v>
      </c>
      <c r="AC13" s="315">
        <v>218.84714210512399</v>
      </c>
      <c r="AD13" s="315">
        <v>214.90396400349562</v>
      </c>
      <c r="AE13" s="315">
        <v>230.95684311388553</v>
      </c>
      <c r="AF13" s="315">
        <v>218.81326363889642</v>
      </c>
      <c r="AG13" s="315">
        <v>232.01050052733638</v>
      </c>
      <c r="AH13" s="315">
        <v>226.46662460803771</v>
      </c>
      <c r="AI13" s="315">
        <v>245.85656817078785</v>
      </c>
      <c r="AJ13" s="315">
        <v>168.36408569281221</v>
      </c>
      <c r="AK13" s="315">
        <v>158.82938835031257</v>
      </c>
      <c r="AL13" s="315">
        <v>202.42926154821359</v>
      </c>
      <c r="AM13" s="315">
        <v>200.43526565302278</v>
      </c>
      <c r="AN13" s="315">
        <v>209.34497720213867</v>
      </c>
      <c r="AO13" s="315">
        <v>214.31378048950364</v>
      </c>
      <c r="AP13" s="315">
        <v>217.05428025872388</v>
      </c>
      <c r="AQ13" s="315">
        <v>223.20119578208283</v>
      </c>
      <c r="AR13" s="315">
        <v>218.85306423069073</v>
      </c>
    </row>
    <row r="14" spans="2:44" ht="15" customHeight="1">
      <c r="E14" s="573"/>
      <c r="F14" s="575"/>
      <c r="G14" s="559"/>
      <c r="H14" s="189" t="s">
        <v>89</v>
      </c>
      <c r="I14" s="114" t="s">
        <v>86</v>
      </c>
      <c r="J14" s="315">
        <v>540.08090932463926</v>
      </c>
      <c r="K14" s="315">
        <v>553.00926981314649</v>
      </c>
      <c r="L14" s="315">
        <v>571.12717781477647</v>
      </c>
      <c r="M14" s="315">
        <v>564.61465741752193</v>
      </c>
      <c r="N14" s="315">
        <v>575.84390225591972</v>
      </c>
      <c r="O14" s="315">
        <v>568.46876310606956</v>
      </c>
      <c r="P14" s="315">
        <v>587.25776560344138</v>
      </c>
      <c r="Q14" s="315">
        <v>611.07330251563826</v>
      </c>
      <c r="R14" s="315">
        <v>593.43162195759692</v>
      </c>
      <c r="S14" s="315">
        <v>555.40567613954602</v>
      </c>
      <c r="T14" s="315">
        <v>439.58365772622648</v>
      </c>
      <c r="U14" s="315">
        <v>403.99671287343659</v>
      </c>
      <c r="V14" s="315">
        <v>397.36389639217617</v>
      </c>
      <c r="W14" s="315">
        <v>390.38161510976391</v>
      </c>
      <c r="X14" s="315">
        <v>235.60564417629993</v>
      </c>
      <c r="Y14" s="315">
        <v>446.19484150841532</v>
      </c>
      <c r="Z14" s="315">
        <v>539.43788104401358</v>
      </c>
      <c r="AA14" s="315">
        <v>457.25991446783559</v>
      </c>
      <c r="AB14" s="315">
        <v>562.62343876415014</v>
      </c>
      <c r="AC14" s="315">
        <v>646.04329702525729</v>
      </c>
      <c r="AD14" s="315">
        <v>591.12873291372739</v>
      </c>
      <c r="AE14" s="315">
        <v>535.34143295970637</v>
      </c>
      <c r="AF14" s="315">
        <v>431.49690543284919</v>
      </c>
      <c r="AG14" s="315">
        <v>451.38946703577398</v>
      </c>
      <c r="AH14" s="315">
        <v>409.60328952582717</v>
      </c>
      <c r="AI14" s="315">
        <v>520.84130447792768</v>
      </c>
      <c r="AJ14" s="315">
        <v>318.84448057481563</v>
      </c>
      <c r="AK14" s="315">
        <v>306.94291933279624</v>
      </c>
      <c r="AL14" s="315">
        <v>331.53308279509633</v>
      </c>
      <c r="AM14" s="315">
        <v>350.38158935039218</v>
      </c>
      <c r="AN14" s="315">
        <v>350.95974435105984</v>
      </c>
      <c r="AO14" s="315">
        <v>379.01509134525224</v>
      </c>
      <c r="AP14" s="315">
        <v>369.96330382122136</v>
      </c>
      <c r="AQ14" s="315">
        <v>385.68250743600765</v>
      </c>
      <c r="AR14" s="315">
        <v>374.18242494907872</v>
      </c>
    </row>
    <row r="15" spans="2:44" ht="15" customHeight="1">
      <c r="E15" s="573"/>
      <c r="F15" s="575"/>
      <c r="G15" s="589" t="s">
        <v>183</v>
      </c>
      <c r="H15" s="189" t="s">
        <v>91</v>
      </c>
      <c r="I15" s="114" t="s">
        <v>86</v>
      </c>
      <c r="J15" s="316">
        <v>1913.01568023607</v>
      </c>
      <c r="K15" s="316">
        <v>1997.9775402339631</v>
      </c>
      <c r="L15" s="316">
        <v>2333.3673520245061</v>
      </c>
      <c r="M15" s="316">
        <v>2041.6205114100387</v>
      </c>
      <c r="N15" s="316">
        <v>2599.2571758776576</v>
      </c>
      <c r="O15" s="316">
        <v>2275.4702471821911</v>
      </c>
      <c r="P15" s="316">
        <v>2143.2299045400159</v>
      </c>
      <c r="Q15" s="316">
        <v>2185.3341565378028</v>
      </c>
      <c r="R15" s="316">
        <v>2182.3561455109812</v>
      </c>
      <c r="S15" s="316">
        <v>2181.775553771598</v>
      </c>
      <c r="T15" s="316">
        <v>2501.5065976339997</v>
      </c>
      <c r="U15" s="316">
        <v>2248.1046514982527</v>
      </c>
      <c r="V15" s="316">
        <v>2258.5374605434131</v>
      </c>
      <c r="W15" s="316">
        <v>2167.4322980610841</v>
      </c>
      <c r="X15" s="316">
        <v>2145.2197198554168</v>
      </c>
      <c r="Y15" s="316">
        <v>2225.7773735437581</v>
      </c>
      <c r="Z15" s="316">
        <v>2139.3293944965694</v>
      </c>
      <c r="AA15" s="316">
        <v>2168.5223418221599</v>
      </c>
      <c r="AB15" s="316">
        <v>1923.1293278384462</v>
      </c>
      <c r="AC15" s="316">
        <v>1653.5353663188987</v>
      </c>
      <c r="AD15" s="316">
        <v>2151.4718235810205</v>
      </c>
      <c r="AE15" s="316">
        <v>2067.0803676783471</v>
      </c>
      <c r="AF15" s="316">
        <v>2309.2186992771822</v>
      </c>
      <c r="AG15" s="316">
        <v>1903.528164364805</v>
      </c>
      <c r="AH15" s="316">
        <v>2079.8584588971344</v>
      </c>
      <c r="AI15" s="316">
        <v>1732.8139479222018</v>
      </c>
      <c r="AJ15" s="316">
        <v>2009.9845424616194</v>
      </c>
      <c r="AK15" s="316">
        <v>1928.0841932243804</v>
      </c>
      <c r="AL15" s="316">
        <v>1949.5773715674361</v>
      </c>
      <c r="AM15" s="316">
        <v>1771.9217866927117</v>
      </c>
      <c r="AN15" s="316">
        <v>1680.597099168564</v>
      </c>
      <c r="AO15" s="316">
        <v>1747.4381995490435</v>
      </c>
      <c r="AP15" s="316">
        <v>1767.815601059566</v>
      </c>
      <c r="AQ15" s="316">
        <v>1901.6934082643766</v>
      </c>
      <c r="AR15" s="316">
        <v>1801.0047248157932</v>
      </c>
    </row>
    <row r="16" spans="2:44" ht="15" customHeight="1">
      <c r="E16" s="573"/>
      <c r="F16" s="575"/>
      <c r="G16" s="561"/>
      <c r="H16" s="345" t="s">
        <v>468</v>
      </c>
      <c r="I16" s="114" t="s">
        <v>86</v>
      </c>
      <c r="J16" s="316">
        <v>1485.6773849618003</v>
      </c>
      <c r="K16" s="316">
        <v>1413.7273631146836</v>
      </c>
      <c r="L16" s="316">
        <v>1678.975758904573</v>
      </c>
      <c r="M16" s="316">
        <v>1916.3355553417557</v>
      </c>
      <c r="N16" s="316">
        <v>2789.9124899635249</v>
      </c>
      <c r="O16" s="316">
        <v>3164.3660003432929</v>
      </c>
      <c r="P16" s="316">
        <v>3003.9950132295271</v>
      </c>
      <c r="Q16" s="316">
        <v>3559.548726106922</v>
      </c>
      <c r="R16" s="316">
        <v>3791.2672425845403</v>
      </c>
      <c r="S16" s="316">
        <v>3397.6692559496819</v>
      </c>
      <c r="T16" s="316">
        <v>3053.9694810134001</v>
      </c>
      <c r="U16" s="316">
        <v>2873.16766859687</v>
      </c>
      <c r="V16" s="316">
        <v>2760.6515009720483</v>
      </c>
      <c r="W16" s="316">
        <v>3087.6517634255069</v>
      </c>
      <c r="X16" s="316">
        <v>3083.4384723653429</v>
      </c>
      <c r="Y16" s="316">
        <v>3021.4830447892155</v>
      </c>
      <c r="Z16" s="316">
        <v>2898.3214209045218</v>
      </c>
      <c r="AA16" s="316">
        <v>3073.9945140681289</v>
      </c>
      <c r="AB16" s="316">
        <v>3271.4052311461451</v>
      </c>
      <c r="AC16" s="316">
        <v>2425.4324773819271</v>
      </c>
      <c r="AD16" s="316">
        <v>2640.8139958877646</v>
      </c>
      <c r="AE16" s="316">
        <v>2221.4435609070083</v>
      </c>
      <c r="AF16" s="316">
        <v>2406.9853581640295</v>
      </c>
      <c r="AG16" s="316">
        <v>2753.9914978230613</v>
      </c>
      <c r="AH16" s="316">
        <v>2370.0591762619006</v>
      </c>
      <c r="AI16" s="316">
        <v>2635.9120481095661</v>
      </c>
      <c r="AJ16" s="316">
        <v>2595.5458871945152</v>
      </c>
      <c r="AK16" s="316">
        <v>2722.1485408233038</v>
      </c>
      <c r="AL16" s="316">
        <v>2778.0859884548163</v>
      </c>
      <c r="AM16" s="316">
        <v>2633.7990620373052</v>
      </c>
      <c r="AN16" s="316">
        <v>2106.5048541741385</v>
      </c>
      <c r="AO16" s="316">
        <v>2303.3572697207519</v>
      </c>
      <c r="AP16" s="316">
        <v>2342.1488173226289</v>
      </c>
      <c r="AQ16" s="316">
        <v>2451.4835786883045</v>
      </c>
      <c r="AR16" s="316">
        <v>2329.5127411290191</v>
      </c>
    </row>
    <row r="17" spans="5:44" ht="15" customHeight="1">
      <c r="E17" s="573"/>
      <c r="F17" s="575"/>
      <c r="G17" s="562"/>
      <c r="H17" s="189" t="s">
        <v>88</v>
      </c>
      <c r="I17" s="114" t="s">
        <v>86</v>
      </c>
      <c r="J17" s="316">
        <v>40.840679820694433</v>
      </c>
      <c r="K17" s="316">
        <v>10.591980333689838</v>
      </c>
      <c r="L17" s="316">
        <v>8.6326250814632335</v>
      </c>
      <c r="M17" s="316">
        <v>12.873835762673044</v>
      </c>
      <c r="N17" s="316">
        <v>58.165653552051268</v>
      </c>
      <c r="O17" s="316">
        <v>86.19354352540438</v>
      </c>
      <c r="P17" s="316">
        <v>47.052071102919243</v>
      </c>
      <c r="Q17" s="316">
        <v>88.660808660003099</v>
      </c>
      <c r="R17" s="316">
        <v>114.58113107323176</v>
      </c>
      <c r="S17" s="316">
        <v>92.998345242267106</v>
      </c>
      <c r="T17" s="316">
        <v>86.69116317087358</v>
      </c>
      <c r="U17" s="316">
        <v>88.04077804899417</v>
      </c>
      <c r="V17" s="316">
        <v>85.289025693534626</v>
      </c>
      <c r="W17" s="316">
        <v>54.68390179021258</v>
      </c>
      <c r="X17" s="316">
        <v>43.961419584808738</v>
      </c>
      <c r="Y17" s="316">
        <v>38.786474877624009</v>
      </c>
      <c r="Z17" s="316">
        <v>38.547909154841776</v>
      </c>
      <c r="AA17" s="316">
        <v>16.495296906178865</v>
      </c>
      <c r="AB17" s="316">
        <v>57.490272353113738</v>
      </c>
      <c r="AC17" s="316">
        <v>34.668096367004466</v>
      </c>
      <c r="AD17" s="316">
        <v>33.524274812915664</v>
      </c>
      <c r="AE17" s="316">
        <v>23.13786403981463</v>
      </c>
      <c r="AF17" s="316">
        <v>37.020900075360402</v>
      </c>
      <c r="AG17" s="316">
        <v>16.973543430103831</v>
      </c>
      <c r="AH17" s="316">
        <v>14.205455883851069</v>
      </c>
      <c r="AI17" s="316">
        <v>12.494509779154397</v>
      </c>
      <c r="AJ17" s="316">
        <v>12.005208760649491</v>
      </c>
      <c r="AK17" s="316">
        <v>12.953799798536201</v>
      </c>
      <c r="AL17" s="316">
        <v>11.61697545761424</v>
      </c>
      <c r="AM17" s="316">
        <v>0.56189061795608342</v>
      </c>
      <c r="AN17" s="316">
        <v>1.9869884443696355</v>
      </c>
      <c r="AO17" s="316">
        <v>1.7358239431464215</v>
      </c>
      <c r="AP17" s="316">
        <v>1.6287218023615171</v>
      </c>
      <c r="AQ17" s="316">
        <v>1.8836126208414519</v>
      </c>
      <c r="AR17" s="316">
        <v>1.8836126208414519</v>
      </c>
    </row>
    <row r="18" spans="5:44" ht="18">
      <c r="E18" s="573"/>
      <c r="F18" s="575"/>
      <c r="G18" s="561" t="s">
        <v>135</v>
      </c>
      <c r="H18" s="160" t="s">
        <v>136</v>
      </c>
      <c r="I18" s="114" t="s">
        <v>86</v>
      </c>
      <c r="J18" s="316">
        <v>698.01615202845835</v>
      </c>
      <c r="K18" s="316">
        <v>698.01615202845835</v>
      </c>
      <c r="L18" s="316">
        <v>698.01615202845835</v>
      </c>
      <c r="M18" s="316">
        <v>698.01615202845835</v>
      </c>
      <c r="N18" s="316">
        <v>751.54489783524753</v>
      </c>
      <c r="O18" s="316">
        <v>1035.6014229058676</v>
      </c>
      <c r="P18" s="316">
        <v>1106.906841149128</v>
      </c>
      <c r="Q18" s="316">
        <v>1443.9122603835101</v>
      </c>
      <c r="R18" s="316">
        <v>1152.8294578919813</v>
      </c>
      <c r="S18" s="316">
        <v>1327.0898493166974</v>
      </c>
      <c r="T18" s="316">
        <v>1525.4911227787222</v>
      </c>
      <c r="U18" s="316">
        <v>1383.8990713382184</v>
      </c>
      <c r="V18" s="316">
        <v>1395.128801272705</v>
      </c>
      <c r="W18" s="316">
        <v>1342.2830133457085</v>
      </c>
      <c r="X18" s="316">
        <v>1332.3744281093968</v>
      </c>
      <c r="Y18" s="316">
        <v>1402.3950971126674</v>
      </c>
      <c r="Z18" s="316">
        <v>1351.5310262329331</v>
      </c>
      <c r="AA18" s="316">
        <v>1364.3885296290887</v>
      </c>
      <c r="AB18" s="316">
        <v>2546.964948453608</v>
      </c>
      <c r="AC18" s="316">
        <v>1845.1347079037798</v>
      </c>
      <c r="AD18" s="316">
        <v>1143.3044673539516</v>
      </c>
      <c r="AE18" s="316">
        <v>814.58969072164939</v>
      </c>
      <c r="AF18" s="316">
        <v>783.95601374570424</v>
      </c>
      <c r="AG18" s="316">
        <v>796.08247422680415</v>
      </c>
      <c r="AH18" s="316">
        <v>781.29484536082464</v>
      </c>
      <c r="AI18" s="316">
        <v>691.20824742268019</v>
      </c>
      <c r="AJ18" s="316">
        <v>815.95051546391733</v>
      </c>
      <c r="AK18" s="316">
        <v>651.8350515463917</v>
      </c>
      <c r="AL18" s="316">
        <v>771.5573883161511</v>
      </c>
      <c r="AM18" s="316">
        <v>929.86666666666656</v>
      </c>
      <c r="AN18" s="316">
        <v>911.51065292096223</v>
      </c>
      <c r="AO18" s="316">
        <v>882.50996563573881</v>
      </c>
      <c r="AP18" s="316">
        <v>826.68591065292082</v>
      </c>
      <c r="AQ18" s="316">
        <v>824.29690721649479</v>
      </c>
      <c r="AR18" s="316">
        <v>754.62933333333319</v>
      </c>
    </row>
    <row r="19" spans="5:44" ht="15" customHeight="1">
      <c r="E19" s="573"/>
      <c r="F19" s="575"/>
      <c r="G19" s="561"/>
      <c r="H19" s="368" t="s">
        <v>137</v>
      </c>
      <c r="I19" s="114" t="s">
        <v>86</v>
      </c>
      <c r="J19" s="316">
        <v>18.880576529487573</v>
      </c>
      <c r="K19" s="316">
        <v>18.880576529487573</v>
      </c>
      <c r="L19" s="316">
        <v>18.880576529487573</v>
      </c>
      <c r="M19" s="316">
        <v>18.880576529487573</v>
      </c>
      <c r="N19" s="316">
        <v>20.328470792099655</v>
      </c>
      <c r="O19" s="316">
        <v>28.011890358696579</v>
      </c>
      <c r="P19" s="316">
        <v>29.940624245722884</v>
      </c>
      <c r="Q19" s="316">
        <v>39.056253719648545</v>
      </c>
      <c r="R19" s="316">
        <v>31.182781002881168</v>
      </c>
      <c r="S19" s="316">
        <v>35.896334760615218</v>
      </c>
      <c r="T19" s="316">
        <v>41.262873079623681</v>
      </c>
      <c r="U19" s="316">
        <v>37.432962331253805</v>
      </c>
      <c r="V19" s="316">
        <v>37.736714292891662</v>
      </c>
      <c r="W19" s="316">
        <v>36.307293296948799</v>
      </c>
      <c r="X19" s="316">
        <v>36.039276860209519</v>
      </c>
      <c r="Y19" s="316">
        <v>37.93325967983381</v>
      </c>
      <c r="Z19" s="316">
        <v>36.557441971238802</v>
      </c>
      <c r="AA19" s="316">
        <v>36.905223431802142</v>
      </c>
      <c r="AB19" s="316">
        <v>35.534494168980871</v>
      </c>
      <c r="AC19" s="316">
        <v>38.871623725310556</v>
      </c>
      <c r="AD19" s="316">
        <v>42.208753281640242</v>
      </c>
      <c r="AE19" s="316">
        <v>44.319190945722255</v>
      </c>
      <c r="AF19" s="316">
        <v>25.325251968984144</v>
      </c>
      <c r="AG19" s="316">
        <v>54.871379266132315</v>
      </c>
      <c r="AH19" s="316">
        <v>124.51582218083873</v>
      </c>
      <c r="AI19" s="316">
        <v>148.78585531778185</v>
      </c>
      <c r="AJ19" s="316">
        <v>130.84713517308475</v>
      </c>
      <c r="AK19" s="316">
        <v>94.969694883690551</v>
      </c>
      <c r="AL19" s="316">
        <v>101.30100787593658</v>
      </c>
      <c r="AM19" s="316">
        <v>102.35622670797758</v>
      </c>
      <c r="AN19" s="316">
        <v>77.03097473899345</v>
      </c>
      <c r="AO19" s="316">
        <v>39.043096785517228</v>
      </c>
      <c r="AP19" s="316">
        <v>40.098315617558235</v>
      </c>
      <c r="AQ19" s="316">
        <v>33.767002625312195</v>
      </c>
      <c r="AR19" s="316">
        <v>61.147609835345811</v>
      </c>
    </row>
    <row r="20" spans="5:44" ht="20.25" customHeight="1">
      <c r="E20" s="573"/>
      <c r="F20" s="575"/>
      <c r="G20" s="561"/>
      <c r="H20" s="345" t="s">
        <v>452</v>
      </c>
      <c r="I20" s="114" t="s">
        <v>86</v>
      </c>
      <c r="J20" s="316">
        <v>199.41158222360301</v>
      </c>
      <c r="K20" s="316">
        <v>199.41139720844009</v>
      </c>
      <c r="L20" s="316">
        <v>199.41142606874405</v>
      </c>
      <c r="M20" s="316">
        <v>199.41112896222202</v>
      </c>
      <c r="N20" s="316">
        <v>176.93371554811858</v>
      </c>
      <c r="O20" s="316">
        <v>328.19332974947366</v>
      </c>
      <c r="P20" s="316">
        <v>997.33899730221299</v>
      </c>
      <c r="Q20" s="316">
        <v>319.55084252055434</v>
      </c>
      <c r="R20" s="316">
        <v>309.42377262243883</v>
      </c>
      <c r="S20" s="316">
        <v>476.95561820975968</v>
      </c>
      <c r="T20" s="316">
        <v>428.04446273257838</v>
      </c>
      <c r="U20" s="316">
        <v>403.5103223480865</v>
      </c>
      <c r="V20" s="316">
        <v>387.89213904479391</v>
      </c>
      <c r="W20" s="316">
        <v>431.87557517971322</v>
      </c>
      <c r="X20" s="316">
        <v>438.47142728013813</v>
      </c>
      <c r="Y20" s="316">
        <v>434.73205375280827</v>
      </c>
      <c r="Z20" s="316">
        <v>419.55670934115369</v>
      </c>
      <c r="AA20" s="316">
        <v>461.58329554695433</v>
      </c>
      <c r="AB20" s="316">
        <v>336.22469392403804</v>
      </c>
      <c r="AC20" s="316">
        <v>365.74583207323394</v>
      </c>
      <c r="AD20" s="316">
        <v>395.26217643322502</v>
      </c>
      <c r="AE20" s="316">
        <v>451.72759337417125</v>
      </c>
      <c r="AF20" s="316">
        <v>336.22556191672885</v>
      </c>
      <c r="AG20" s="316">
        <v>341.36093356481291</v>
      </c>
      <c r="AH20" s="316">
        <v>451.72573035225582</v>
      </c>
      <c r="AI20" s="316">
        <v>426.05788592246415</v>
      </c>
      <c r="AJ20" s="316">
        <v>410.65497130768881</v>
      </c>
      <c r="AK20" s="316">
        <v>395.25140898409256</v>
      </c>
      <c r="AL20" s="316">
        <v>479.94882207349946</v>
      </c>
      <c r="AM20" s="316">
        <v>531.26420813022798</v>
      </c>
      <c r="AN20" s="316">
        <v>467.07649273820169</v>
      </c>
      <c r="AO20" s="316">
        <v>449.09542096516719</v>
      </c>
      <c r="AP20" s="316">
        <v>503.00174551194527</v>
      </c>
      <c r="AQ20" s="316">
        <v>569.74140339205678</v>
      </c>
      <c r="AR20" s="316">
        <v>592.83959382866396</v>
      </c>
    </row>
    <row r="21" spans="5:44" ht="15" customHeight="1" thickBot="1">
      <c r="E21" s="573"/>
      <c r="F21" s="563" t="s">
        <v>213</v>
      </c>
      <c r="G21" s="564"/>
      <c r="H21" s="565"/>
      <c r="I21" s="141" t="s">
        <v>86</v>
      </c>
      <c r="J21" s="318">
        <v>6.2797606666666663</v>
      </c>
      <c r="K21" s="318">
        <v>6.2797606666666663</v>
      </c>
      <c r="L21" s="318">
        <v>6.2797606666666663</v>
      </c>
      <c r="M21" s="318">
        <v>6.2797606666666663</v>
      </c>
      <c r="N21" s="318">
        <v>6.2797606666666663</v>
      </c>
      <c r="O21" s="318">
        <v>6.2797606666666663</v>
      </c>
      <c r="P21" s="318">
        <v>6.2797606666666663</v>
      </c>
      <c r="Q21" s="318">
        <v>2.1740436666666665</v>
      </c>
      <c r="R21" s="318">
        <v>4.6961529999999998</v>
      </c>
      <c r="S21" s="318">
        <v>2.7808806666666666</v>
      </c>
      <c r="T21" s="318">
        <v>1.7257496666666665</v>
      </c>
      <c r="U21" s="318">
        <v>0.75991299999999984</v>
      </c>
      <c r="V21" s="318">
        <v>0.50843099999999997</v>
      </c>
      <c r="W21" s="318">
        <v>0.8273393333333332</v>
      </c>
      <c r="X21" s="318">
        <v>0.53941066666666659</v>
      </c>
      <c r="Y21" s="318">
        <v>0.35535499999999998</v>
      </c>
      <c r="Z21" s="318">
        <v>0.26059366666666661</v>
      </c>
      <c r="AA21" s="318">
        <v>0.23508099999999996</v>
      </c>
      <c r="AB21" s="318">
        <v>0.3918016666666666</v>
      </c>
      <c r="AC21" s="318">
        <v>0.40091333333333323</v>
      </c>
      <c r="AD21" s="318">
        <v>0.1712993333333333</v>
      </c>
      <c r="AE21" s="318">
        <v>0.10022833333333331</v>
      </c>
      <c r="AF21" s="318">
        <v>0.14031966666666665</v>
      </c>
      <c r="AG21" s="318">
        <v>9.6583666666666651E-2</v>
      </c>
      <c r="AH21" s="318">
        <v>0.12027399999999999</v>
      </c>
      <c r="AI21" s="318">
        <v>3.4624333333333326E-2</v>
      </c>
      <c r="AJ21" s="318">
        <v>8.7471999999999994E-2</v>
      </c>
      <c r="AK21" s="318">
        <v>0.10022833333333331</v>
      </c>
      <c r="AL21" s="318">
        <v>0.18405566666666665</v>
      </c>
      <c r="AM21" s="318">
        <v>9.293899999999998E-2</v>
      </c>
      <c r="AN21" s="318">
        <v>5.4669999999999989E-2</v>
      </c>
      <c r="AO21" s="318">
        <v>3.0979666666666662E-2</v>
      </c>
      <c r="AP21" s="318">
        <v>2.915733333333333E-2</v>
      </c>
      <c r="AQ21" s="318">
        <v>2.915733333333333E-2</v>
      </c>
      <c r="AR21" s="318">
        <v>2.915733333333333E-2</v>
      </c>
    </row>
    <row r="22" spans="5:44" ht="15" customHeight="1" thickTop="1" thickBot="1">
      <c r="E22" s="580"/>
      <c r="F22" s="584" t="s">
        <v>29</v>
      </c>
      <c r="G22" s="584"/>
      <c r="H22" s="584"/>
      <c r="I22" s="143" t="s">
        <v>86</v>
      </c>
      <c r="J22" s="317">
        <v>9949.0216892739336</v>
      </c>
      <c r="K22" s="317">
        <v>9917.1108563407961</v>
      </c>
      <c r="L22" s="317">
        <v>10534.107907353187</v>
      </c>
      <c r="M22" s="317">
        <v>10503.285253662038</v>
      </c>
      <c r="N22" s="317">
        <v>12144.078581243039</v>
      </c>
      <c r="O22" s="317">
        <v>12575.587057075738</v>
      </c>
      <c r="P22" s="317">
        <v>13159.584437582127</v>
      </c>
      <c r="Q22" s="317">
        <v>13490.3826839986</v>
      </c>
      <c r="R22" s="317">
        <v>13414.157744554184</v>
      </c>
      <c r="S22" s="317">
        <v>13317.102024481248</v>
      </c>
      <c r="T22" s="317">
        <v>13285.465807264329</v>
      </c>
      <c r="U22" s="317">
        <v>12380.08754737743</v>
      </c>
      <c r="V22" s="317">
        <v>11893.3497045319</v>
      </c>
      <c r="W22" s="317">
        <v>11854.316786854553</v>
      </c>
      <c r="X22" s="317">
        <v>11365.341578446001</v>
      </c>
      <c r="Y22" s="317">
        <v>10873.083975544199</v>
      </c>
      <c r="Z22" s="317">
        <v>10224.858910475608</v>
      </c>
      <c r="AA22" s="317">
        <v>10294.951498240587</v>
      </c>
      <c r="AB22" s="317">
        <v>11504.226860575134</v>
      </c>
      <c r="AC22" s="317">
        <v>9661.3709248154682</v>
      </c>
      <c r="AD22" s="317">
        <v>9402.8919717711851</v>
      </c>
      <c r="AE22" s="317">
        <v>8888.2956847487403</v>
      </c>
      <c r="AF22" s="317">
        <v>9180.7874670425936</v>
      </c>
      <c r="AG22" s="317">
        <v>9292.6248678810898</v>
      </c>
      <c r="AH22" s="317">
        <v>8816.5577197603398</v>
      </c>
      <c r="AI22" s="317">
        <v>8969.8393086358847</v>
      </c>
      <c r="AJ22" s="317">
        <v>8157.3714731702357</v>
      </c>
      <c r="AK22" s="317">
        <v>7914.3503872075507</v>
      </c>
      <c r="AL22" s="317">
        <v>8681.2682220803581</v>
      </c>
      <c r="AM22" s="317">
        <v>8645.2633975626304</v>
      </c>
      <c r="AN22" s="317">
        <v>8049.3419958041295</v>
      </c>
      <c r="AO22" s="317">
        <v>8387.1426014795488</v>
      </c>
      <c r="AP22" s="317">
        <v>8501.8755721392754</v>
      </c>
      <c r="AQ22" s="317">
        <v>8781.6369407549919</v>
      </c>
      <c r="AR22" s="317">
        <v>8467.8997501159083</v>
      </c>
    </row>
    <row r="23" spans="5:44" ht="15" customHeight="1">
      <c r="E23" s="579" t="s">
        <v>33</v>
      </c>
      <c r="F23" s="575" t="s">
        <v>28</v>
      </c>
      <c r="G23" s="577" t="s">
        <v>139</v>
      </c>
      <c r="H23" s="578"/>
      <c r="I23" s="266" t="s">
        <v>34</v>
      </c>
      <c r="J23" s="82">
        <v>0.46448297183602694</v>
      </c>
      <c r="K23" s="82">
        <v>0.45783531061139893</v>
      </c>
      <c r="L23" s="82">
        <v>0.45226826921829921</v>
      </c>
      <c r="M23" s="82">
        <v>0.44862831120148577</v>
      </c>
      <c r="N23" s="82">
        <v>0.45016951613915474</v>
      </c>
      <c r="O23" s="82">
        <v>0.43116007155303404</v>
      </c>
      <c r="P23" s="82">
        <v>0.42778728824152995</v>
      </c>
      <c r="Q23" s="82">
        <v>0.41730212361696695</v>
      </c>
      <c r="R23" s="82">
        <v>0.40793210736122076</v>
      </c>
      <c r="S23" s="82">
        <v>0.39684105873282655</v>
      </c>
      <c r="T23" s="82">
        <v>0.38107546232911682</v>
      </c>
      <c r="U23" s="82">
        <v>0.35677039581178394</v>
      </c>
      <c r="V23" s="82">
        <v>7.536975736442808E-2</v>
      </c>
      <c r="W23" s="82">
        <v>7.1341482767029493E-2</v>
      </c>
      <c r="X23" s="82">
        <v>6.847506249627168E-2</v>
      </c>
      <c r="Y23" s="82">
        <v>6.4015485242026895E-2</v>
      </c>
      <c r="Z23" s="82">
        <v>6.4692345405724036E-2</v>
      </c>
      <c r="AA23" s="82">
        <v>6.3453553456433665E-2</v>
      </c>
      <c r="AB23" s="82">
        <v>5.9223238526757101E-2</v>
      </c>
      <c r="AC23" s="82">
        <v>6.0458919456121009E-2</v>
      </c>
      <c r="AD23" s="82">
        <v>5.7444715578757674E-2</v>
      </c>
      <c r="AE23" s="82">
        <v>6.0949593104203399E-2</v>
      </c>
      <c r="AF23" s="82">
        <v>5.7382406326049136E-2</v>
      </c>
      <c r="AG23" s="82">
        <v>5.8551729345666395E-2</v>
      </c>
      <c r="AH23" s="82">
        <v>5.3550811656647032E-2</v>
      </c>
      <c r="AI23" s="82">
        <v>5.6922764703033986E-2</v>
      </c>
      <c r="AJ23" s="82">
        <v>3.6577341589191181E-2</v>
      </c>
      <c r="AK23" s="82">
        <v>3.3321309162124703E-2</v>
      </c>
      <c r="AL23" s="82">
        <v>4.0718931150819655E-2</v>
      </c>
      <c r="AM23" s="82">
        <v>3.9558863318539417E-2</v>
      </c>
      <c r="AN23" s="82">
        <v>4.0409709577218435E-2</v>
      </c>
      <c r="AO23" s="82">
        <v>3.9299925492454181E-2</v>
      </c>
      <c r="AP23" s="82">
        <v>3.7886659067958656E-2</v>
      </c>
      <c r="AQ23" s="82">
        <v>3.6595855131619184E-2</v>
      </c>
      <c r="AR23" s="82">
        <v>3.4778799701065045E-2</v>
      </c>
    </row>
    <row r="24" spans="5:44" ht="15" customHeight="1">
      <c r="E24" s="573"/>
      <c r="F24" s="575"/>
      <c r="G24" s="557" t="s">
        <v>134</v>
      </c>
      <c r="H24" s="160" t="s">
        <v>97</v>
      </c>
      <c r="I24" s="235" t="s">
        <v>34</v>
      </c>
      <c r="J24" s="357">
        <v>6.0242419910614044E-3</v>
      </c>
      <c r="K24" s="357">
        <v>6.304899542421305E-3</v>
      </c>
      <c r="L24" s="357">
        <v>7.374078849200663E-3</v>
      </c>
      <c r="M24" s="357">
        <v>6.4715214196039497E-3</v>
      </c>
      <c r="N24" s="357">
        <v>8.2500953419534784E-3</v>
      </c>
      <c r="O24" s="357">
        <v>7.2622091828629352E-3</v>
      </c>
      <c r="P24" s="357">
        <v>6.865473496136882E-3</v>
      </c>
      <c r="Q24" s="357">
        <v>7.0396785843153085E-3</v>
      </c>
      <c r="R24" s="357">
        <v>7.0277480277762113E-3</v>
      </c>
      <c r="S24" s="357">
        <v>7.0569255688303096E-3</v>
      </c>
      <c r="T24" s="357">
        <v>8.1124918641009309E-3</v>
      </c>
      <c r="U24" s="357">
        <v>7.3100330419598241E-3</v>
      </c>
      <c r="V24" s="357">
        <v>6.1250215415671987E-3</v>
      </c>
      <c r="W24" s="357">
        <v>5.8936206966961864E-3</v>
      </c>
      <c r="X24" s="357">
        <v>5.8488142332695798E-3</v>
      </c>
      <c r="Y24" s="357">
        <v>6.0847155412882634E-3</v>
      </c>
      <c r="Z24" s="357">
        <v>5.8641064411117504E-3</v>
      </c>
      <c r="AA24" s="357">
        <v>5.9601453875912196E-3</v>
      </c>
      <c r="AB24" s="357">
        <v>5.4106051004965848E-3</v>
      </c>
      <c r="AC24" s="357">
        <v>4.6254345745311331E-3</v>
      </c>
      <c r="AD24" s="357">
        <v>5.9104437923238875E-3</v>
      </c>
      <c r="AE24" s="357">
        <v>5.6565361603541156E-3</v>
      </c>
      <c r="AF24" s="357">
        <v>6.3046608613553917E-3</v>
      </c>
      <c r="AG24" s="357">
        <v>5.2160327277164234E-3</v>
      </c>
      <c r="AH24" s="357">
        <v>5.7068179906528092E-3</v>
      </c>
      <c r="AI24" s="357">
        <v>4.7676455827374972E-3</v>
      </c>
      <c r="AJ24" s="357">
        <v>5.5222699452595432E-3</v>
      </c>
      <c r="AK24" s="357">
        <v>5.2806647838051441E-3</v>
      </c>
      <c r="AL24" s="357">
        <v>5.349846466428187E-3</v>
      </c>
      <c r="AM24" s="357">
        <v>4.8827509922712261E-3</v>
      </c>
      <c r="AN24" s="357">
        <v>4.6286825992033383E-3</v>
      </c>
      <c r="AO24" s="357">
        <v>4.7994321941832573E-3</v>
      </c>
      <c r="AP24" s="357">
        <v>4.8480771477574808E-3</v>
      </c>
      <c r="AQ24" s="357">
        <v>5.2053113989239579E-3</v>
      </c>
      <c r="AR24" s="357">
        <v>4.9341642664234645E-3</v>
      </c>
    </row>
    <row r="25" spans="5:44" ht="15" customHeight="1">
      <c r="E25" s="573"/>
      <c r="F25" s="575"/>
      <c r="G25" s="558"/>
      <c r="H25" s="345" t="s">
        <v>447</v>
      </c>
      <c r="I25" s="235" t="s">
        <v>34</v>
      </c>
      <c r="J25" s="357">
        <v>2.5053937126313236E-2</v>
      </c>
      <c r="K25" s="357">
        <v>2.3840450508603631E-2</v>
      </c>
      <c r="L25" s="357">
        <v>2.831359469223927E-2</v>
      </c>
      <c r="M25" s="357">
        <v>3.2316405697450416E-2</v>
      </c>
      <c r="N25" s="357">
        <v>4.7048619876354704E-2</v>
      </c>
      <c r="O25" s="357">
        <v>5.3361849478260642E-2</v>
      </c>
      <c r="P25" s="357">
        <v>5.0656638641233251E-2</v>
      </c>
      <c r="Q25" s="357">
        <v>6.0025992070493583E-2</v>
      </c>
      <c r="R25" s="357">
        <v>6.3934032277103953E-2</v>
      </c>
      <c r="S25" s="357">
        <v>5.7294508221265784E-2</v>
      </c>
      <c r="T25" s="357">
        <v>5.1496496005384855E-2</v>
      </c>
      <c r="U25" s="357">
        <v>4.8445507687286692E-2</v>
      </c>
      <c r="V25" s="357">
        <v>1.2339281605271646E-2</v>
      </c>
      <c r="W25" s="357">
        <v>1.3800394789121947E-2</v>
      </c>
      <c r="X25" s="357">
        <v>1.3781049848273184E-2</v>
      </c>
      <c r="Y25" s="357">
        <v>1.3503552457527841E-2</v>
      </c>
      <c r="Z25" s="357">
        <v>1.295241406717264E-2</v>
      </c>
      <c r="AA25" s="357">
        <v>1.3737406879838725E-2</v>
      </c>
      <c r="AB25" s="357">
        <v>1.4619747197141821E-2</v>
      </c>
      <c r="AC25" s="357">
        <v>1.082969131387795E-2</v>
      </c>
      <c r="AD25" s="357">
        <v>1.1811635567052708E-2</v>
      </c>
      <c r="AE25" s="357">
        <v>9.9412900237510916E-3</v>
      </c>
      <c r="AF25" s="357">
        <v>1.0771124715920189E-2</v>
      </c>
      <c r="AG25" s="357">
        <v>1.232509732216612E-2</v>
      </c>
      <c r="AH25" s="357">
        <v>1.0608759903734584E-2</v>
      </c>
      <c r="AI25" s="357">
        <v>1.1798531548198696E-2</v>
      </c>
      <c r="AJ25" s="357">
        <v>1.1599495043606396E-2</v>
      </c>
      <c r="AK25" s="357">
        <v>1.2128876600437304E-2</v>
      </c>
      <c r="AL25" s="357">
        <v>1.2361039085188378E-2</v>
      </c>
      <c r="AM25" s="357">
        <v>1.1716237714510589E-2</v>
      </c>
      <c r="AN25" s="357">
        <v>9.3413705078215017E-3</v>
      </c>
      <c r="AO25" s="357">
        <v>1.0224743988651081E-2</v>
      </c>
      <c r="AP25" s="357">
        <v>1.037276401901838E-2</v>
      </c>
      <c r="AQ25" s="357">
        <v>1.0849792978176781E-2</v>
      </c>
      <c r="AR25" s="357">
        <v>1.0292461345573618E-2</v>
      </c>
    </row>
    <row r="26" spans="5:44" ht="15" customHeight="1">
      <c r="E26" s="573"/>
      <c r="F26" s="575"/>
      <c r="G26" s="558"/>
      <c r="H26" s="111" t="s">
        <v>140</v>
      </c>
      <c r="I26" s="235" t="s">
        <v>34</v>
      </c>
      <c r="J26" s="357">
        <v>1.6954857819196755E-3</v>
      </c>
      <c r="K26" s="357">
        <v>1.4255065929606964E-3</v>
      </c>
      <c r="L26" s="357">
        <v>1.6413155068556182E-3</v>
      </c>
      <c r="M26" s="357">
        <v>1.9264718331848546E-3</v>
      </c>
      <c r="N26" s="357">
        <v>2.3873225437788998E-3</v>
      </c>
      <c r="O26" s="357">
        <v>2.7368131567724269E-3</v>
      </c>
      <c r="P26" s="357">
        <v>2.7155197200779187E-3</v>
      </c>
      <c r="Q26" s="357">
        <v>2.3326309113107218E-3</v>
      </c>
      <c r="R26" s="357">
        <v>3.9484907793626654E-3</v>
      </c>
      <c r="S26" s="357">
        <v>3.6653128134174493E-3</v>
      </c>
      <c r="T26" s="357">
        <v>5.9348126657917692E-3</v>
      </c>
      <c r="U26" s="357">
        <v>5.99453637286041E-3</v>
      </c>
      <c r="V26" s="357">
        <v>7.1424007004007847E-2</v>
      </c>
      <c r="W26" s="357">
        <v>4.1502692812376965E-2</v>
      </c>
      <c r="X26" s="357">
        <v>3.8795150730903151E-2</v>
      </c>
      <c r="Y26" s="357">
        <v>3.6917661938984471E-2</v>
      </c>
      <c r="Z26" s="357">
        <v>4.0996384268558859E-2</v>
      </c>
      <c r="AA26" s="357">
        <v>3.3650852442506943E-2</v>
      </c>
      <c r="AB26" s="357">
        <v>4.8821111312703551E-2</v>
      </c>
      <c r="AC26" s="357">
        <v>3.9615360939117439E-2</v>
      </c>
      <c r="AD26" s="357">
        <v>4.201566875666099E-2</v>
      </c>
      <c r="AE26" s="357">
        <v>4.0417793411455384E-2</v>
      </c>
      <c r="AF26" s="357">
        <v>3.3729415735152313E-2</v>
      </c>
      <c r="AG26" s="357">
        <v>3.3243030747736393E-2</v>
      </c>
      <c r="AH26" s="357">
        <v>3.3442083130472547E-2</v>
      </c>
      <c r="AI26" s="357">
        <v>3.6148445403024858E-2</v>
      </c>
      <c r="AJ26" s="357">
        <v>3.2841006712254033E-2</v>
      </c>
      <c r="AK26" s="357">
        <v>2.8868332652575966E-2</v>
      </c>
      <c r="AL26" s="357">
        <v>3.4423637470342258E-2</v>
      </c>
      <c r="AM26" s="357">
        <v>4.4306103358408851E-2</v>
      </c>
      <c r="AN26" s="357">
        <v>3.3802597663034395E-2</v>
      </c>
      <c r="AO26" s="357">
        <v>3.9820332289507578E-2</v>
      </c>
      <c r="AP26" s="357">
        <v>3.7550218734075498E-2</v>
      </c>
      <c r="AQ26" s="357">
        <v>2.477538301206356E-2</v>
      </c>
      <c r="AR26" s="357">
        <v>2.3759998462388826E-2</v>
      </c>
    </row>
    <row r="27" spans="5:44" ht="15" customHeight="1">
      <c r="E27" s="573"/>
      <c r="F27" s="575"/>
      <c r="G27" s="558"/>
      <c r="H27" s="111" t="s">
        <v>100</v>
      </c>
      <c r="I27" s="235" t="s">
        <v>34</v>
      </c>
      <c r="J27" s="357">
        <v>7.3833755327314312E-3</v>
      </c>
      <c r="K27" s="357">
        <v>1.9148694091842939E-3</v>
      </c>
      <c r="L27" s="357">
        <v>1.5606476946405433E-3</v>
      </c>
      <c r="M27" s="357">
        <v>2.3273942647340303E-3</v>
      </c>
      <c r="N27" s="357">
        <v>1.0515468037433029E-2</v>
      </c>
      <c r="O27" s="357">
        <v>1.5582485481116347E-2</v>
      </c>
      <c r="P27" s="357">
        <v>8.5063008762552589E-3</v>
      </c>
      <c r="Q27" s="357">
        <v>1.602852959956726E-2</v>
      </c>
      <c r="R27" s="357">
        <v>2.0714530791187204E-2</v>
      </c>
      <c r="S27" s="357">
        <v>1.681269043171844E-2</v>
      </c>
      <c r="T27" s="357">
        <v>1.5672447566250445E-2</v>
      </c>
      <c r="U27" s="357">
        <v>1.5916437468315611E-2</v>
      </c>
      <c r="V27" s="357">
        <v>0.15690312561731787</v>
      </c>
      <c r="W27" s="357">
        <v>0.10059998976498115</v>
      </c>
      <c r="X27" s="357">
        <v>8.0874228346985877E-2</v>
      </c>
      <c r="Y27" s="357">
        <v>7.1354070356534904E-2</v>
      </c>
      <c r="Z27" s="357">
        <v>7.0915189653357594E-2</v>
      </c>
      <c r="AA27" s="357">
        <v>3.0345799140267748E-2</v>
      </c>
      <c r="AB27" s="357">
        <v>0.10576276785253766</v>
      </c>
      <c r="AC27" s="357">
        <v>6.3777638857442448E-2</v>
      </c>
      <c r="AD27" s="357">
        <v>6.1673391851152698E-2</v>
      </c>
      <c r="AE27" s="357">
        <v>4.2565888851872076E-2</v>
      </c>
      <c r="AF27" s="357">
        <v>6.8106006461635282E-2</v>
      </c>
      <c r="AG27" s="357">
        <v>3.1225611915818463E-2</v>
      </c>
      <c r="AH27" s="357">
        <v>2.6133261704783584E-2</v>
      </c>
      <c r="AI27" s="357">
        <v>2.2985696242442597E-2</v>
      </c>
      <c r="AJ27" s="357">
        <v>2.2085546914356456E-2</v>
      </c>
      <c r="AK27" s="357">
        <v>2.383063542447509E-2</v>
      </c>
      <c r="AL27" s="357">
        <v>2.1371328194894824E-2</v>
      </c>
      <c r="AM27" s="357">
        <v>1.03368978007963E-3</v>
      </c>
      <c r="AN27" s="357">
        <v>3.6553905376682182E-3</v>
      </c>
      <c r="AO27" s="357">
        <v>3.1933323189749733E-3</v>
      </c>
      <c r="AP27" s="357">
        <v>2.9963003970740129E-3</v>
      </c>
      <c r="AQ27" s="357">
        <v>3.4652137864045925E-3</v>
      </c>
      <c r="AR27" s="357">
        <v>3.4652137864045925E-3</v>
      </c>
    </row>
    <row r="28" spans="5:44" ht="15" customHeight="1">
      <c r="E28" s="573"/>
      <c r="F28" s="575"/>
      <c r="G28" s="558"/>
      <c r="H28" s="189" t="s">
        <v>102</v>
      </c>
      <c r="I28" s="235" t="s">
        <v>34</v>
      </c>
      <c r="J28" s="357">
        <v>5.8989693633283248E-2</v>
      </c>
      <c r="K28" s="357">
        <v>5.3993803567219001E-2</v>
      </c>
      <c r="L28" s="357">
        <v>6.5193051932305152E-2</v>
      </c>
      <c r="M28" s="357">
        <v>6.2719793205393268E-2</v>
      </c>
      <c r="N28" s="357">
        <v>8.6907301410226373E-2</v>
      </c>
      <c r="O28" s="357">
        <v>0.10386753292582714</v>
      </c>
      <c r="P28" s="357">
        <v>0.11893538386889659</v>
      </c>
      <c r="Q28" s="357">
        <v>0.1018945502753861</v>
      </c>
      <c r="R28" s="357">
        <v>9.1011621721000219E-2</v>
      </c>
      <c r="S28" s="357">
        <v>8.2774981036344064E-2</v>
      </c>
      <c r="T28" s="357">
        <v>6.7944877357630787E-2</v>
      </c>
      <c r="U28" s="357">
        <v>6.369467375090225E-2</v>
      </c>
      <c r="V28" s="357">
        <v>0.53789818939353728</v>
      </c>
      <c r="W28" s="357">
        <v>0.49314964400589095</v>
      </c>
      <c r="X28" s="357">
        <v>0.45091049478089718</v>
      </c>
      <c r="Y28" s="357">
        <v>0.41228406895931768</v>
      </c>
      <c r="Z28" s="357">
        <v>0.36588170906348227</v>
      </c>
      <c r="AA28" s="357">
        <v>0.35806587432230541</v>
      </c>
      <c r="AB28" s="357">
        <v>0.28110630402911324</v>
      </c>
      <c r="AC28" s="357">
        <v>0.2741263338495768</v>
      </c>
      <c r="AD28" s="357">
        <v>0.23254248091821617</v>
      </c>
      <c r="AE28" s="357">
        <v>0.21472126154166582</v>
      </c>
      <c r="AF28" s="357">
        <v>0.23046760352776866</v>
      </c>
      <c r="AG28" s="357">
        <v>0.28513914038918436</v>
      </c>
      <c r="AH28" s="357">
        <v>0.22856552737183797</v>
      </c>
      <c r="AI28" s="357">
        <v>0.22582438413627812</v>
      </c>
      <c r="AJ28" s="357">
        <v>0.21518211764262896</v>
      </c>
      <c r="AK28" s="357">
        <v>0.25946631500958656</v>
      </c>
      <c r="AL28" s="357">
        <v>0.25873831319450336</v>
      </c>
      <c r="AM28" s="357">
        <v>0.24002276693449007</v>
      </c>
      <c r="AN28" s="357">
        <v>0.21424650095777609</v>
      </c>
      <c r="AO28" s="357">
        <v>0.19120077259862653</v>
      </c>
      <c r="AP28" s="357">
        <v>0.20394818036083781</v>
      </c>
      <c r="AQ28" s="357">
        <v>0.21356659704630407</v>
      </c>
      <c r="AR28" s="357">
        <v>0.20207667764927831</v>
      </c>
    </row>
    <row r="29" spans="5:44" ht="15" customHeight="1">
      <c r="E29" s="573"/>
      <c r="F29" s="575"/>
      <c r="G29" s="558"/>
      <c r="H29" s="189" t="s">
        <v>101</v>
      </c>
      <c r="I29" s="235" t="s">
        <v>34</v>
      </c>
      <c r="J29" s="357">
        <v>6.8259817194168753E-4</v>
      </c>
      <c r="K29" s="357">
        <v>6.7985699048894754E-4</v>
      </c>
      <c r="L29" s="357">
        <v>6.1275778922609747E-4</v>
      </c>
      <c r="M29" s="357">
        <v>7.2242693744432049E-4</v>
      </c>
      <c r="N29" s="357">
        <v>8.3227758406970837E-4</v>
      </c>
      <c r="O29" s="357">
        <v>1.0728307574547913E-3</v>
      </c>
      <c r="P29" s="357">
        <v>1.0730682764824035E-3</v>
      </c>
      <c r="Q29" s="357">
        <v>8.9381184452093072E-4</v>
      </c>
      <c r="R29" s="357">
        <v>1.1343730415848542E-3</v>
      </c>
      <c r="S29" s="357">
        <v>1.2435882759809203E-3</v>
      </c>
      <c r="T29" s="357">
        <v>1.0909582106234869E-3</v>
      </c>
      <c r="U29" s="357">
        <v>1.1117140182395672E-3</v>
      </c>
      <c r="V29" s="357">
        <v>1.0203429572001118E-2</v>
      </c>
      <c r="W29" s="357">
        <v>8.8775813502410626E-3</v>
      </c>
      <c r="X29" s="357">
        <v>7.9807167217857914E-3</v>
      </c>
      <c r="Y29" s="357">
        <v>9.5057452896786382E-3</v>
      </c>
      <c r="Z29" s="357">
        <v>7.9347840519791331E-3</v>
      </c>
      <c r="AA29" s="357">
        <v>7.8774295867029154E-3</v>
      </c>
      <c r="AB29" s="357">
        <v>7.3231666969055323E-3</v>
      </c>
      <c r="AC29" s="357">
        <v>5.6906043337958765E-3</v>
      </c>
      <c r="AD29" s="357">
        <v>5.3072423692624411E-3</v>
      </c>
      <c r="AE29" s="357">
        <v>5.7112099385752185E-3</v>
      </c>
      <c r="AF29" s="357">
        <v>5.2908887427689918E-3</v>
      </c>
      <c r="AG29" s="357">
        <v>7.7053382527865824E-3</v>
      </c>
      <c r="AH29" s="357">
        <v>8.5244525626694719E-3</v>
      </c>
      <c r="AI29" s="357">
        <v>5.8095715826289957E-3</v>
      </c>
      <c r="AJ29" s="357">
        <v>7.6771184522152289E-3</v>
      </c>
      <c r="AK29" s="357">
        <v>6.2945988490579171E-3</v>
      </c>
      <c r="AL29" s="357">
        <v>4.546518156460299E-3</v>
      </c>
      <c r="AM29" s="357">
        <v>4.9952959668794292E-3</v>
      </c>
      <c r="AN29" s="357">
        <v>5.965164293476659E-3</v>
      </c>
      <c r="AO29" s="357">
        <v>5.6311581015465271E-3</v>
      </c>
      <c r="AP29" s="357">
        <v>6.2226076759325103E-3</v>
      </c>
      <c r="AQ29" s="357">
        <v>6.0923072980484157E-3</v>
      </c>
      <c r="AR29" s="357">
        <v>6.0923072980484157E-3</v>
      </c>
    </row>
    <row r="30" spans="5:44" ht="15" customHeight="1">
      <c r="E30" s="573"/>
      <c r="F30" s="575"/>
      <c r="G30" s="558"/>
      <c r="H30" s="368" t="s">
        <v>475</v>
      </c>
      <c r="I30" s="235" t="s">
        <v>34</v>
      </c>
      <c r="J30" s="357">
        <v>7.3768199907057921E-2</v>
      </c>
      <c r="K30" s="357">
        <v>7.4034504722749889E-2</v>
      </c>
      <c r="L30" s="357">
        <v>7.8739736099324414E-2</v>
      </c>
      <c r="M30" s="357">
        <v>7.6775562958243448E-2</v>
      </c>
      <c r="N30" s="357">
        <v>8.1227959581413545E-2</v>
      </c>
      <c r="O30" s="357">
        <v>8.3278207130075207E-2</v>
      </c>
      <c r="P30" s="357">
        <v>8.3713508513663146E-2</v>
      </c>
      <c r="Q30" s="357">
        <v>8.4783749377875708E-2</v>
      </c>
      <c r="R30" s="357">
        <v>8.6800455187085429E-2</v>
      </c>
      <c r="S30" s="357">
        <v>8.9496725149810191E-2</v>
      </c>
      <c r="T30" s="357">
        <v>9.0648507600176551E-2</v>
      </c>
      <c r="U30" s="357">
        <v>8.8545004717764761E-2</v>
      </c>
      <c r="V30" s="357">
        <v>9.7547656027724711E-3</v>
      </c>
      <c r="W30" s="357">
        <v>1.0394726395124589E-2</v>
      </c>
      <c r="X30" s="357">
        <v>1.1026877746862351E-2</v>
      </c>
      <c r="Y30" s="357">
        <v>1.1153142956713978E-2</v>
      </c>
      <c r="Z30" s="357">
        <v>1.1118511064932035E-2</v>
      </c>
      <c r="AA30" s="357">
        <v>1.0946795751931318E-2</v>
      </c>
      <c r="AB30" s="357">
        <v>1.0528138947939653E-2</v>
      </c>
      <c r="AC30" s="357">
        <v>1.0430561400780702E-2</v>
      </c>
      <c r="AD30" s="357">
        <v>1.0729590115727619E-2</v>
      </c>
      <c r="AE30" s="357">
        <v>1.0301067719810948E-2</v>
      </c>
      <c r="AF30" s="357">
        <v>1.0011944953377875E-2</v>
      </c>
      <c r="AG30" s="357">
        <v>1.0305316173527408E-2</v>
      </c>
      <c r="AH30" s="357">
        <v>1.0173527596959652E-2</v>
      </c>
      <c r="AI30" s="357">
        <v>1.0045113931771849E-2</v>
      </c>
      <c r="AJ30" s="357">
        <v>9.9340017411965985E-3</v>
      </c>
      <c r="AK30" s="357">
        <v>1.0468581263192117E-2</v>
      </c>
      <c r="AL30" s="357">
        <v>1.0369090650498914E-2</v>
      </c>
      <c r="AM30" s="357">
        <v>1.04669298838608E-2</v>
      </c>
      <c r="AN30" s="357">
        <v>9.8307596066157504E-3</v>
      </c>
      <c r="AO30" s="357">
        <v>9.6384197439207744E-3</v>
      </c>
      <c r="AP30" s="357">
        <v>9.785922576238365E-3</v>
      </c>
      <c r="AQ30" s="357">
        <v>9.5777202854745256E-3</v>
      </c>
      <c r="AR30" s="357">
        <v>9.2303135620910356E-3</v>
      </c>
    </row>
    <row r="31" spans="5:44" ht="15" customHeight="1">
      <c r="E31" s="573"/>
      <c r="F31" s="575"/>
      <c r="G31" s="560" t="s">
        <v>146</v>
      </c>
      <c r="H31" s="249" t="s">
        <v>147</v>
      </c>
      <c r="I31" s="235" t="s">
        <v>34</v>
      </c>
      <c r="J31" s="357">
        <v>1.1442997110341E-3</v>
      </c>
      <c r="K31" s="357">
        <v>1.1442997110341E-3</v>
      </c>
      <c r="L31" s="357">
        <v>1.1442997110341E-3</v>
      </c>
      <c r="M31" s="357">
        <v>1.1442997110341E-3</v>
      </c>
      <c r="N31" s="357">
        <v>1.2320525920823733E-3</v>
      </c>
      <c r="O31" s="357">
        <v>1.6977234775068255E-3</v>
      </c>
      <c r="P31" s="357">
        <v>1.8146187230592549E-3</v>
      </c>
      <c r="Q31" s="357">
        <v>2.3670919039823035E-3</v>
      </c>
      <c r="R31" s="357">
        <v>1.8899024208878323E-3</v>
      </c>
      <c r="S31" s="357">
        <v>2.1755779242017752E-3</v>
      </c>
      <c r="T31" s="357">
        <v>2.5008290222338679E-3</v>
      </c>
      <c r="U31" s="357">
        <v>2.268708686512055E-3</v>
      </c>
      <c r="V31" s="357">
        <v>1.9024483653718709E-3</v>
      </c>
      <c r="W31" s="357">
        <v>1.8303859272896031E-3</v>
      </c>
      <c r="X31" s="357">
        <v>1.8168742201491778E-3</v>
      </c>
      <c r="Y31" s="357">
        <v>1.9123569506081829E-3</v>
      </c>
      <c r="Z31" s="357">
        <v>1.8429968539539997E-3</v>
      </c>
      <c r="AA31" s="357">
        <v>1.8605298131305758E-3</v>
      </c>
      <c r="AB31" s="357">
        <v>3.4731340206185569E-3</v>
      </c>
      <c r="AC31" s="357">
        <v>2.5160927835051546E-3</v>
      </c>
      <c r="AD31" s="357">
        <v>1.5590515463917525E-3</v>
      </c>
      <c r="AE31" s="357">
        <v>1.1108041237113404E-3</v>
      </c>
      <c r="AF31" s="357">
        <v>1.0690309278350515E-3</v>
      </c>
      <c r="AG31" s="357">
        <v>1.0855670103092786E-3</v>
      </c>
      <c r="AH31" s="357">
        <v>1.0654020618556701E-3</v>
      </c>
      <c r="AI31" s="357">
        <v>9.4255670103092785E-4</v>
      </c>
      <c r="AJ31" s="357">
        <v>1.112659793814433E-3</v>
      </c>
      <c r="AK31" s="357">
        <v>8.8886597938144332E-4</v>
      </c>
      <c r="AL31" s="357">
        <v>1.0521237113402062E-3</v>
      </c>
      <c r="AM31" s="357">
        <v>1.268E-3</v>
      </c>
      <c r="AN31" s="357">
        <v>1.2429690721649485E-3</v>
      </c>
      <c r="AO31" s="357">
        <v>1.2034226804123712E-3</v>
      </c>
      <c r="AP31" s="357">
        <v>1.1272989690721651E-3</v>
      </c>
      <c r="AQ31" s="357">
        <v>1.1240412371134019E-3</v>
      </c>
      <c r="AR31" s="357">
        <v>1.0290399999999999E-3</v>
      </c>
    </row>
    <row r="32" spans="5:44" ht="15" customHeight="1">
      <c r="E32" s="573"/>
      <c r="F32" s="575"/>
      <c r="G32" s="561"/>
      <c r="H32" s="249" t="s">
        <v>148</v>
      </c>
      <c r="I32" s="235" t="s">
        <v>34</v>
      </c>
      <c r="J32" s="357">
        <v>8.8702675095944417E-5</v>
      </c>
      <c r="K32" s="357">
        <v>8.8702675095944417E-5</v>
      </c>
      <c r="L32" s="357">
        <v>8.8702675095944417E-5</v>
      </c>
      <c r="M32" s="357">
        <v>8.8702675095944417E-5</v>
      </c>
      <c r="N32" s="357">
        <v>9.5505014746387679E-5</v>
      </c>
      <c r="O32" s="357">
        <v>1.3160242249118001E-4</v>
      </c>
      <c r="P32" s="357">
        <v>1.4066379066816524E-4</v>
      </c>
      <c r="Q32" s="357">
        <v>1.8348985152800211E-4</v>
      </c>
      <c r="R32" s="357">
        <v>1.4649955670403603E-4</v>
      </c>
      <c r="S32" s="357">
        <v>1.6864426329530764E-4</v>
      </c>
      <c r="T32" s="357">
        <v>1.93856751068522E-4</v>
      </c>
      <c r="U32" s="357">
        <v>1.7586348014119938E-4</v>
      </c>
      <c r="V32" s="357">
        <v>1.4747208062116065E-4</v>
      </c>
      <c r="W32" s="357">
        <v>1.4188601696126817E-4</v>
      </c>
      <c r="X32" s="357">
        <v>1.4083863002503836E-4</v>
      </c>
      <c r="Y32" s="357">
        <v>1.4824016437439585E-4</v>
      </c>
      <c r="Z32" s="357">
        <v>1.4286357810174935E-4</v>
      </c>
      <c r="AA32" s="357">
        <v>1.4422268041237112E-4</v>
      </c>
      <c r="AB32" s="357">
        <v>1.388659793814433E-4</v>
      </c>
      <c r="AC32" s="357">
        <v>1.5190721649484536E-4</v>
      </c>
      <c r="AD32" s="357">
        <v>1.6494845360824742E-4</v>
      </c>
      <c r="AE32" s="357">
        <v>1.7319587628865981E-4</v>
      </c>
      <c r="AF32" s="357">
        <v>9.8969072164948463E-5</v>
      </c>
      <c r="AG32" s="357">
        <v>2.1443298969072165E-4</v>
      </c>
      <c r="AH32" s="357">
        <v>4.8659793814432992E-4</v>
      </c>
      <c r="AI32" s="357">
        <v>5.8144329896907222E-4</v>
      </c>
      <c r="AJ32" s="357">
        <v>5.1134020618556699E-4</v>
      </c>
      <c r="AK32" s="357">
        <v>3.7113402061855668E-4</v>
      </c>
      <c r="AL32" s="357">
        <v>3.9587628865979385E-4</v>
      </c>
      <c r="AM32" s="357">
        <v>4.0000000000000002E-4</v>
      </c>
      <c r="AN32" s="357">
        <v>3.0103092783505156E-4</v>
      </c>
      <c r="AO32" s="357">
        <v>1.5257731958762886E-4</v>
      </c>
      <c r="AP32" s="357">
        <v>1.5670103092783506E-4</v>
      </c>
      <c r="AQ32" s="357">
        <v>1.3195876288659794E-4</v>
      </c>
      <c r="AR32" s="357">
        <v>2.3896E-4</v>
      </c>
    </row>
    <row r="33" spans="5:44" ht="15" customHeight="1">
      <c r="E33" s="573"/>
      <c r="F33" s="575"/>
      <c r="G33" s="561"/>
      <c r="H33" s="345" t="s">
        <v>452</v>
      </c>
      <c r="I33" s="235" t="s">
        <v>34</v>
      </c>
      <c r="J33" s="357">
        <v>0</v>
      </c>
      <c r="K33" s="357">
        <v>0</v>
      </c>
      <c r="L33" s="357">
        <v>0</v>
      </c>
      <c r="M33" s="357">
        <v>0</v>
      </c>
      <c r="N33" s="357">
        <v>0</v>
      </c>
      <c r="O33" s="357">
        <v>0</v>
      </c>
      <c r="P33" s="357">
        <v>0</v>
      </c>
      <c r="Q33" s="357">
        <v>0</v>
      </c>
      <c r="R33" s="357">
        <v>0</v>
      </c>
      <c r="S33" s="357">
        <v>0</v>
      </c>
      <c r="T33" s="357">
        <v>0</v>
      </c>
      <c r="U33" s="357">
        <v>0</v>
      </c>
      <c r="V33" s="357">
        <v>0</v>
      </c>
      <c r="W33" s="357">
        <v>0</v>
      </c>
      <c r="X33" s="357">
        <v>0</v>
      </c>
      <c r="Y33" s="357">
        <v>0</v>
      </c>
      <c r="Z33" s="357">
        <v>0</v>
      </c>
      <c r="AA33" s="357">
        <v>0</v>
      </c>
      <c r="AB33" s="357">
        <v>0</v>
      </c>
      <c r="AC33" s="357">
        <v>0</v>
      </c>
      <c r="AD33" s="357">
        <v>0</v>
      </c>
      <c r="AE33" s="357">
        <v>0</v>
      </c>
      <c r="AF33" s="357">
        <v>0</v>
      </c>
      <c r="AG33" s="357">
        <v>0</v>
      </c>
      <c r="AH33" s="357">
        <v>0</v>
      </c>
      <c r="AI33" s="357">
        <v>0</v>
      </c>
      <c r="AJ33" s="357">
        <v>0</v>
      </c>
      <c r="AK33" s="357">
        <v>0</v>
      </c>
      <c r="AL33" s="357">
        <v>0</v>
      </c>
      <c r="AM33" s="357">
        <v>0</v>
      </c>
      <c r="AN33" s="357">
        <v>0</v>
      </c>
      <c r="AO33" s="357">
        <v>0</v>
      </c>
      <c r="AP33" s="357">
        <v>0</v>
      </c>
      <c r="AQ33" s="357">
        <v>0</v>
      </c>
      <c r="AR33" s="357">
        <v>0</v>
      </c>
    </row>
    <row r="34" spans="5:44" ht="15" customHeight="1">
      <c r="E34" s="573"/>
      <c r="F34" s="576"/>
      <c r="G34" s="562"/>
      <c r="H34" s="345" t="s">
        <v>185</v>
      </c>
      <c r="I34" s="235" t="s">
        <v>34</v>
      </c>
      <c r="J34" s="357">
        <v>2.3095586886887906E-3</v>
      </c>
      <c r="K34" s="357">
        <v>2.3095586886887906E-3</v>
      </c>
      <c r="L34" s="357">
        <v>2.3095586886887906E-3</v>
      </c>
      <c r="M34" s="357">
        <v>2.3095586886887906E-3</v>
      </c>
      <c r="N34" s="357">
        <v>2.0492362960833764E-3</v>
      </c>
      <c r="O34" s="357">
        <v>3.8010716391902407E-3</v>
      </c>
      <c r="P34" s="357">
        <v>1.1550933977245879E-2</v>
      </c>
      <c r="Q34" s="357">
        <v>3.7009924511394263E-3</v>
      </c>
      <c r="R34" s="357">
        <v>3.5837036443917805E-3</v>
      </c>
      <c r="S34" s="357">
        <v>5.5240090059423081E-3</v>
      </c>
      <c r="T34" s="357">
        <v>4.9575354967702255E-3</v>
      </c>
      <c r="U34" s="357">
        <v>4.673377835824867E-3</v>
      </c>
      <c r="V34" s="357">
        <v>4.5716171490107885E-2</v>
      </c>
      <c r="W34" s="357">
        <v>5.0899410888079311E-2</v>
      </c>
      <c r="X34" s="357">
        <v>5.1676896797775013E-2</v>
      </c>
      <c r="Y34" s="357">
        <v>5.123632144894745E-2</v>
      </c>
      <c r="Z34" s="357">
        <v>4.9448103856647316E-2</v>
      </c>
      <c r="AA34" s="357">
        <v>5.4401437741534969E-2</v>
      </c>
      <c r="AB34" s="357">
        <v>2.04295E-2</v>
      </c>
      <c r="AC34" s="357">
        <v>2.2113250000000001E-2</v>
      </c>
      <c r="AD34" s="357">
        <v>2.3796999999999999E-2</v>
      </c>
      <c r="AE34" s="357">
        <v>2.7164500000000001E-2</v>
      </c>
      <c r="AF34" s="357">
        <v>2.0205000000000001E-2</v>
      </c>
      <c r="AG34" s="357">
        <v>2.0653999999999999E-2</v>
      </c>
      <c r="AH34" s="357">
        <v>2.7164500000000001E-2</v>
      </c>
      <c r="AI34" s="357">
        <v>2.5593000000000001E-2</v>
      </c>
      <c r="AJ34" s="357">
        <v>2.4695000000000002E-2</v>
      </c>
      <c r="AK34" s="357">
        <v>2.3796999999999999E-2</v>
      </c>
      <c r="AL34" s="357">
        <v>2.89605E-2</v>
      </c>
      <c r="AM34" s="357">
        <v>3.1878999999999998E-2</v>
      </c>
      <c r="AN34" s="357">
        <v>2.8062500000000001E-2</v>
      </c>
      <c r="AO34" s="357">
        <v>2.7164500000000001E-2</v>
      </c>
      <c r="AP34" s="357">
        <v>3.0307500000000001E-2</v>
      </c>
      <c r="AQ34" s="357">
        <v>3.4573E-2</v>
      </c>
      <c r="AR34" s="357">
        <v>3.5695499999999998E-2</v>
      </c>
    </row>
    <row r="35" spans="5:44" ht="15" customHeight="1" thickBot="1">
      <c r="E35" s="573"/>
      <c r="F35" s="563" t="s">
        <v>214</v>
      </c>
      <c r="G35" s="564"/>
      <c r="H35" s="565"/>
      <c r="I35" s="264" t="s">
        <v>34</v>
      </c>
      <c r="J35" s="318">
        <v>0.46943649999999987</v>
      </c>
      <c r="K35" s="318">
        <v>0.46943649999999987</v>
      </c>
      <c r="L35" s="318">
        <v>0.46943649999999987</v>
      </c>
      <c r="M35" s="318">
        <v>0.46943649999999987</v>
      </c>
      <c r="N35" s="318">
        <v>0.46943649999999987</v>
      </c>
      <c r="O35" s="318">
        <v>0.46943649999999987</v>
      </c>
      <c r="P35" s="318">
        <v>0.46943649999999987</v>
      </c>
      <c r="Q35" s="318">
        <v>0.29792749999999996</v>
      </c>
      <c r="R35" s="318">
        <v>0.2598895</v>
      </c>
      <c r="S35" s="318">
        <v>0.27643849999999998</v>
      </c>
      <c r="T35" s="318">
        <v>0.18776550000000003</v>
      </c>
      <c r="U35" s="318">
        <v>6.498050000000001E-2</v>
      </c>
      <c r="V35" s="318">
        <v>3.705E-2</v>
      </c>
      <c r="W35" s="318">
        <v>3.2759999999999991E-2</v>
      </c>
      <c r="X35" s="318">
        <v>2.2093499999999995E-2</v>
      </c>
      <c r="Y35" s="318">
        <v>2.2548499999999999E-2</v>
      </c>
      <c r="Z35" s="318">
        <v>1.6496999999999998E-2</v>
      </c>
      <c r="AA35" s="318">
        <v>1.9350500000000003E-2</v>
      </c>
      <c r="AB35" s="318">
        <v>1.1290499999999998E-2</v>
      </c>
      <c r="AC35" s="318">
        <v>1.0867999999999999E-2</v>
      </c>
      <c r="AD35" s="318">
        <v>8.3459999999999993E-3</v>
      </c>
      <c r="AE35" s="318">
        <v>7.4749999999999999E-3</v>
      </c>
      <c r="AF35" s="318">
        <v>5.9670000000000001E-3</v>
      </c>
      <c r="AG35" s="318">
        <v>8.6514999999999977E-3</v>
      </c>
      <c r="AH35" s="318">
        <v>4.0299999999999997E-3</v>
      </c>
      <c r="AI35" s="318">
        <v>6.2139999999999999E-3</v>
      </c>
      <c r="AJ35" s="318">
        <v>3.4580000000000001E-3</v>
      </c>
      <c r="AK35" s="318">
        <v>4.4004999999999999E-3</v>
      </c>
      <c r="AL35" s="318">
        <v>5.0049999999999999E-3</v>
      </c>
      <c r="AM35" s="318">
        <v>4.8749999999999991E-3</v>
      </c>
      <c r="AN35" s="318">
        <v>2.6650000000000003E-3</v>
      </c>
      <c r="AO35" s="318">
        <v>4.0819999999999997E-3</v>
      </c>
      <c r="AP35" s="318">
        <v>1.0205000000000001E-3</v>
      </c>
      <c r="AQ35" s="318">
        <v>1.0205000000000001E-3</v>
      </c>
      <c r="AR35" s="318">
        <v>1.0205000000000001E-3</v>
      </c>
    </row>
    <row r="36" spans="5:44" ht="15" customHeight="1" thickTop="1">
      <c r="E36" s="573"/>
      <c r="F36" s="566" t="s">
        <v>29</v>
      </c>
      <c r="G36" s="567"/>
      <c r="H36" s="568"/>
      <c r="I36" s="266" t="s">
        <v>34</v>
      </c>
      <c r="J36" s="319">
        <v>1.1134041731465509</v>
      </c>
      <c r="K36" s="319">
        <v>1.0953528711112421</v>
      </c>
      <c r="L36" s="319">
        <v>1.1110271209483065</v>
      </c>
      <c r="M36" s="319">
        <v>1.1072115566837555</v>
      </c>
      <c r="N36" s="319">
        <v>1.1622321895153012</v>
      </c>
      <c r="O36" s="319">
        <v>1.17724765314999</v>
      </c>
      <c r="P36" s="319">
        <v>1.1949221267761501</v>
      </c>
      <c r="Q36" s="319">
        <v>0.99823729846260689</v>
      </c>
      <c r="R36" s="319">
        <v>0.95165105402550487</v>
      </c>
      <c r="S36" s="319">
        <v>0.94510036169013634</v>
      </c>
      <c r="T36" s="319">
        <v>0.82242654493731815</v>
      </c>
      <c r="U36" s="319">
        <v>0.66463105295874347</v>
      </c>
      <c r="V36" s="319">
        <v>0.96604271111856455</v>
      </c>
      <c r="W36" s="319">
        <v>0.83253793642840945</v>
      </c>
      <c r="X36" s="319">
        <v>0.7547871874977734</v>
      </c>
      <c r="Y36" s="319">
        <v>0.70201889249026816</v>
      </c>
      <c r="Z36" s="319">
        <v>0.64959414705038232</v>
      </c>
      <c r="AA36" s="319">
        <v>0.60123328524090691</v>
      </c>
      <c r="AB36" s="319">
        <v>0.56917507966359515</v>
      </c>
      <c r="AC36" s="319">
        <v>0.50634379472524327</v>
      </c>
      <c r="AD36" s="319">
        <v>0.46253416894915422</v>
      </c>
      <c r="AE36" s="319">
        <v>0.42759614075168806</v>
      </c>
      <c r="AF36" s="319">
        <v>0.45045205132402782</v>
      </c>
      <c r="AG36" s="319">
        <v>0.47538079687460211</v>
      </c>
      <c r="AH36" s="319">
        <v>0.41085974191775765</v>
      </c>
      <c r="AI36" s="319">
        <v>0.40896115313011661</v>
      </c>
      <c r="AJ36" s="319">
        <v>0.37247589804070841</v>
      </c>
      <c r="AK36" s="319">
        <v>0.41034881374525478</v>
      </c>
      <c r="AL36" s="319">
        <v>0.42478820436913584</v>
      </c>
      <c r="AM36" s="319">
        <v>0.39706063794904001</v>
      </c>
      <c r="AN36" s="319">
        <v>0.35560767574281432</v>
      </c>
      <c r="AO36" s="319">
        <v>0.33781061672786489</v>
      </c>
      <c r="AP36" s="319">
        <v>0.34779072997889265</v>
      </c>
      <c r="AQ36" s="319">
        <v>0.34875368093701509</v>
      </c>
      <c r="AR36" s="319">
        <v>0.33446193607127328</v>
      </c>
    </row>
    <row r="37" spans="5:44" ht="15" customHeight="1" thickBot="1">
      <c r="E37" s="580"/>
      <c r="F37" s="569"/>
      <c r="G37" s="570"/>
      <c r="H37" s="571"/>
      <c r="I37" s="140" t="s">
        <v>20</v>
      </c>
      <c r="J37" s="320">
        <v>31.175316848103428</v>
      </c>
      <c r="K37" s="320">
        <v>30.669880391114781</v>
      </c>
      <c r="L37" s="320">
        <v>31.108759386552581</v>
      </c>
      <c r="M37" s="320">
        <v>31.001923587145154</v>
      </c>
      <c r="N37" s="320">
        <v>32.542501306428434</v>
      </c>
      <c r="O37" s="320">
        <v>32.962934288199719</v>
      </c>
      <c r="P37" s="320">
        <v>33.4578195497322</v>
      </c>
      <c r="Q37" s="320">
        <v>27.950644356952992</v>
      </c>
      <c r="R37" s="320">
        <v>26.646229512714136</v>
      </c>
      <c r="S37" s="320">
        <v>26.462810127323817</v>
      </c>
      <c r="T37" s="320">
        <v>23.027943258244907</v>
      </c>
      <c r="U37" s="320">
        <v>18.609669482844819</v>
      </c>
      <c r="V37" s="320">
        <v>27.049195911319806</v>
      </c>
      <c r="W37" s="320">
        <v>23.311062219995463</v>
      </c>
      <c r="X37" s="320">
        <v>21.134041249937656</v>
      </c>
      <c r="Y37" s="320">
        <v>19.656528989727509</v>
      </c>
      <c r="Z37" s="320">
        <v>18.188636117410706</v>
      </c>
      <c r="AA37" s="320">
        <v>16.834531986745393</v>
      </c>
      <c r="AB37" s="320">
        <v>15.936902230580664</v>
      </c>
      <c r="AC37" s="320">
        <v>14.177626252306812</v>
      </c>
      <c r="AD37" s="320">
        <v>12.950956730576319</v>
      </c>
      <c r="AE37" s="320">
        <v>11.972691941047266</v>
      </c>
      <c r="AF37" s="320">
        <v>12.612657437072778</v>
      </c>
      <c r="AG37" s="320">
        <v>13.310662312488859</v>
      </c>
      <c r="AH37" s="320">
        <v>11.504072773697214</v>
      </c>
      <c r="AI37" s="320">
        <v>11.450912287643265</v>
      </c>
      <c r="AJ37" s="320">
        <v>10.429325145139835</v>
      </c>
      <c r="AK37" s="320">
        <v>11.489766784867134</v>
      </c>
      <c r="AL37" s="320">
        <v>11.894069722335804</v>
      </c>
      <c r="AM37" s="320">
        <v>11.11769786257312</v>
      </c>
      <c r="AN37" s="320">
        <v>9.9570149207988017</v>
      </c>
      <c r="AO37" s="320">
        <v>9.4586972683802166</v>
      </c>
      <c r="AP37" s="320">
        <v>9.7381404394089941</v>
      </c>
      <c r="AQ37" s="320">
        <v>9.7651030662364224</v>
      </c>
      <c r="AR37" s="320">
        <v>9.3649342099956527</v>
      </c>
    </row>
    <row r="38" spans="5:44" ht="15" customHeight="1">
      <c r="E38" s="572" t="s">
        <v>35</v>
      </c>
      <c r="F38" s="575" t="s">
        <v>28</v>
      </c>
      <c r="G38" s="577" t="s">
        <v>139</v>
      </c>
      <c r="H38" s="578"/>
      <c r="I38" s="266" t="s">
        <v>24</v>
      </c>
      <c r="J38" s="139">
        <v>1.0252318269672762</v>
      </c>
      <c r="K38" s="139">
        <v>1.0295323503524234</v>
      </c>
      <c r="L38" s="139">
        <v>1.0365497396555805</v>
      </c>
      <c r="M38" s="139">
        <v>1.0484238040305383</v>
      </c>
      <c r="N38" s="139">
        <v>1.0732077315424828</v>
      </c>
      <c r="O38" s="139">
        <v>1.0490934275750803</v>
      </c>
      <c r="P38" s="139">
        <v>1.0628978231296564</v>
      </c>
      <c r="Q38" s="139">
        <v>1.0593334887557291</v>
      </c>
      <c r="R38" s="139">
        <v>1.031933154914686</v>
      </c>
      <c r="S38" s="139">
        <v>1.022625592886852</v>
      </c>
      <c r="T38" s="139">
        <v>0.97863030044437127</v>
      </c>
      <c r="U38" s="139">
        <v>0.92250478933575519</v>
      </c>
      <c r="V38" s="139">
        <v>0.61581360423599363</v>
      </c>
      <c r="W38" s="139">
        <v>0.57018298068968154</v>
      </c>
      <c r="X38" s="139">
        <v>0.55205416947701702</v>
      </c>
      <c r="Y38" s="139">
        <v>0.52474126970884905</v>
      </c>
      <c r="Z38" s="139">
        <v>0.5248602493119674</v>
      </c>
      <c r="AA38" s="139">
        <v>0.51102520855626399</v>
      </c>
      <c r="AB38" s="139">
        <v>0.47313860275355274</v>
      </c>
      <c r="AC38" s="139">
        <v>0.48479374379200407</v>
      </c>
      <c r="AD38" s="139">
        <v>0.45960616109354585</v>
      </c>
      <c r="AE38" s="139">
        <v>0.48788421346378413</v>
      </c>
      <c r="AF38" s="139">
        <v>0.46130582574724865</v>
      </c>
      <c r="AG38" s="139">
        <v>0.47053392302165942</v>
      </c>
      <c r="AH38" s="139">
        <v>0.43270886955102267</v>
      </c>
      <c r="AI38" s="139">
        <v>0.46591676396864856</v>
      </c>
      <c r="AJ38" s="139">
        <v>0.30312176907848914</v>
      </c>
      <c r="AK38" s="139">
        <v>0.27795747778205632</v>
      </c>
      <c r="AL38" s="139">
        <v>0.34398374648202135</v>
      </c>
      <c r="AM38" s="139">
        <v>0.33556738906477834</v>
      </c>
      <c r="AN38" s="139">
        <v>0.34104363935164389</v>
      </c>
      <c r="AO38" s="139">
        <v>0.33865640266710567</v>
      </c>
      <c r="AP38" s="139">
        <v>0.33320010652547433</v>
      </c>
      <c r="AQ38" s="139">
        <v>0.32903706657377702</v>
      </c>
      <c r="AR38" s="139">
        <v>0.31659169951748251</v>
      </c>
    </row>
    <row r="39" spans="5:44" ht="15" customHeight="1">
      <c r="E39" s="573"/>
      <c r="F39" s="575"/>
      <c r="G39" s="557" t="s">
        <v>134</v>
      </c>
      <c r="H39" s="160" t="s">
        <v>97</v>
      </c>
      <c r="I39" s="235" t="s">
        <v>24</v>
      </c>
      <c r="J39" s="321">
        <v>1.4821903945079151E-2</v>
      </c>
      <c r="K39" s="321">
        <v>1.5512427213216435E-2</v>
      </c>
      <c r="L39" s="321">
        <v>1.8143010946184614E-2</v>
      </c>
      <c r="M39" s="321">
        <v>1.5922379778603803E-2</v>
      </c>
      <c r="N39" s="321">
        <v>2.0298341414175938E-2</v>
      </c>
      <c r="O39" s="321">
        <v>1.7867769438408843E-2</v>
      </c>
      <c r="P39" s="321">
        <v>1.6891650243834034E-2</v>
      </c>
      <c r="Q39" s="321">
        <v>1.7320260364004483E-2</v>
      </c>
      <c r="R39" s="321">
        <v>1.7290906702034026E-2</v>
      </c>
      <c r="S39" s="321">
        <v>1.7362694440889663E-2</v>
      </c>
      <c r="T39" s="321">
        <v>1.9959785039072562E-2</v>
      </c>
      <c r="U39" s="321">
        <v>1.7985434141597863E-2</v>
      </c>
      <c r="V39" s="321">
        <v>9.5244084971369963E-2</v>
      </c>
      <c r="W39" s="321">
        <v>9.1645801833625709E-2</v>
      </c>
      <c r="X39" s="321">
        <v>9.0949061327341971E-2</v>
      </c>
      <c r="Y39" s="321">
        <v>9.46173266670325E-2</v>
      </c>
      <c r="Z39" s="321">
        <v>9.1186855159287719E-2</v>
      </c>
      <c r="AA39" s="321">
        <v>9.2680260777043472E-2</v>
      </c>
      <c r="AB39" s="321">
        <v>8.4134909312721884E-2</v>
      </c>
      <c r="AC39" s="321">
        <v>7.1925507633959121E-2</v>
      </c>
      <c r="AD39" s="321">
        <v>9.190740097063646E-2</v>
      </c>
      <c r="AE39" s="321">
        <v>8.7959137293506504E-2</v>
      </c>
      <c r="AF39" s="321">
        <v>9.8037476394076339E-2</v>
      </c>
      <c r="AG39" s="321">
        <v>8.11093089159904E-2</v>
      </c>
      <c r="AH39" s="321">
        <v>8.8741019754651193E-2</v>
      </c>
      <c r="AI39" s="321">
        <v>7.4136888811568089E-2</v>
      </c>
      <c r="AJ39" s="321">
        <v>8.5871297648785913E-2</v>
      </c>
      <c r="AK39" s="321">
        <v>8.2114337388169992E-2</v>
      </c>
      <c r="AL39" s="321">
        <v>8.3190112552958315E-2</v>
      </c>
      <c r="AM39" s="321">
        <v>7.5926777929817557E-2</v>
      </c>
      <c r="AN39" s="321">
        <v>7.1976014417611908E-2</v>
      </c>
      <c r="AO39" s="321">
        <v>7.4631170619549658E-2</v>
      </c>
      <c r="AP39" s="321">
        <v>7.5387599647628825E-2</v>
      </c>
      <c r="AQ39" s="321">
        <v>8.094259225326754E-2</v>
      </c>
      <c r="AR39" s="321">
        <v>7.6726254342884867E-2</v>
      </c>
    </row>
    <row r="40" spans="5:44" ht="15" customHeight="1">
      <c r="E40" s="573"/>
      <c r="F40" s="575"/>
      <c r="G40" s="558"/>
      <c r="H40" s="345" t="s">
        <v>447</v>
      </c>
      <c r="I40" s="235" t="s">
        <v>24</v>
      </c>
      <c r="J40" s="321">
        <v>0.14922940760400044</v>
      </c>
      <c r="K40" s="321">
        <v>0.14200148617260211</v>
      </c>
      <c r="L40" s="321">
        <v>0.16864498947852166</v>
      </c>
      <c r="M40" s="321">
        <v>0.1924870352235423</v>
      </c>
      <c r="N40" s="321">
        <v>0.28023689998648049</v>
      </c>
      <c r="O40" s="321">
        <v>0.31784055121345639</v>
      </c>
      <c r="P40" s="321">
        <v>0.30172743459556828</v>
      </c>
      <c r="Q40" s="321">
        <v>0.3575343544753411</v>
      </c>
      <c r="R40" s="321">
        <v>0.38081191448456519</v>
      </c>
      <c r="S40" s="321">
        <v>0.34126474724175182</v>
      </c>
      <c r="T40" s="321">
        <v>0.30672989853136901</v>
      </c>
      <c r="U40" s="321">
        <v>0.28855721864393002</v>
      </c>
      <c r="V40" s="321">
        <v>2.2827670969752543E-2</v>
      </c>
      <c r="W40" s="321">
        <v>2.5530730359875606E-2</v>
      </c>
      <c r="X40" s="321">
        <v>2.5494942219305393E-2</v>
      </c>
      <c r="Y40" s="321">
        <v>2.4981572046426506E-2</v>
      </c>
      <c r="Z40" s="321">
        <v>2.3961966024269383E-2</v>
      </c>
      <c r="AA40" s="321">
        <v>2.5414202727701646E-2</v>
      </c>
      <c r="AB40" s="321">
        <v>2.7046532314712372E-2</v>
      </c>
      <c r="AC40" s="321">
        <v>2.0034928930674208E-2</v>
      </c>
      <c r="AD40" s="321">
        <v>2.1851525799047505E-2</v>
      </c>
      <c r="AE40" s="321">
        <v>1.8391386543939518E-2</v>
      </c>
      <c r="AF40" s="321">
        <v>1.9926580724452352E-2</v>
      </c>
      <c r="AG40" s="321">
        <v>2.2801430046007324E-2</v>
      </c>
      <c r="AH40" s="321">
        <v>1.9626205821908983E-2</v>
      </c>
      <c r="AI40" s="321">
        <v>2.1827283364167588E-2</v>
      </c>
      <c r="AJ40" s="321">
        <v>2.1459065830671833E-2</v>
      </c>
      <c r="AK40" s="321">
        <v>2.2438421710809012E-2</v>
      </c>
      <c r="AL40" s="321">
        <v>2.2867922307598501E-2</v>
      </c>
      <c r="AM40" s="321">
        <v>2.1675039771844592E-2</v>
      </c>
      <c r="AN40" s="321">
        <v>1.7281535439469777E-2</v>
      </c>
      <c r="AO40" s="321">
        <v>1.89157763790045E-2</v>
      </c>
      <c r="AP40" s="321">
        <v>1.9189613435184008E-2</v>
      </c>
      <c r="AQ40" s="321">
        <v>2.0072117009627046E-2</v>
      </c>
      <c r="AR40" s="321">
        <v>1.9041053489311194E-2</v>
      </c>
    </row>
    <row r="41" spans="5:44" ht="15" customHeight="1">
      <c r="E41" s="573"/>
      <c r="F41" s="575"/>
      <c r="G41" s="558"/>
      <c r="H41" s="111" t="s">
        <v>140</v>
      </c>
      <c r="I41" s="235" t="s">
        <v>24</v>
      </c>
      <c r="J41" s="321">
        <v>1.6074561758350433E-3</v>
      </c>
      <c r="K41" s="321">
        <v>1.3514943038648265E-3</v>
      </c>
      <c r="L41" s="321">
        <v>1.5560984209502975E-3</v>
      </c>
      <c r="M41" s="321">
        <v>1.8264494334591598E-3</v>
      </c>
      <c r="N41" s="321">
        <v>2.2633727794300206E-3</v>
      </c>
      <c r="O41" s="321">
        <v>2.5947178430357704E-3</v>
      </c>
      <c r="P41" s="321">
        <v>2.574529961377108E-3</v>
      </c>
      <c r="Q41" s="321">
        <v>2.2115207360127445E-3</v>
      </c>
      <c r="R41" s="321">
        <v>3.7434851746901486E-3</v>
      </c>
      <c r="S41" s="321">
        <v>3.4750098061125021E-3</v>
      </c>
      <c r="T41" s="321">
        <v>5.6266772471837674E-3</v>
      </c>
      <c r="U41" s="321">
        <v>5.6833000999348838E-3</v>
      </c>
      <c r="V41" s="321">
        <v>2.4465506185337205E-2</v>
      </c>
      <c r="W41" s="321">
        <v>1.4216289876489038E-2</v>
      </c>
      <c r="X41" s="321">
        <v>1.3288851185774844E-2</v>
      </c>
      <c r="Y41" s="321">
        <v>1.26457380984762E-2</v>
      </c>
      <c r="Z41" s="321">
        <v>1.4042859466602123E-2</v>
      </c>
      <c r="AA41" s="321">
        <v>1.1526728520395475E-2</v>
      </c>
      <c r="AB41" s="321">
        <v>1.6723133451879299E-2</v>
      </c>
      <c r="AC41" s="321">
        <v>1.3569805150192123E-2</v>
      </c>
      <c r="AD41" s="321">
        <v>1.4392004130900806E-2</v>
      </c>
      <c r="AE41" s="321">
        <v>1.384466954717559E-2</v>
      </c>
      <c r="AF41" s="321">
        <v>1.1553639510170216E-2</v>
      </c>
      <c r="AG41" s="321">
        <v>1.1387033694881643E-2</v>
      </c>
      <c r="AH41" s="321">
        <v>1.145521689413514E-2</v>
      </c>
      <c r="AI41" s="321">
        <v>1.2382251454310076E-2</v>
      </c>
      <c r="AJ41" s="321">
        <v>1.1249324793640691E-2</v>
      </c>
      <c r="AK41" s="321">
        <v>9.8885290912387146E-3</v>
      </c>
      <c r="AL41" s="321">
        <v>1.1791437512112783E-2</v>
      </c>
      <c r="AM41" s="321">
        <v>1.517656725283582E-2</v>
      </c>
      <c r="AN41" s="321">
        <v>1.1578707172772141E-2</v>
      </c>
      <c r="AO41" s="321">
        <v>1.3640015826561842E-2</v>
      </c>
      <c r="AP41" s="321">
        <v>1.2862413455012945E-2</v>
      </c>
      <c r="AQ41" s="321">
        <v>8.4865343145999438E-3</v>
      </c>
      <c r="AR41" s="321">
        <v>8.1387255312147019E-3</v>
      </c>
    </row>
    <row r="42" spans="5:44" ht="15" customHeight="1">
      <c r="E42" s="573"/>
      <c r="F42" s="575"/>
      <c r="G42" s="558"/>
      <c r="H42" s="111" t="s">
        <v>100</v>
      </c>
      <c r="I42" s="235" t="s">
        <v>24</v>
      </c>
      <c r="J42" s="321">
        <v>7.0000307434962411E-3</v>
      </c>
      <c r="K42" s="321">
        <v>1.8154494072051847E-3</v>
      </c>
      <c r="L42" s="321">
        <v>1.4796188807978535E-3</v>
      </c>
      <c r="M42" s="321">
        <v>2.2065559760777848E-3</v>
      </c>
      <c r="N42" s="321">
        <v>9.9695050343798861E-3</v>
      </c>
      <c r="O42" s="321">
        <v>1.4773442979344921E-2</v>
      </c>
      <c r="P42" s="321">
        <v>8.0646538135908385E-3</v>
      </c>
      <c r="Q42" s="321">
        <v>1.5196328491299503E-2</v>
      </c>
      <c r="R42" s="321">
        <v>1.963903254447729E-2</v>
      </c>
      <c r="S42" s="321">
        <v>1.5939775700312474E-2</v>
      </c>
      <c r="T42" s="321">
        <v>1.4858734233852568E-2</v>
      </c>
      <c r="U42" s="321">
        <v>1.5090056182463646E-2</v>
      </c>
      <c r="V42" s="321">
        <v>5.3745435901878594E-2</v>
      </c>
      <c r="W42" s="321">
        <v>3.4459417429519162E-2</v>
      </c>
      <c r="X42" s="321">
        <v>2.7702575322419661E-2</v>
      </c>
      <c r="Y42" s="321">
        <v>2.4441550157761852E-2</v>
      </c>
      <c r="Z42" s="321">
        <v>2.4291216411328274E-2</v>
      </c>
      <c r="AA42" s="321">
        <v>1.0394618948269889E-2</v>
      </c>
      <c r="AB42" s="321">
        <v>3.6227870146370356E-2</v>
      </c>
      <c r="AC42" s="321">
        <v>2.184632707410835E-2</v>
      </c>
      <c r="AD42" s="321">
        <v>2.1125540460372572E-2</v>
      </c>
      <c r="AE42" s="321">
        <v>1.4580475958614532E-2</v>
      </c>
      <c r="AF42" s="321">
        <v>2.3328961678840774E-2</v>
      </c>
      <c r="AG42" s="321">
        <v>1.0695989115039821E-2</v>
      </c>
      <c r="AH42" s="321">
        <v>8.9516606908590542E-3</v>
      </c>
      <c r="AI42" s="321">
        <v>7.8734968420660825E-3</v>
      </c>
      <c r="AJ42" s="321">
        <v>7.5651606134254428E-3</v>
      </c>
      <c r="AK42" s="321">
        <v>8.1629214438402424E-3</v>
      </c>
      <c r="AL42" s="321">
        <v>7.3205128649773367E-3</v>
      </c>
      <c r="AM42" s="321">
        <v>3.5407903825444788E-4</v>
      </c>
      <c r="AN42" s="321">
        <v>1.2521137298293361E-3</v>
      </c>
      <c r="AO42" s="321">
        <v>1.0938407809762826E-3</v>
      </c>
      <c r="AP42" s="321">
        <v>1.0263496683073122E-3</v>
      </c>
      <c r="AQ42" s="321">
        <v>1.1869707802873635E-3</v>
      </c>
      <c r="AR42" s="321">
        <v>1.1869707802873635E-3</v>
      </c>
    </row>
    <row r="43" spans="5:44" ht="15" customHeight="1">
      <c r="E43" s="573"/>
      <c r="F43" s="575"/>
      <c r="G43" s="558"/>
      <c r="H43" s="189" t="s">
        <v>102</v>
      </c>
      <c r="I43" s="235" t="s">
        <v>24</v>
      </c>
      <c r="J43" s="321">
        <v>5.5926949286520533E-2</v>
      </c>
      <c r="K43" s="321">
        <v>5.1190445786387734E-2</v>
      </c>
      <c r="L43" s="321">
        <v>6.1808229280145829E-2</v>
      </c>
      <c r="M43" s="321">
        <v>5.9463382123414683E-2</v>
      </c>
      <c r="N43" s="321">
        <v>8.2395075126406633E-2</v>
      </c>
      <c r="O43" s="321">
        <v>9.8474731578893568E-2</v>
      </c>
      <c r="P43" s="321">
        <v>0.11276025984063771</v>
      </c>
      <c r="Q43" s="321">
        <v>9.6604186169379144E-2</v>
      </c>
      <c r="R43" s="321">
        <v>8.628629916468121E-2</v>
      </c>
      <c r="S43" s="321">
        <v>7.8477304788040686E-2</v>
      </c>
      <c r="T43" s="321">
        <v>6.441717995489063E-2</v>
      </c>
      <c r="U43" s="321">
        <v>6.0387646880035381E-2</v>
      </c>
      <c r="V43" s="321">
        <v>0.18425109471876622</v>
      </c>
      <c r="W43" s="321">
        <v>0.16892297382651678</v>
      </c>
      <c r="X43" s="321">
        <v>0.15445441892494871</v>
      </c>
      <c r="Y43" s="321">
        <v>0.14122336259675514</v>
      </c>
      <c r="Z43" s="321">
        <v>0.12532874577720174</v>
      </c>
      <c r="AA43" s="321">
        <v>0.122651517752273</v>
      </c>
      <c r="AB43" s="321">
        <v>9.6289865389037013E-2</v>
      </c>
      <c r="AC43" s="321">
        <v>9.3898953554710271E-2</v>
      </c>
      <c r="AD43" s="321">
        <v>7.9654863174213025E-2</v>
      </c>
      <c r="AE43" s="321">
        <v>7.3550400946788871E-2</v>
      </c>
      <c r="AF43" s="321">
        <v>7.8944136798598699E-2</v>
      </c>
      <c r="AG43" s="321">
        <v>9.7671269024179441E-2</v>
      </c>
      <c r="AH43" s="321">
        <v>7.8292601580821103E-2</v>
      </c>
      <c r="AI43" s="321">
        <v>7.7353653185210633E-2</v>
      </c>
      <c r="AJ43" s="321">
        <v>7.370826212346622E-2</v>
      </c>
      <c r="AK43" s="321">
        <v>8.8877325720432984E-2</v>
      </c>
      <c r="AL43" s="321">
        <v>8.8627956724531443E-2</v>
      </c>
      <c r="AM43" s="321">
        <v>8.2217152682682787E-2</v>
      </c>
      <c r="AN43" s="321">
        <v>7.3387776942774971E-2</v>
      </c>
      <c r="AO43" s="321">
        <v>6.5493716760954931E-2</v>
      </c>
      <c r="AP43" s="321">
        <v>6.9860200756117721E-2</v>
      </c>
      <c r="AQ43" s="321">
        <v>7.315488335350015E-2</v>
      </c>
      <c r="AR43" s="321">
        <v>6.9219138134652566E-2</v>
      </c>
    </row>
    <row r="44" spans="5:44" ht="15" customHeight="1">
      <c r="E44" s="573"/>
      <c r="F44" s="575"/>
      <c r="G44" s="558"/>
      <c r="H44" s="189" t="s">
        <v>101</v>
      </c>
      <c r="I44" s="235" t="s">
        <v>24</v>
      </c>
      <c r="J44" s="321">
        <v>6.4715768118034204E-4</v>
      </c>
      <c r="K44" s="321">
        <v>6.4455882184322492E-4</v>
      </c>
      <c r="L44" s="321">
        <v>5.8094341048811106E-4</v>
      </c>
      <c r="M44" s="321">
        <v>6.849185375471849E-4</v>
      </c>
      <c r="N44" s="321">
        <v>7.890657396178054E-4</v>
      </c>
      <c r="O44" s="321">
        <v>1.017129394470022E-3</v>
      </c>
      <c r="P44" s="321">
        <v>1.0173545815119218E-3</v>
      </c>
      <c r="Q44" s="321">
        <v>8.4740514183665925E-4</v>
      </c>
      <c r="R44" s="321">
        <v>1.0754764037783852E-3</v>
      </c>
      <c r="S44" s="321">
        <v>1.1790211842167418E-3</v>
      </c>
      <c r="T44" s="321">
        <v>1.0343156704381927E-3</v>
      </c>
      <c r="U44" s="321">
        <v>1.0539938367151965E-3</v>
      </c>
      <c r="V44" s="321">
        <v>3.4950723121910296E-3</v>
      </c>
      <c r="W44" s="321">
        <v>3.040917620639366E-3</v>
      </c>
      <c r="X44" s="321">
        <v>2.7337065296451101E-3</v>
      </c>
      <c r="Y44" s="321">
        <v>3.2560882529010572E-3</v>
      </c>
      <c r="Z44" s="321">
        <v>2.7179727999875067E-3</v>
      </c>
      <c r="AA44" s="321">
        <v>2.6983266602113778E-3</v>
      </c>
      <c r="AB44" s="321">
        <v>2.5084700177818949E-3</v>
      </c>
      <c r="AC44" s="321">
        <v>1.9492537784806365E-3</v>
      </c>
      <c r="AD44" s="321">
        <v>1.8179373639032595E-3</v>
      </c>
      <c r="AE44" s="321">
        <v>1.9563120012313332E-3</v>
      </c>
      <c r="AF44" s="321">
        <v>1.8123356094384654E-3</v>
      </c>
      <c r="AG44" s="321">
        <v>2.6393786709990562E-3</v>
      </c>
      <c r="AH44" s="321">
        <v>2.9199572475246439E-3</v>
      </c>
      <c r="AI44" s="321">
        <v>1.9900046980141192E-3</v>
      </c>
      <c r="AJ44" s="321">
        <v>2.6297122894224992E-3</v>
      </c>
      <c r="AK44" s="321">
        <v>2.1561454409467877E-3</v>
      </c>
      <c r="AL44" s="321">
        <v>1.5573596714111226E-3</v>
      </c>
      <c r="AM44" s="321">
        <v>1.7110835628197246E-3</v>
      </c>
      <c r="AN44" s="321">
        <v>2.0433012657833189E-3</v>
      </c>
      <c r="AO44" s="321">
        <v>1.928891126988543E-3</v>
      </c>
      <c r="AP44" s="321">
        <v>2.1314856582592876E-3</v>
      </c>
      <c r="AQ44" s="321">
        <v>2.0868527003114622E-3</v>
      </c>
      <c r="AR44" s="321">
        <v>2.0868527003114622E-3</v>
      </c>
    </row>
    <row r="45" spans="5:44" ht="15" customHeight="1">
      <c r="E45" s="573"/>
      <c r="F45" s="575"/>
      <c r="G45" s="558"/>
      <c r="H45" s="160" t="s">
        <v>149</v>
      </c>
      <c r="I45" s="235" t="s">
        <v>24</v>
      </c>
      <c r="J45" s="321">
        <v>2.633564492530001</v>
      </c>
      <c r="K45" s="321">
        <v>2.6854704485950003</v>
      </c>
      <c r="L45" s="321">
        <v>2.9148887905450005</v>
      </c>
      <c r="M45" s="321">
        <v>3.0320454457030004</v>
      </c>
      <c r="N45" s="321">
        <v>3.0829741898249994</v>
      </c>
      <c r="O45" s="321">
        <v>3.4364932248360001</v>
      </c>
      <c r="P45" s="321">
        <v>3.7662854189799999</v>
      </c>
      <c r="Q45" s="321">
        <v>3.5133512687830009</v>
      </c>
      <c r="R45" s="321">
        <v>4.0496479491340001</v>
      </c>
      <c r="S45" s="321">
        <v>3.9975088240839991</v>
      </c>
      <c r="T45" s="321">
        <v>4.0928557261630001</v>
      </c>
      <c r="U45" s="321">
        <v>4.2919366887759995</v>
      </c>
      <c r="V45" s="321">
        <v>4.123652680767</v>
      </c>
      <c r="W45" s="321">
        <v>5.2365708670310003</v>
      </c>
      <c r="X45" s="321">
        <v>5.9300414327284319</v>
      </c>
      <c r="Y45" s="321">
        <v>6.0610067100013119</v>
      </c>
      <c r="Z45" s="321">
        <v>5.7980098156271547</v>
      </c>
      <c r="AA45" s="321">
        <v>5.5978132693780633</v>
      </c>
      <c r="AB45" s="321">
        <v>4.9104635326468653</v>
      </c>
      <c r="AC45" s="321">
        <v>4.6100637277539027</v>
      </c>
      <c r="AD45" s="321">
        <v>4.553623863545857</v>
      </c>
      <c r="AE45" s="321">
        <v>4.5040942969268576</v>
      </c>
      <c r="AF45" s="321">
        <v>4.6960383219074258</v>
      </c>
      <c r="AG45" s="321">
        <v>4.8629889244393958</v>
      </c>
      <c r="AH45" s="321">
        <v>4.1127371604539684</v>
      </c>
      <c r="AI45" s="321">
        <v>4.1771123276341813</v>
      </c>
      <c r="AJ45" s="321">
        <v>3.7214748279355261</v>
      </c>
      <c r="AK45" s="321">
        <v>4.0903169437344715</v>
      </c>
      <c r="AL45" s="321">
        <v>4.1961302044294895</v>
      </c>
      <c r="AM45" s="321">
        <v>4.3398635008724789</v>
      </c>
      <c r="AN45" s="321">
        <v>4.0520708818327575</v>
      </c>
      <c r="AO45" s="321">
        <v>3.8882923196709087</v>
      </c>
      <c r="AP45" s="321">
        <v>3.8103965802393671</v>
      </c>
      <c r="AQ45" s="321">
        <v>3.9247067628755739</v>
      </c>
      <c r="AR45" s="321">
        <v>3.8449472999943053</v>
      </c>
    </row>
    <row r="46" spans="5:44" ht="15" customHeight="1">
      <c r="E46" s="573"/>
      <c r="F46" s="575"/>
      <c r="G46" s="559"/>
      <c r="H46" s="368" t="s">
        <v>476</v>
      </c>
      <c r="I46" s="235" t="s">
        <v>24</v>
      </c>
      <c r="J46" s="321">
        <v>0.89219708660423558</v>
      </c>
      <c r="K46" s="321">
        <v>0.89718119818745634</v>
      </c>
      <c r="L46" s="321">
        <v>0.90124143323106509</v>
      </c>
      <c r="M46" s="321">
        <v>0.90616262514322554</v>
      </c>
      <c r="N46" s="321">
        <v>0.91103728111630966</v>
      </c>
      <c r="O46" s="321">
        <v>0.91568579001102579</v>
      </c>
      <c r="P46" s="321">
        <v>0.9203330700987683</v>
      </c>
      <c r="Q46" s="321">
        <v>0.9246862941735261</v>
      </c>
      <c r="R46" s="321">
        <v>0.9253266067669611</v>
      </c>
      <c r="S46" s="321">
        <v>0.91333256596314827</v>
      </c>
      <c r="T46" s="321">
        <v>0.93623076968644536</v>
      </c>
      <c r="U46" s="321">
        <v>0.7666990036398178</v>
      </c>
      <c r="V46" s="321">
        <v>0.16992711867613161</v>
      </c>
      <c r="W46" s="321">
        <v>0.19349039261854792</v>
      </c>
      <c r="X46" s="321">
        <v>0.2320488357297909</v>
      </c>
      <c r="Y46" s="321">
        <v>0.22369097213564174</v>
      </c>
      <c r="Z46" s="321">
        <v>0.21919291954651879</v>
      </c>
      <c r="AA46" s="321">
        <v>0.22351733734300494</v>
      </c>
      <c r="AB46" s="321">
        <v>0.20282170680305442</v>
      </c>
      <c r="AC46" s="321">
        <v>0.2038398737871743</v>
      </c>
      <c r="AD46" s="321">
        <v>0.19447640310910783</v>
      </c>
      <c r="AE46" s="321">
        <v>0.19380677699453508</v>
      </c>
      <c r="AF46" s="321">
        <v>0.16358810847994779</v>
      </c>
      <c r="AG46" s="321">
        <v>0.17721002258407356</v>
      </c>
      <c r="AH46" s="321">
        <v>0.17484574054230295</v>
      </c>
      <c r="AI46" s="321">
        <v>0.16327710074182392</v>
      </c>
      <c r="AJ46" s="321">
        <v>0.16399609961602915</v>
      </c>
      <c r="AK46" s="321">
        <v>0.1771418882091336</v>
      </c>
      <c r="AL46" s="321">
        <v>0.16956807387829517</v>
      </c>
      <c r="AM46" s="321">
        <v>0.172321425704622</v>
      </c>
      <c r="AN46" s="321">
        <v>0.15140869356164158</v>
      </c>
      <c r="AO46" s="321">
        <v>0.14709478222750969</v>
      </c>
      <c r="AP46" s="321">
        <v>0.14978862750331617</v>
      </c>
      <c r="AQ46" s="321">
        <v>0.14386203143563145</v>
      </c>
      <c r="AR46" s="321">
        <v>0.13839562131473593</v>
      </c>
    </row>
    <row r="47" spans="5:44" ht="15" customHeight="1">
      <c r="E47" s="573"/>
      <c r="F47" s="575"/>
      <c r="G47" s="560" t="s">
        <v>146</v>
      </c>
      <c r="H47" s="249" t="s">
        <v>147</v>
      </c>
      <c r="I47" s="235" t="s">
        <v>24</v>
      </c>
      <c r="J47" s="321">
        <v>2.8154082167507642E-3</v>
      </c>
      <c r="K47" s="321">
        <v>2.8154082167507642E-3</v>
      </c>
      <c r="L47" s="321">
        <v>2.8154082167507642E-3</v>
      </c>
      <c r="M47" s="321">
        <v>2.8154082167507642E-3</v>
      </c>
      <c r="N47" s="321">
        <v>3.0313133506632717E-3</v>
      </c>
      <c r="O47" s="321">
        <v>4.1770390940883148E-3</v>
      </c>
      <c r="P47" s="321">
        <v>4.4646454192965894E-3</v>
      </c>
      <c r="Q47" s="321">
        <v>5.8239374982044304E-3</v>
      </c>
      <c r="R47" s="321">
        <v>4.6498716667649348E-3</v>
      </c>
      <c r="S47" s="321">
        <v>5.3527409864011759E-3</v>
      </c>
      <c r="T47" s="321">
        <v>6.1529811726712871E-3</v>
      </c>
      <c r="U47" s="321">
        <v>5.5818777334546857E-3</v>
      </c>
      <c r="V47" s="321">
        <v>2.9583072081532599E-2</v>
      </c>
      <c r="W47" s="321">
        <v>2.8462501169353328E-2</v>
      </c>
      <c r="X47" s="321">
        <v>2.8252394123319716E-2</v>
      </c>
      <c r="Y47" s="321">
        <v>2.9737150581957247E-2</v>
      </c>
      <c r="Z47" s="321">
        <v>2.8658601078984696E-2</v>
      </c>
      <c r="AA47" s="321">
        <v>2.8931238594180453E-2</v>
      </c>
      <c r="AB47" s="321">
        <v>5.4007234020618564E-2</v>
      </c>
      <c r="AC47" s="321">
        <v>3.9125242783505154E-2</v>
      </c>
      <c r="AD47" s="321">
        <v>2.4243251546391752E-2</v>
      </c>
      <c r="AE47" s="321">
        <v>1.7273004123711345E-2</v>
      </c>
      <c r="AF47" s="321">
        <v>1.662343092783505E-2</v>
      </c>
      <c r="AG47" s="321">
        <v>1.6880567010309284E-2</v>
      </c>
      <c r="AH47" s="321">
        <v>1.6567002061855671E-2</v>
      </c>
      <c r="AI47" s="321">
        <v>1.4656756701030929E-2</v>
      </c>
      <c r="AJ47" s="321">
        <v>1.7301859793814437E-2</v>
      </c>
      <c r="AK47" s="321">
        <v>1.3821865979381443E-2</v>
      </c>
      <c r="AL47" s="321">
        <v>1.6360523711340207E-2</v>
      </c>
      <c r="AM47" s="321">
        <v>1.97174E-2</v>
      </c>
      <c r="AN47" s="321">
        <v>1.9328169072164954E-2</v>
      </c>
      <c r="AO47" s="321">
        <v>1.8713222680412374E-2</v>
      </c>
      <c r="AP47" s="321">
        <v>1.7529498969072167E-2</v>
      </c>
      <c r="AQ47" s="321">
        <v>1.74788412371134E-2</v>
      </c>
      <c r="AR47" s="321">
        <v>1.6001571999999999E-2</v>
      </c>
    </row>
    <row r="48" spans="5:44" ht="15" customHeight="1">
      <c r="E48" s="573"/>
      <c r="F48" s="575"/>
      <c r="G48" s="561"/>
      <c r="H48" s="249" t="s">
        <v>148</v>
      </c>
      <c r="I48" s="235" t="s">
        <v>24</v>
      </c>
      <c r="J48" s="321">
        <v>2.1824198494921514E-4</v>
      </c>
      <c r="K48" s="321">
        <v>2.1824198494921514E-4</v>
      </c>
      <c r="L48" s="321">
        <v>2.1824198494921514E-4</v>
      </c>
      <c r="M48" s="321">
        <v>2.1824198494921514E-4</v>
      </c>
      <c r="N48" s="321">
        <v>2.3497830215730081E-4</v>
      </c>
      <c r="O48" s="321">
        <v>3.2379151899910994E-4</v>
      </c>
      <c r="P48" s="321">
        <v>3.4608589710170812E-4</v>
      </c>
      <c r="Q48" s="321">
        <v>4.5145413452518153E-4</v>
      </c>
      <c r="R48" s="321">
        <v>3.6044407921955368E-4</v>
      </c>
      <c r="S48" s="321">
        <v>4.1492839682744564E-4</v>
      </c>
      <c r="T48" s="321">
        <v>4.769606114273151E-4</v>
      </c>
      <c r="U48" s="321">
        <v>4.3269038892657975E-4</v>
      </c>
      <c r="V48" s="321">
        <v>2.293190853659048E-3</v>
      </c>
      <c r="W48" s="321">
        <v>2.2063275637477205E-3</v>
      </c>
      <c r="X48" s="321">
        <v>2.1900406968893464E-3</v>
      </c>
      <c r="Y48" s="321">
        <v>2.3051345560218556E-3</v>
      </c>
      <c r="Z48" s="321">
        <v>2.2215286394822024E-3</v>
      </c>
      <c r="AA48" s="321">
        <v>2.2426626804123713E-3</v>
      </c>
      <c r="AB48" s="321">
        <v>2.1593659793814435E-3</v>
      </c>
      <c r="AC48" s="321">
        <v>2.3621572164948456E-3</v>
      </c>
      <c r="AD48" s="321">
        <v>2.5649484536082474E-3</v>
      </c>
      <c r="AE48" s="321">
        <v>2.6931958762886603E-3</v>
      </c>
      <c r="AF48" s="321">
        <v>1.5389690721649486E-3</v>
      </c>
      <c r="AG48" s="321">
        <v>3.3344329896907218E-3</v>
      </c>
      <c r="AH48" s="321">
        <v>7.5665979381443309E-3</v>
      </c>
      <c r="AI48" s="321">
        <v>9.0414432989690732E-3</v>
      </c>
      <c r="AJ48" s="321">
        <v>7.9513402061855663E-3</v>
      </c>
      <c r="AK48" s="321">
        <v>5.771134020618557E-3</v>
      </c>
      <c r="AL48" s="321">
        <v>6.1558762886597942E-3</v>
      </c>
      <c r="AM48" s="321">
        <v>6.2199999999999998E-3</v>
      </c>
      <c r="AN48" s="321">
        <v>4.6810309278350519E-3</v>
      </c>
      <c r="AO48" s="321">
        <v>2.3725773195876288E-3</v>
      </c>
      <c r="AP48" s="321">
        <v>2.4367010309278357E-3</v>
      </c>
      <c r="AQ48" s="321">
        <v>2.0519587628865981E-3</v>
      </c>
      <c r="AR48" s="321">
        <v>3.715828E-3</v>
      </c>
    </row>
    <row r="49" spans="3:44" ht="15" customHeight="1">
      <c r="E49" s="573"/>
      <c r="F49" s="575"/>
      <c r="G49" s="561"/>
      <c r="H49" s="345" t="s">
        <v>452</v>
      </c>
      <c r="I49" s="235" t="s">
        <v>24</v>
      </c>
      <c r="J49" s="321">
        <v>0</v>
      </c>
      <c r="K49" s="321">
        <v>0</v>
      </c>
      <c r="L49" s="321">
        <v>0</v>
      </c>
      <c r="M49" s="321">
        <v>0</v>
      </c>
      <c r="N49" s="321">
        <v>0</v>
      </c>
      <c r="O49" s="321">
        <v>0</v>
      </c>
      <c r="P49" s="321">
        <v>0</v>
      </c>
      <c r="Q49" s="321">
        <v>0</v>
      </c>
      <c r="R49" s="321">
        <v>0</v>
      </c>
      <c r="S49" s="321">
        <v>0</v>
      </c>
      <c r="T49" s="321">
        <v>0</v>
      </c>
      <c r="U49" s="321">
        <v>0</v>
      </c>
      <c r="V49" s="321">
        <v>0</v>
      </c>
      <c r="W49" s="321">
        <v>0</v>
      </c>
      <c r="X49" s="321">
        <v>0</v>
      </c>
      <c r="Y49" s="321">
        <v>0</v>
      </c>
      <c r="Z49" s="321">
        <v>0</v>
      </c>
      <c r="AA49" s="321">
        <v>0</v>
      </c>
      <c r="AB49" s="321">
        <v>0</v>
      </c>
      <c r="AC49" s="321">
        <v>0</v>
      </c>
      <c r="AD49" s="321">
        <v>0</v>
      </c>
      <c r="AE49" s="321">
        <v>0</v>
      </c>
      <c r="AF49" s="321">
        <v>0</v>
      </c>
      <c r="AG49" s="321">
        <v>0</v>
      </c>
      <c r="AH49" s="321">
        <v>0</v>
      </c>
      <c r="AI49" s="321">
        <v>0</v>
      </c>
      <c r="AJ49" s="321">
        <v>0</v>
      </c>
      <c r="AK49" s="321">
        <v>0</v>
      </c>
      <c r="AL49" s="321">
        <v>0</v>
      </c>
      <c r="AM49" s="321">
        <v>0</v>
      </c>
      <c r="AN49" s="321">
        <v>0</v>
      </c>
      <c r="AO49" s="321">
        <v>0</v>
      </c>
      <c r="AP49" s="321">
        <v>0</v>
      </c>
      <c r="AQ49" s="321">
        <v>0</v>
      </c>
      <c r="AR49" s="321">
        <v>0</v>
      </c>
    </row>
    <row r="50" spans="3:44" ht="15" customHeight="1">
      <c r="E50" s="573"/>
      <c r="F50" s="576"/>
      <c r="G50" s="562"/>
      <c r="H50" s="345" t="s">
        <v>186</v>
      </c>
      <c r="I50" s="235" t="s">
        <v>24</v>
      </c>
      <c r="J50" s="321">
        <v>2.1896464229755265E-3</v>
      </c>
      <c r="K50" s="321">
        <v>2.1896464229755265E-3</v>
      </c>
      <c r="L50" s="321">
        <v>2.1896464229755265E-3</v>
      </c>
      <c r="M50" s="321">
        <v>2.1896464229755265E-3</v>
      </c>
      <c r="N50" s="321">
        <v>1.9428399665816901E-3</v>
      </c>
      <c r="O50" s="321">
        <v>3.6037200349092937E-3</v>
      </c>
      <c r="P50" s="321">
        <v>1.0951209592193666E-2</v>
      </c>
      <c r="Q50" s="321">
        <v>3.5088369573746097E-3</v>
      </c>
      <c r="R50" s="321">
        <v>3.3976377843863473E-3</v>
      </c>
      <c r="S50" s="321">
        <v>5.2372025095466339E-3</v>
      </c>
      <c r="T50" s="321">
        <v>4.700140299721065E-3</v>
      </c>
      <c r="U50" s="321">
        <v>4.4307361018986052E-3</v>
      </c>
      <c r="V50" s="321">
        <v>1.5659570546054775E-2</v>
      </c>
      <c r="W50" s="321">
        <v>1.7435032059212912E-2</v>
      </c>
      <c r="X50" s="321">
        <v>1.7701351286186634E-2</v>
      </c>
      <c r="Y50" s="321">
        <v>1.7550437057568192E-2</v>
      </c>
      <c r="Z50" s="321">
        <v>1.6937902835528637E-2</v>
      </c>
      <c r="AA50" s="321">
        <v>1.8634612749773006E-2</v>
      </c>
      <c r="AB50" s="321">
        <v>6.9979000000000013E-3</v>
      </c>
      <c r="AC50" s="321">
        <v>7.5746500000000013E-3</v>
      </c>
      <c r="AD50" s="321">
        <v>8.1514000000000014E-3</v>
      </c>
      <c r="AE50" s="321">
        <v>9.3049000000000014E-3</v>
      </c>
      <c r="AF50" s="321">
        <v>6.9210000000000009E-3</v>
      </c>
      <c r="AG50" s="321">
        <v>7.0748000000000017E-3</v>
      </c>
      <c r="AH50" s="321">
        <v>9.3049000000000014E-3</v>
      </c>
      <c r="AI50" s="321">
        <v>8.7666000000000011E-3</v>
      </c>
      <c r="AJ50" s="321">
        <v>8.4590000000000012E-3</v>
      </c>
      <c r="AK50" s="321">
        <v>8.1514000000000014E-3</v>
      </c>
      <c r="AL50" s="321">
        <v>9.9201000000000011E-3</v>
      </c>
      <c r="AM50" s="321">
        <v>1.09198E-2</v>
      </c>
      <c r="AN50" s="321">
        <v>9.6125000000000013E-3</v>
      </c>
      <c r="AO50" s="321">
        <v>9.3049000000000014E-3</v>
      </c>
      <c r="AP50" s="321">
        <v>1.03815E-2</v>
      </c>
      <c r="AQ50" s="321">
        <v>1.18426E-2</v>
      </c>
      <c r="AR50" s="321">
        <v>1.2227100000000001E-2</v>
      </c>
    </row>
    <row r="51" spans="3:44" ht="15" customHeight="1" thickBot="1">
      <c r="E51" s="573"/>
      <c r="F51" s="563" t="s">
        <v>214</v>
      </c>
      <c r="G51" s="564"/>
      <c r="H51" s="565"/>
      <c r="I51" s="265" t="s">
        <v>24</v>
      </c>
      <c r="J51" s="322">
        <v>9.3650999999999977E-3</v>
      </c>
      <c r="K51" s="322">
        <v>9.3650999999999977E-3</v>
      </c>
      <c r="L51" s="322">
        <v>9.3650999999999977E-3</v>
      </c>
      <c r="M51" s="322">
        <v>9.3650999999999977E-3</v>
      </c>
      <c r="N51" s="322">
        <v>9.3650999999999977E-3</v>
      </c>
      <c r="O51" s="322">
        <v>9.3650999999999977E-3</v>
      </c>
      <c r="P51" s="322">
        <v>9.3650999999999977E-3</v>
      </c>
      <c r="Q51" s="322">
        <v>6.3330149999999991E-3</v>
      </c>
      <c r="R51" s="322">
        <v>5.426504999999999E-3</v>
      </c>
      <c r="S51" s="322">
        <v>5.9069399999999994E-3</v>
      </c>
      <c r="T51" s="322">
        <v>3.8180700000000002E-3</v>
      </c>
      <c r="U51" s="322">
        <v>1.35264E-3</v>
      </c>
      <c r="V51" s="322">
        <v>7.7859749999999997E-4</v>
      </c>
      <c r="W51" s="322">
        <v>6.776175E-4</v>
      </c>
      <c r="X51" s="322">
        <v>4.5098999999999991E-4</v>
      </c>
      <c r="Y51" s="322">
        <v>4.6848749999999992E-4</v>
      </c>
      <c r="Z51" s="322">
        <v>3.3826499999999992E-4</v>
      </c>
      <c r="AA51" s="322">
        <v>3.9212250000000002E-4</v>
      </c>
      <c r="AB51" s="322">
        <v>2.3306250000000003E-4</v>
      </c>
      <c r="AC51" s="322">
        <v>2.2967999999999998E-4</v>
      </c>
      <c r="AD51" s="322">
        <v>1.71435E-4</v>
      </c>
      <c r="AE51" s="322">
        <v>1.5233999999999999E-4</v>
      </c>
      <c r="AF51" s="322">
        <v>1.2341999999999998E-4</v>
      </c>
      <c r="AG51" s="322">
        <v>1.7300249999999996E-4</v>
      </c>
      <c r="AH51" s="322">
        <v>8.155499999999996E-5</v>
      </c>
      <c r="AI51" s="322">
        <v>1.2354749999999998E-4</v>
      </c>
      <c r="AJ51" s="322">
        <v>7.1272499999999999E-5</v>
      </c>
      <c r="AK51" s="322">
        <v>9.0869999999999975E-5</v>
      </c>
      <c r="AL51" s="322">
        <v>1.0598249999999998E-4</v>
      </c>
      <c r="AM51" s="322">
        <v>1.0221E-4</v>
      </c>
      <c r="AN51" s="322">
        <v>5.4067500000000004E-5</v>
      </c>
      <c r="AO51" s="322">
        <v>8.229750000000001E-5</v>
      </c>
      <c r="AP51" s="322">
        <v>2.09325E-5</v>
      </c>
      <c r="AQ51" s="322">
        <v>2.09325E-5</v>
      </c>
      <c r="AR51" s="322">
        <v>2.09325E-5</v>
      </c>
    </row>
    <row r="52" spans="3:44" ht="15" customHeight="1" thickTop="1">
      <c r="E52" s="573"/>
      <c r="F52" s="566" t="s">
        <v>29</v>
      </c>
      <c r="G52" s="567"/>
      <c r="H52" s="568"/>
      <c r="I52" s="266" t="s">
        <v>24</v>
      </c>
      <c r="J52" s="323">
        <v>4.8087799574075065</v>
      </c>
      <c r="K52" s="323">
        <v>4.8532535047098815</v>
      </c>
      <c r="L52" s="323">
        <v>5.133446499718616</v>
      </c>
      <c r="M52" s="323">
        <v>5.2877762418192908</v>
      </c>
      <c r="N52" s="323">
        <v>5.4901368474275003</v>
      </c>
      <c r="O52" s="323">
        <v>5.8942944424191843</v>
      </c>
      <c r="P52" s="323">
        <v>6.2875244723006825</v>
      </c>
      <c r="Q52" s="323">
        <v>6.0255812069907151</v>
      </c>
      <c r="R52" s="323">
        <v>6.5512589278349189</v>
      </c>
      <c r="S52" s="323">
        <v>6.4414794706440706</v>
      </c>
      <c r="T52" s="323">
        <v>6.4654683563544006</v>
      </c>
      <c r="U52" s="323">
        <v>6.4099546719217617</v>
      </c>
      <c r="V52" s="323">
        <v>5.3439734264605541</v>
      </c>
      <c r="W52" s="323">
        <v>6.3893321734552506</v>
      </c>
      <c r="X52" s="323">
        <v>7.0798911329985357</v>
      </c>
      <c r="Y52" s="323">
        <v>7.1631726070515942</v>
      </c>
      <c r="Z52" s="323">
        <v>6.8741682143572307</v>
      </c>
      <c r="AA52" s="323">
        <v>6.6505837725583588</v>
      </c>
      <c r="AB52" s="323">
        <v>5.9146909853359757</v>
      </c>
      <c r="AC52" s="323">
        <v>5.5733228514552069</v>
      </c>
      <c r="AD52" s="323">
        <v>5.4758659346475849</v>
      </c>
      <c r="AE52" s="323">
        <v>5.4280959096764327</v>
      </c>
      <c r="AF52" s="323">
        <v>5.5816810068501992</v>
      </c>
      <c r="AG52" s="323">
        <v>5.7664684820122272</v>
      </c>
      <c r="AH52" s="323">
        <v>4.9664032875371946</v>
      </c>
      <c r="AI52" s="323">
        <v>5.0369149181999902</v>
      </c>
      <c r="AJ52" s="323">
        <v>4.4272269924294569</v>
      </c>
      <c r="AK52" s="323">
        <v>4.7891684605210996</v>
      </c>
      <c r="AL52" s="323">
        <v>4.9603474089233952</v>
      </c>
      <c r="AM52" s="323">
        <v>5.0848360258801337</v>
      </c>
      <c r="AN52" s="323">
        <v>4.7584120312142844</v>
      </c>
      <c r="AO52" s="323">
        <v>4.5828099135595597</v>
      </c>
      <c r="AP52" s="323">
        <v>4.5071124093886681</v>
      </c>
      <c r="AQ52" s="323">
        <v>4.6182157437965756</v>
      </c>
      <c r="AR52" s="323">
        <v>4.5117178483051861</v>
      </c>
    </row>
    <row r="53" spans="3:44" ht="15" customHeight="1" thickBot="1">
      <c r="E53" s="574"/>
      <c r="F53" s="581"/>
      <c r="G53" s="582"/>
      <c r="H53" s="583"/>
      <c r="I53" s="141" t="s">
        <v>20</v>
      </c>
      <c r="J53" s="144">
        <v>1274.3266887129892</v>
      </c>
      <c r="K53" s="144">
        <v>1286.1121787481186</v>
      </c>
      <c r="L53" s="144">
        <v>1360.3633224254331</v>
      </c>
      <c r="M53" s="144">
        <v>1401.2607040821122</v>
      </c>
      <c r="N53" s="144">
        <v>1454.8862645682875</v>
      </c>
      <c r="O53" s="144">
        <v>1561.988027241084</v>
      </c>
      <c r="P53" s="144">
        <v>1666.1939851596808</v>
      </c>
      <c r="Q53" s="144">
        <v>1596.7790198525395</v>
      </c>
      <c r="R53" s="144">
        <v>1736.0836158762536</v>
      </c>
      <c r="S53" s="144">
        <v>1706.9920597206788</v>
      </c>
      <c r="T53" s="144">
        <v>1713.3491144339162</v>
      </c>
      <c r="U53" s="144">
        <v>1698.6379880592669</v>
      </c>
      <c r="V53" s="144">
        <v>1416.1529580120468</v>
      </c>
      <c r="W53" s="144">
        <v>1693.1730259656415</v>
      </c>
      <c r="X53" s="144">
        <v>1876.1711502446119</v>
      </c>
      <c r="Y53" s="144">
        <v>1898.2407408686724</v>
      </c>
      <c r="Z53" s="144">
        <v>1821.654576804666</v>
      </c>
      <c r="AA53" s="144">
        <v>1762.4046997279652</v>
      </c>
      <c r="AB53" s="144">
        <v>1567.3931111140337</v>
      </c>
      <c r="AC53" s="144">
        <v>1476.9305556356298</v>
      </c>
      <c r="AD53" s="144">
        <v>1451.1044726816099</v>
      </c>
      <c r="AE53" s="144">
        <v>1438.4454160642547</v>
      </c>
      <c r="AF53" s="144">
        <v>1479.1454668153028</v>
      </c>
      <c r="AG53" s="144">
        <v>1528.1141477332401</v>
      </c>
      <c r="AH53" s="144">
        <v>1316.0968711973567</v>
      </c>
      <c r="AI53" s="144">
        <v>1334.7824533229973</v>
      </c>
      <c r="AJ53" s="144">
        <v>1173.215152993806</v>
      </c>
      <c r="AK53" s="144">
        <v>1269.1296420380913</v>
      </c>
      <c r="AL53" s="144">
        <v>1314.4920633646998</v>
      </c>
      <c r="AM53" s="144">
        <v>1347.4815468582353</v>
      </c>
      <c r="AN53" s="144">
        <v>1260.9791882717855</v>
      </c>
      <c r="AO53" s="144">
        <v>1214.4446270932833</v>
      </c>
      <c r="AP53" s="144">
        <v>1194.384788487997</v>
      </c>
      <c r="AQ53" s="144">
        <v>1223.8271721060926</v>
      </c>
      <c r="AR53" s="144">
        <v>1195.6052298008742</v>
      </c>
    </row>
    <row r="54" spans="3:44" ht="15" customHeight="1" thickTop="1">
      <c r="E54" s="556" t="s">
        <v>29</v>
      </c>
      <c r="F54" s="556"/>
      <c r="G54" s="556"/>
      <c r="H54" s="556"/>
      <c r="I54" s="115" t="s">
        <v>20</v>
      </c>
      <c r="J54" s="324">
        <v>11254.523694835025</v>
      </c>
      <c r="K54" s="324">
        <v>11233.89291548003</v>
      </c>
      <c r="L54" s="324">
        <v>11925.579989165173</v>
      </c>
      <c r="M54" s="324">
        <v>11935.547881331295</v>
      </c>
      <c r="N54" s="324">
        <v>13631.507347117755</v>
      </c>
      <c r="O54" s="324">
        <v>14170.538018605022</v>
      </c>
      <c r="P54" s="324">
        <v>14859.236242291539</v>
      </c>
      <c r="Q54" s="324">
        <v>15115.112348208093</v>
      </c>
      <c r="R54" s="324">
        <v>15176.887589943153</v>
      </c>
      <c r="S54" s="324">
        <v>15050.556894329251</v>
      </c>
      <c r="T54" s="324">
        <v>15021.84286495649</v>
      </c>
      <c r="U54" s="324">
        <v>14097.335204919542</v>
      </c>
      <c r="V54" s="324">
        <v>13336.551858455266</v>
      </c>
      <c r="W54" s="324">
        <v>13570.80087504019</v>
      </c>
      <c r="X54" s="324">
        <v>13262.646769940551</v>
      </c>
      <c r="Y54" s="324">
        <v>12790.9812454026</v>
      </c>
      <c r="Z54" s="324">
        <v>12064.702123397685</v>
      </c>
      <c r="AA54" s="324">
        <v>12074.190729955299</v>
      </c>
      <c r="AB54" s="324">
        <v>13087.556873919748</v>
      </c>
      <c r="AC54" s="324">
        <v>11152.479106703406</v>
      </c>
      <c r="AD54" s="324">
        <v>10866.94740118337</v>
      </c>
      <c r="AE54" s="324">
        <v>10338.713792754043</v>
      </c>
      <c r="AF54" s="324">
        <v>10672.545591294969</v>
      </c>
      <c r="AG54" s="324">
        <v>10834.04967792682</v>
      </c>
      <c r="AH54" s="324">
        <v>10144.158663731394</v>
      </c>
      <c r="AI54" s="324">
        <v>10316.072674246525</v>
      </c>
      <c r="AJ54" s="324">
        <v>9341.0159513091821</v>
      </c>
      <c r="AK54" s="324">
        <v>9194.9697960305093</v>
      </c>
      <c r="AL54" s="324">
        <v>10007.654355167393</v>
      </c>
      <c r="AM54" s="324">
        <v>10003.862642283439</v>
      </c>
      <c r="AN54" s="324">
        <v>9320.2781989967134</v>
      </c>
      <c r="AO54" s="324">
        <v>9611.0459258412138</v>
      </c>
      <c r="AP54" s="324">
        <v>9705.9985010666824</v>
      </c>
      <c r="AQ54" s="324">
        <v>10015.22921592732</v>
      </c>
      <c r="AR54" s="324">
        <v>9672.8699141267789</v>
      </c>
    </row>
    <row r="55" spans="3:44">
      <c r="E55" s="109" t="s">
        <v>219</v>
      </c>
    </row>
    <row r="56" spans="3:44">
      <c r="E56" s="109" t="s">
        <v>222</v>
      </c>
      <c r="I56" s="109"/>
    </row>
    <row r="57" spans="3:44">
      <c r="E57" s="109" t="s">
        <v>223</v>
      </c>
    </row>
    <row r="58" spans="3:44">
      <c r="E58" s="109" t="s">
        <v>429</v>
      </c>
    </row>
    <row r="59" spans="3:44">
      <c r="E59" s="259" t="s">
        <v>484</v>
      </c>
      <c r="T59" s="349"/>
    </row>
    <row r="60" spans="3:44">
      <c r="J60" s="179"/>
      <c r="K60" s="179"/>
      <c r="L60" s="179"/>
      <c r="M60" s="179"/>
      <c r="N60" s="179"/>
      <c r="O60" s="179"/>
      <c r="P60" s="179"/>
      <c r="Q60" s="179"/>
      <c r="R60" s="179"/>
      <c r="S60" s="179"/>
      <c r="T60" s="179"/>
      <c r="U60" s="179"/>
      <c r="V60" s="179"/>
      <c r="W60" s="179"/>
      <c r="X60" s="179"/>
      <c r="Y60" s="179"/>
      <c r="Z60" s="179"/>
      <c r="AA60" s="179"/>
      <c r="AB60" s="181"/>
      <c r="AC60" s="181"/>
      <c r="AD60" s="181"/>
      <c r="AE60" s="181"/>
      <c r="AF60" s="181"/>
      <c r="AG60" s="181"/>
    </row>
    <row r="61" spans="3:44">
      <c r="J61" s="179"/>
      <c r="K61" s="179"/>
      <c r="L61" s="179"/>
      <c r="M61" s="179"/>
      <c r="N61" s="179"/>
      <c r="O61" s="179"/>
      <c r="P61" s="179"/>
      <c r="Q61" s="179"/>
      <c r="R61" s="179"/>
      <c r="S61" s="179"/>
      <c r="T61" s="179"/>
      <c r="U61" s="179"/>
      <c r="V61" s="179"/>
      <c r="W61" s="179"/>
      <c r="X61" s="179"/>
      <c r="Y61" s="179"/>
      <c r="Z61" s="179"/>
      <c r="AA61" s="179"/>
      <c r="AB61" s="181"/>
      <c r="AC61" s="181"/>
      <c r="AD61" s="181"/>
      <c r="AE61" s="181"/>
      <c r="AF61" s="181"/>
      <c r="AG61" s="181"/>
    </row>
    <row r="62" spans="3:44">
      <c r="J62" s="179"/>
      <c r="K62" s="179"/>
      <c r="L62" s="179"/>
      <c r="M62" s="179"/>
      <c r="N62" s="179"/>
      <c r="O62" s="179"/>
      <c r="P62" s="179"/>
      <c r="Q62" s="179"/>
      <c r="R62" s="179"/>
      <c r="S62" s="179"/>
      <c r="T62" s="179"/>
      <c r="U62" s="179"/>
      <c r="V62" s="179"/>
      <c r="W62" s="179"/>
      <c r="X62" s="179"/>
      <c r="Y62" s="179"/>
      <c r="Z62" s="179"/>
      <c r="AA62" s="179"/>
      <c r="AB62" s="181"/>
      <c r="AC62" s="181"/>
      <c r="AD62" s="181"/>
      <c r="AE62" s="181"/>
      <c r="AF62" s="181"/>
      <c r="AG62" s="181"/>
    </row>
    <row r="63" spans="3:44">
      <c r="C63" s="109"/>
      <c r="J63" s="178"/>
      <c r="K63" s="178"/>
      <c r="L63" s="178"/>
      <c r="M63" s="178"/>
      <c r="N63" s="178"/>
      <c r="O63" s="178"/>
      <c r="P63" s="178"/>
      <c r="Q63" s="178"/>
      <c r="R63" s="178"/>
      <c r="S63" s="178"/>
      <c r="T63" s="178"/>
      <c r="U63" s="178"/>
      <c r="V63" s="178"/>
      <c r="W63" s="178"/>
      <c r="X63" s="178"/>
      <c r="Y63" s="178"/>
      <c r="Z63" s="178"/>
      <c r="AA63" s="178"/>
      <c r="AB63" s="178"/>
      <c r="AC63" s="178"/>
      <c r="AD63" s="178"/>
      <c r="AE63" s="178"/>
      <c r="AF63" s="178"/>
      <c r="AG63" s="178"/>
    </row>
    <row r="64" spans="3:44">
      <c r="C64" s="109"/>
      <c r="J64" s="178"/>
      <c r="K64" s="178"/>
      <c r="L64" s="178"/>
      <c r="M64" s="178"/>
      <c r="N64" s="178"/>
      <c r="O64" s="178"/>
      <c r="P64" s="178"/>
      <c r="Q64" s="178"/>
      <c r="R64" s="178"/>
      <c r="S64" s="178"/>
      <c r="T64" s="178"/>
      <c r="U64" s="178"/>
      <c r="V64" s="178"/>
      <c r="W64" s="178"/>
      <c r="X64" s="178"/>
      <c r="Y64" s="178"/>
      <c r="Z64" s="178"/>
      <c r="AA64" s="178"/>
      <c r="AB64" s="178"/>
      <c r="AC64" s="178"/>
      <c r="AD64" s="178"/>
      <c r="AE64" s="178"/>
      <c r="AF64" s="178"/>
      <c r="AG64" s="178"/>
    </row>
    <row r="65" spans="3:33">
      <c r="C65" s="109"/>
      <c r="J65" s="179"/>
      <c r="K65" s="179"/>
      <c r="L65" s="179"/>
      <c r="M65" s="179"/>
      <c r="N65" s="179"/>
      <c r="O65" s="179"/>
      <c r="P65" s="179"/>
      <c r="Q65" s="179"/>
      <c r="R65" s="179"/>
      <c r="S65" s="179"/>
      <c r="T65" s="179"/>
      <c r="U65" s="179"/>
      <c r="V65" s="179"/>
      <c r="W65" s="179"/>
      <c r="X65" s="179"/>
      <c r="Y65" s="179"/>
      <c r="Z65" s="179"/>
      <c r="AA65" s="179"/>
      <c r="AB65" s="179"/>
      <c r="AC65" s="179"/>
      <c r="AD65" s="179"/>
      <c r="AE65" s="179"/>
      <c r="AF65" s="179"/>
      <c r="AG65" s="179"/>
    </row>
    <row r="66" spans="3:33">
      <c r="C66" s="109"/>
      <c r="J66" s="180"/>
      <c r="K66" s="180"/>
      <c r="L66" s="180"/>
      <c r="M66" s="180"/>
      <c r="N66" s="180"/>
      <c r="O66" s="180"/>
      <c r="P66" s="180"/>
      <c r="Q66" s="180"/>
      <c r="R66" s="180"/>
      <c r="S66" s="180"/>
      <c r="T66" s="180"/>
      <c r="U66" s="180"/>
      <c r="V66" s="180"/>
      <c r="W66" s="180"/>
      <c r="X66" s="180"/>
      <c r="Y66" s="180"/>
      <c r="Z66" s="180"/>
      <c r="AA66" s="180"/>
      <c r="AB66" s="180"/>
      <c r="AC66" s="180"/>
      <c r="AD66" s="180"/>
      <c r="AE66" s="180"/>
      <c r="AF66" s="180"/>
      <c r="AG66" s="180"/>
    </row>
    <row r="67" spans="3:33">
      <c r="C67" s="109"/>
      <c r="J67" s="179"/>
      <c r="K67" s="179"/>
      <c r="L67" s="179"/>
      <c r="M67" s="179"/>
      <c r="N67" s="179"/>
      <c r="O67" s="179"/>
      <c r="P67" s="179"/>
      <c r="Q67" s="179"/>
      <c r="R67" s="179"/>
      <c r="S67" s="179"/>
      <c r="T67" s="179"/>
      <c r="U67" s="179"/>
      <c r="V67" s="179"/>
      <c r="W67" s="179"/>
      <c r="X67" s="179"/>
      <c r="Y67" s="179"/>
      <c r="Z67" s="179"/>
      <c r="AA67" s="179"/>
      <c r="AB67" s="181"/>
      <c r="AC67" s="181"/>
      <c r="AD67" s="181"/>
      <c r="AE67" s="181"/>
      <c r="AF67" s="181"/>
      <c r="AG67" s="181"/>
    </row>
    <row r="68" spans="3:33">
      <c r="C68" s="109"/>
      <c r="J68" s="179"/>
      <c r="K68" s="179"/>
      <c r="L68" s="179"/>
      <c r="M68" s="179"/>
      <c r="N68" s="179"/>
      <c r="O68" s="179"/>
      <c r="P68" s="179"/>
      <c r="Q68" s="179"/>
      <c r="R68" s="179"/>
      <c r="S68" s="179"/>
      <c r="T68" s="179"/>
      <c r="U68" s="179"/>
      <c r="V68" s="179"/>
      <c r="W68" s="179"/>
      <c r="X68" s="179"/>
      <c r="Y68" s="179"/>
      <c r="Z68" s="179"/>
      <c r="AA68" s="179"/>
      <c r="AB68" s="179"/>
      <c r="AC68" s="179"/>
      <c r="AD68" s="179"/>
      <c r="AE68" s="179"/>
      <c r="AF68" s="179"/>
      <c r="AG68" s="179"/>
    </row>
    <row r="69" spans="3:33">
      <c r="C69" s="109"/>
      <c r="J69" s="179"/>
      <c r="K69" s="179"/>
      <c r="L69" s="179"/>
      <c r="M69" s="179"/>
      <c r="N69" s="179"/>
      <c r="O69" s="179"/>
      <c r="P69" s="179"/>
      <c r="Q69" s="179"/>
      <c r="R69" s="179"/>
      <c r="S69" s="179"/>
      <c r="T69" s="179"/>
      <c r="U69" s="179"/>
      <c r="V69" s="179"/>
    </row>
    <row r="70" spans="3:33">
      <c r="C70" s="109"/>
      <c r="E70" s="179"/>
      <c r="F70" s="179"/>
      <c r="G70" s="179"/>
      <c r="H70" s="179"/>
      <c r="I70" s="179"/>
    </row>
    <row r="71" spans="3:33">
      <c r="C71" s="109"/>
      <c r="I71" s="109"/>
    </row>
    <row r="72" spans="3:33" ht="15" customHeight="1">
      <c r="C72" s="109"/>
      <c r="I72" s="109"/>
    </row>
    <row r="73" spans="3:33" ht="16.5" customHeight="1">
      <c r="C73" s="109"/>
      <c r="I73" s="109"/>
    </row>
    <row r="74" spans="3:33">
      <c r="C74" s="109"/>
      <c r="I74" s="109"/>
    </row>
    <row r="75" spans="3:33">
      <c r="C75" s="109"/>
      <c r="I75" s="109"/>
    </row>
    <row r="76" spans="3:33">
      <c r="C76" s="109"/>
      <c r="I76" s="109"/>
    </row>
    <row r="77" spans="3:33" ht="16.5" customHeight="1">
      <c r="C77" s="109"/>
      <c r="I77" s="109"/>
    </row>
    <row r="78" spans="3:33">
      <c r="C78" s="109"/>
      <c r="I78" s="109"/>
    </row>
    <row r="79" spans="3:33">
      <c r="C79" s="109"/>
      <c r="I79" s="109"/>
    </row>
    <row r="80" spans="3:33" ht="16.5" customHeight="1">
      <c r="C80" s="109"/>
      <c r="I80" s="109"/>
    </row>
    <row r="81" s="109" customFormat="1"/>
    <row r="82" s="109" customFormat="1"/>
    <row r="83" s="109" customFormat="1"/>
    <row r="84" s="109" customFormat="1" ht="18" customHeight="1"/>
    <row r="85" s="109" customFormat="1" ht="16.5" customHeight="1"/>
    <row r="86" s="109" customFormat="1" ht="16.5" customHeight="1"/>
    <row r="87" s="109" customFormat="1"/>
    <row r="88" s="109" customFormat="1"/>
    <row r="89" s="109" customFormat="1"/>
    <row r="90" s="109" customFormat="1"/>
    <row r="91" s="109" customFormat="1"/>
    <row r="92" s="109" customFormat="1"/>
    <row r="93" s="109" customFormat="1" ht="16.5" customHeight="1"/>
    <row r="94" s="109" customFormat="1"/>
    <row r="95" s="109" customFormat="1"/>
    <row r="96" s="109" customFormat="1"/>
    <row r="97" s="109" customFormat="1" ht="17.25" customHeight="1"/>
    <row r="98" s="109" customFormat="1"/>
    <row r="99" s="109" customFormat="1" ht="16.5" customHeight="1"/>
    <row r="100" s="109" customFormat="1" ht="16.5" customHeight="1"/>
    <row r="101" s="109" customFormat="1"/>
    <row r="102" s="109" customFormat="1"/>
    <row r="103" s="109" customFormat="1"/>
    <row r="104" s="109" customFormat="1"/>
    <row r="105" s="109" customFormat="1"/>
    <row r="106" s="109" customFormat="1"/>
    <row r="107" s="109" customFormat="1"/>
    <row r="108" s="109" customFormat="1" ht="16.5" customHeight="1"/>
    <row r="109" s="109" customFormat="1"/>
    <row r="110" s="109" customFormat="1"/>
    <row r="111" s="109" customFormat="1"/>
    <row r="112" s="109" customFormat="1" ht="17.25" customHeight="1"/>
    <row r="113" s="109" customFormat="1"/>
    <row r="114" s="109" customFormat="1"/>
    <row r="115" s="109" customFormat="1"/>
  </sheetData>
  <mergeCells count="23">
    <mergeCell ref="G18:G20"/>
    <mergeCell ref="F21:H21"/>
    <mergeCell ref="F22:H22"/>
    <mergeCell ref="F9:H9"/>
    <mergeCell ref="E10:E22"/>
    <mergeCell ref="F10:F20"/>
    <mergeCell ref="G10:G14"/>
    <mergeCell ref="G15:G17"/>
    <mergeCell ref="E54:H54"/>
    <mergeCell ref="G39:G46"/>
    <mergeCell ref="G47:G50"/>
    <mergeCell ref="F51:H51"/>
    <mergeCell ref="F35:H35"/>
    <mergeCell ref="F36:H37"/>
    <mergeCell ref="E38:E53"/>
    <mergeCell ref="F38:F50"/>
    <mergeCell ref="G38:H38"/>
    <mergeCell ref="E23:E37"/>
    <mergeCell ref="F23:F34"/>
    <mergeCell ref="G23:H23"/>
    <mergeCell ref="F52:H53"/>
    <mergeCell ref="G24:G30"/>
    <mergeCell ref="G31:G34"/>
  </mergeCells>
  <phoneticPr fontId="4"/>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54E51-5791-4617-8529-A3D33F3916F5}">
  <sheetPr>
    <outlinePr summaryBelow="0"/>
  </sheetPr>
  <dimension ref="A1:AS67"/>
  <sheetViews>
    <sheetView zoomScaleNormal="100" workbookViewId="0"/>
  </sheetViews>
  <sheetFormatPr defaultColWidth="5.625" defaultRowHeight="15"/>
  <cols>
    <col min="1" max="3" width="2.625" style="87" customWidth="1"/>
    <col min="4" max="4" width="3.25" style="87" customWidth="1"/>
    <col min="5" max="5" width="6.25" style="87" customWidth="1"/>
    <col min="6" max="6" width="4.375" style="87" customWidth="1"/>
    <col min="7" max="7" width="12.75" style="87" customWidth="1"/>
    <col min="8" max="8" width="5.375" style="172" customWidth="1"/>
    <col min="9" max="9" width="22" style="87" customWidth="1"/>
    <col min="10" max="10" width="11.5" style="97" bestFit="1" customWidth="1" collapsed="1"/>
    <col min="11" max="41" width="5.625" style="87" customWidth="1"/>
    <col min="42" max="16384" width="5.625" style="87"/>
  </cols>
  <sheetData>
    <row r="1" spans="1:45" ht="18.75">
      <c r="B1" s="196" t="s">
        <v>349</v>
      </c>
      <c r="C1" s="197"/>
    </row>
    <row r="2" spans="1:45" ht="18.75">
      <c r="B2" s="197"/>
      <c r="C2" s="196" t="s">
        <v>187</v>
      </c>
      <c r="K2" s="277"/>
      <c r="L2" s="277"/>
      <c r="M2" s="277"/>
      <c r="N2" s="277"/>
      <c r="O2" s="277"/>
      <c r="P2" s="277"/>
      <c r="Q2" s="277"/>
      <c r="R2" s="277"/>
      <c r="S2" s="277"/>
      <c r="T2" s="277"/>
      <c r="U2" s="277"/>
      <c r="V2" s="277"/>
      <c r="W2" s="277"/>
      <c r="X2" s="277"/>
      <c r="Y2" s="277"/>
      <c r="Z2" s="277"/>
      <c r="AA2" s="277"/>
      <c r="AB2" s="277"/>
      <c r="AC2" s="277"/>
      <c r="AD2" s="277"/>
      <c r="AE2" s="277"/>
      <c r="AF2" s="277"/>
      <c r="AG2" s="277"/>
      <c r="AH2" s="277"/>
      <c r="AI2" s="277"/>
      <c r="AJ2" s="277"/>
      <c r="AK2" s="277"/>
      <c r="AL2" s="277"/>
    </row>
    <row r="3" spans="1:45">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row>
    <row r="4" spans="1:45">
      <c r="K4" s="279"/>
      <c r="L4" s="279"/>
      <c r="M4" s="279"/>
      <c r="N4" s="279"/>
      <c r="O4" s="279"/>
      <c r="P4" s="279"/>
      <c r="Q4" s="279"/>
      <c r="R4" s="279"/>
      <c r="S4" s="279"/>
      <c r="T4" s="279"/>
      <c r="U4" s="279"/>
      <c r="V4" s="279"/>
      <c r="W4" s="279"/>
      <c r="X4" s="279"/>
      <c r="Y4" s="279"/>
      <c r="Z4" s="279"/>
      <c r="AA4" s="279"/>
      <c r="AB4" s="279"/>
      <c r="AC4" s="279"/>
      <c r="AD4" s="279"/>
      <c r="AE4" s="279"/>
      <c r="AF4" s="279"/>
      <c r="AG4" s="279"/>
      <c r="AH4" s="279"/>
      <c r="AI4" s="279"/>
      <c r="AJ4" s="279"/>
      <c r="AK4" s="279"/>
      <c r="AL4" s="279"/>
    </row>
    <row r="5" spans="1:45" ht="15.75">
      <c r="C5" s="198" t="s">
        <v>77</v>
      </c>
      <c r="K5" s="282"/>
      <c r="L5" s="282"/>
      <c r="M5" s="282"/>
      <c r="N5" s="282"/>
      <c r="O5" s="282"/>
      <c r="P5" s="282"/>
      <c r="Q5" s="282"/>
      <c r="R5" s="282"/>
      <c r="S5" s="282"/>
      <c r="T5" s="282"/>
      <c r="U5" s="282"/>
      <c r="V5" s="282"/>
      <c r="W5" s="282"/>
      <c r="X5" s="282"/>
      <c r="Y5" s="282"/>
      <c r="Z5" s="282"/>
      <c r="AA5" s="282"/>
      <c r="AB5" s="282"/>
      <c r="AC5" s="282"/>
      <c r="AD5" s="282"/>
      <c r="AE5" s="282"/>
      <c r="AF5" s="282"/>
      <c r="AG5" s="282"/>
      <c r="AH5" s="282"/>
      <c r="AI5" s="282"/>
      <c r="AJ5" s="282"/>
      <c r="AK5" s="282"/>
      <c r="AL5" s="282"/>
    </row>
    <row r="6" spans="1:45">
      <c r="K6" s="278"/>
      <c r="L6" s="278"/>
      <c r="M6" s="278"/>
      <c r="N6" s="278"/>
      <c r="O6" s="278"/>
      <c r="P6" s="278"/>
      <c r="Q6" s="278"/>
      <c r="R6" s="278"/>
      <c r="S6" s="278"/>
      <c r="T6" s="278"/>
      <c r="U6" s="278"/>
      <c r="V6" s="278"/>
      <c r="W6" s="278"/>
      <c r="X6" s="278"/>
      <c r="Y6" s="278"/>
      <c r="Z6" s="278"/>
      <c r="AA6" s="278"/>
      <c r="AB6" s="278"/>
      <c r="AC6" s="278"/>
      <c r="AD6" s="278"/>
      <c r="AE6" s="278"/>
      <c r="AF6" s="278"/>
      <c r="AG6" s="278"/>
      <c r="AH6" s="278"/>
      <c r="AI6" s="278"/>
      <c r="AJ6" s="278"/>
      <c r="AK6" s="278"/>
      <c r="AL6" s="278"/>
    </row>
    <row r="7" spans="1:45">
      <c r="K7" s="346"/>
      <c r="L7" s="280"/>
      <c r="M7" s="280"/>
      <c r="N7" s="280"/>
      <c r="O7" s="280"/>
      <c r="P7" s="280"/>
      <c r="Q7" s="280"/>
      <c r="R7" s="280"/>
      <c r="S7" s="280"/>
      <c r="T7" s="280"/>
      <c r="U7" s="280"/>
      <c r="V7" s="280"/>
      <c r="W7" s="280"/>
      <c r="X7" s="280"/>
      <c r="Y7" s="280"/>
      <c r="Z7" s="280"/>
      <c r="AA7" s="280"/>
      <c r="AB7" s="280"/>
      <c r="AC7" s="280"/>
      <c r="AD7" s="280"/>
      <c r="AE7" s="280"/>
      <c r="AF7" s="280"/>
      <c r="AG7" s="280"/>
      <c r="AH7" s="280"/>
      <c r="AI7" s="280"/>
      <c r="AJ7" s="280"/>
      <c r="AK7" s="280"/>
      <c r="AL7" s="280"/>
    </row>
    <row r="8" spans="1:45">
      <c r="C8" s="253" t="s">
        <v>164</v>
      </c>
      <c r="D8" s="87">
        <v>31</v>
      </c>
      <c r="E8" s="369" t="s">
        <v>215</v>
      </c>
    </row>
    <row r="9" spans="1:45" ht="15" customHeight="1">
      <c r="E9" s="113" t="s">
        <v>132</v>
      </c>
      <c r="F9" s="631" t="s">
        <v>27</v>
      </c>
      <c r="G9" s="632"/>
      <c r="H9" s="632"/>
      <c r="I9" s="633"/>
      <c r="J9" s="113" t="s">
        <v>21</v>
      </c>
      <c r="K9" s="113">
        <v>1990</v>
      </c>
      <c r="L9" s="113">
        <v>1991</v>
      </c>
      <c r="M9" s="113">
        <v>1992</v>
      </c>
      <c r="N9" s="113">
        <v>1993</v>
      </c>
      <c r="O9" s="113">
        <v>1994</v>
      </c>
      <c r="P9" s="113">
        <v>1995</v>
      </c>
      <c r="Q9" s="113">
        <v>1996</v>
      </c>
      <c r="R9" s="113">
        <v>1997</v>
      </c>
      <c r="S9" s="113">
        <v>1998</v>
      </c>
      <c r="T9" s="113">
        <v>1999</v>
      </c>
      <c r="U9" s="113">
        <v>2000</v>
      </c>
      <c r="V9" s="113">
        <v>2001</v>
      </c>
      <c r="W9" s="113">
        <v>2002</v>
      </c>
      <c r="X9" s="113">
        <v>2003</v>
      </c>
      <c r="Y9" s="113">
        <v>2004</v>
      </c>
      <c r="Z9" s="113">
        <v>2005</v>
      </c>
      <c r="AA9" s="113">
        <v>2006</v>
      </c>
      <c r="AB9" s="113">
        <v>2007</v>
      </c>
      <c r="AC9" s="113">
        <v>2008</v>
      </c>
      <c r="AD9" s="113">
        <v>2009</v>
      </c>
      <c r="AE9" s="113">
        <v>2010</v>
      </c>
      <c r="AF9" s="113">
        <v>2011</v>
      </c>
      <c r="AG9" s="113">
        <v>2012</v>
      </c>
      <c r="AH9" s="113">
        <v>2013</v>
      </c>
      <c r="AI9" s="113">
        <v>2014</v>
      </c>
      <c r="AJ9" s="113">
        <v>2015</v>
      </c>
      <c r="AK9" s="113">
        <v>2016</v>
      </c>
      <c r="AL9" s="113">
        <v>2017</v>
      </c>
      <c r="AM9" s="113">
        <v>2018</v>
      </c>
      <c r="AN9" s="113">
        <v>2019</v>
      </c>
      <c r="AO9" s="113">
        <v>2020</v>
      </c>
      <c r="AP9" s="113">
        <v>2021</v>
      </c>
      <c r="AQ9" s="113">
        <v>2022</v>
      </c>
      <c r="AR9" s="113">
        <v>2023</v>
      </c>
      <c r="AS9" s="113">
        <v>2024</v>
      </c>
    </row>
    <row r="10" spans="1:45" ht="30" customHeight="1">
      <c r="E10" s="600" t="s">
        <v>85</v>
      </c>
      <c r="F10" s="634" t="s">
        <v>201</v>
      </c>
      <c r="G10" s="635"/>
      <c r="H10" s="635"/>
      <c r="I10" s="636"/>
      <c r="J10" s="114" t="s">
        <v>86</v>
      </c>
      <c r="K10" s="223">
        <v>9949.0216892739336</v>
      </c>
      <c r="L10" s="223">
        <v>9917.1108563407961</v>
      </c>
      <c r="M10" s="223">
        <v>10534.107907353187</v>
      </c>
      <c r="N10" s="223">
        <v>10503.285253662038</v>
      </c>
      <c r="O10" s="223">
        <v>12144.078581243039</v>
      </c>
      <c r="P10" s="223">
        <v>12575.587057075738</v>
      </c>
      <c r="Q10" s="223">
        <v>13159.584437582127</v>
      </c>
      <c r="R10" s="223">
        <v>13490.3826839986</v>
      </c>
      <c r="S10" s="223">
        <v>13414.157744554184</v>
      </c>
      <c r="T10" s="223">
        <v>13317.102024481248</v>
      </c>
      <c r="U10" s="223">
        <v>13285.465807264329</v>
      </c>
      <c r="V10" s="223">
        <v>12380.08754737743</v>
      </c>
      <c r="W10" s="223">
        <v>11893.3497045319</v>
      </c>
      <c r="X10" s="223">
        <v>11854.316786854553</v>
      </c>
      <c r="Y10" s="223">
        <v>11365.341578446001</v>
      </c>
      <c r="Z10" s="223">
        <v>10873.083975544199</v>
      </c>
      <c r="AA10" s="223">
        <v>10224.858910475608</v>
      </c>
      <c r="AB10" s="223">
        <v>10294.951498240587</v>
      </c>
      <c r="AC10" s="223">
        <v>11504.226860575134</v>
      </c>
      <c r="AD10" s="223">
        <v>9661.3709248154682</v>
      </c>
      <c r="AE10" s="223">
        <v>9402.8919717711851</v>
      </c>
      <c r="AF10" s="223">
        <v>8888.2956847487403</v>
      </c>
      <c r="AG10" s="223">
        <v>9180.7874670425936</v>
      </c>
      <c r="AH10" s="223">
        <v>9292.6248678810898</v>
      </c>
      <c r="AI10" s="223">
        <v>8816.5577197603398</v>
      </c>
      <c r="AJ10" s="223">
        <v>8969.8393086358847</v>
      </c>
      <c r="AK10" s="223">
        <v>8157.3714731702357</v>
      </c>
      <c r="AL10" s="223">
        <v>7914.3503872075507</v>
      </c>
      <c r="AM10" s="223">
        <v>8681.2682220803581</v>
      </c>
      <c r="AN10" s="223">
        <v>8645.2633975626304</v>
      </c>
      <c r="AO10" s="223">
        <v>8049.3419958041295</v>
      </c>
      <c r="AP10" s="223">
        <v>8387.1426014795488</v>
      </c>
      <c r="AQ10" s="223">
        <v>8501.8755721392754</v>
      </c>
      <c r="AR10" s="223">
        <v>8781.6369407549919</v>
      </c>
      <c r="AS10" s="223">
        <v>8467.8997501159083</v>
      </c>
    </row>
    <row r="11" spans="1:45" s="120" customFormat="1" ht="15" customHeight="1">
      <c r="A11" s="120" t="s">
        <v>1</v>
      </c>
      <c r="D11" s="87"/>
      <c r="E11" s="600"/>
      <c r="F11" s="637" t="s">
        <v>32</v>
      </c>
      <c r="G11" s="607" t="s">
        <v>31</v>
      </c>
      <c r="H11" s="638" t="s">
        <v>87</v>
      </c>
      <c r="I11" s="314" t="s">
        <v>469</v>
      </c>
      <c r="J11" s="114" t="s">
        <v>86</v>
      </c>
      <c r="K11" s="223">
        <v>4625.7546822253844</v>
      </c>
      <c r="L11" s="223">
        <v>4749.855221208375</v>
      </c>
      <c r="M11" s="223">
        <v>4724.4902994524928</v>
      </c>
      <c r="N11" s="223">
        <v>4703.4268461203492</v>
      </c>
      <c r="O11" s="223">
        <v>4746.5471323292668</v>
      </c>
      <c r="P11" s="223">
        <v>4982.9388644532501</v>
      </c>
      <c r="Q11" s="223">
        <v>5202.4967204747181</v>
      </c>
      <c r="R11" s="223">
        <v>5379.0190373902415</v>
      </c>
      <c r="S11" s="223">
        <v>5728.9530173084022</v>
      </c>
      <c r="T11" s="223">
        <v>5846.5452958184915</v>
      </c>
      <c r="U11" s="223">
        <v>6376.3924752962257</v>
      </c>
      <c r="V11" s="223">
        <v>6664.7061463086102</v>
      </c>
      <c r="W11" s="223">
        <v>6798.8131871811129</v>
      </c>
      <c r="X11" s="223">
        <v>6823.8479836010811</v>
      </c>
      <c r="Y11" s="223">
        <v>6283.9470795349143</v>
      </c>
      <c r="Z11" s="223">
        <v>5156.1823683777393</v>
      </c>
      <c r="AA11" s="223">
        <v>4193.2413302722052</v>
      </c>
      <c r="AB11" s="223">
        <v>3884.8862162172331</v>
      </c>
      <c r="AC11" s="223">
        <v>4454.4684049252746</v>
      </c>
      <c r="AD11" s="223">
        <v>3713.7702351379075</v>
      </c>
      <c r="AE11" s="223">
        <v>3309.5699998433079</v>
      </c>
      <c r="AF11" s="223">
        <v>3517.0271262746332</v>
      </c>
      <c r="AG11" s="223">
        <v>4287.176609464188</v>
      </c>
      <c r="AH11" s="223">
        <v>4223.0957468036631</v>
      </c>
      <c r="AI11" s="223">
        <v>3709.6809008775467</v>
      </c>
      <c r="AJ11" s="223">
        <v>3595.6016016210056</v>
      </c>
      <c r="AK11" s="223">
        <v>4227.0727665160557</v>
      </c>
      <c r="AL11" s="223">
        <v>4595.6563456541671</v>
      </c>
      <c r="AM11" s="223">
        <v>4173.2645660631506</v>
      </c>
      <c r="AN11" s="223">
        <v>4545.8710380358552</v>
      </c>
      <c r="AO11" s="223">
        <v>4498.0140308078689</v>
      </c>
      <c r="AP11" s="223">
        <v>4741.0588355665668</v>
      </c>
      <c r="AQ11" s="223">
        <v>4775.5898370541508</v>
      </c>
      <c r="AR11" s="223">
        <v>4477.5400643013545</v>
      </c>
      <c r="AS11" s="223">
        <v>4573.3693538041935</v>
      </c>
    </row>
    <row r="12" spans="1:45" s="120" customFormat="1" ht="15" customHeight="1">
      <c r="D12" s="87"/>
      <c r="E12" s="600"/>
      <c r="F12" s="637"/>
      <c r="G12" s="608"/>
      <c r="H12" s="639"/>
      <c r="I12" s="314" t="s">
        <v>212</v>
      </c>
      <c r="J12" s="114" t="s">
        <v>86</v>
      </c>
      <c r="K12" s="223">
        <v>336.17386338915082</v>
      </c>
      <c r="L12" s="223">
        <v>345.19696881252975</v>
      </c>
      <c r="M12" s="223">
        <v>343.34886606920134</v>
      </c>
      <c r="N12" s="223">
        <v>342.94907934063468</v>
      </c>
      <c r="O12" s="223">
        <v>346.08287835433254</v>
      </c>
      <c r="P12" s="223">
        <v>362.72495988148273</v>
      </c>
      <c r="Q12" s="223">
        <v>379.2896191767241</v>
      </c>
      <c r="R12" s="223">
        <v>391.2583780177186</v>
      </c>
      <c r="S12" s="223">
        <v>417.02612845952098</v>
      </c>
      <c r="T12" s="223">
        <v>461.69127555282228</v>
      </c>
      <c r="U12" s="223">
        <v>573.29630866632772</v>
      </c>
      <c r="V12" s="223">
        <v>570.23141860708597</v>
      </c>
      <c r="W12" s="223">
        <v>730.96184928925709</v>
      </c>
      <c r="X12" s="223">
        <v>786.85712150551637</v>
      </c>
      <c r="Y12" s="223">
        <v>730.03437116834209</v>
      </c>
      <c r="Z12" s="223">
        <v>436.02574276173289</v>
      </c>
      <c r="AA12" s="223">
        <v>320.56463032608877</v>
      </c>
      <c r="AB12" s="223">
        <v>352.93539712225589</v>
      </c>
      <c r="AC12" s="223">
        <v>186.93259817339376</v>
      </c>
      <c r="AD12" s="223">
        <v>220.54958424367979</v>
      </c>
      <c r="AE12" s="223">
        <v>264.17979792953861</v>
      </c>
      <c r="AF12" s="223">
        <v>295.10000241402628</v>
      </c>
      <c r="AG12" s="223">
        <v>298.16526380248183</v>
      </c>
      <c r="AH12" s="223">
        <v>318.32978705282812</v>
      </c>
      <c r="AI12" s="223">
        <v>375.34729789192613</v>
      </c>
      <c r="AJ12" s="223">
        <v>342.14245939285576</v>
      </c>
      <c r="AK12" s="223">
        <v>385.72784855045768</v>
      </c>
      <c r="AL12" s="223">
        <v>418.48527771466428</v>
      </c>
      <c r="AM12" s="223">
        <v>475.60479928210145</v>
      </c>
      <c r="AN12" s="223">
        <v>536.51130736908635</v>
      </c>
      <c r="AO12" s="223">
        <v>508.65640611829934</v>
      </c>
      <c r="AP12" s="223">
        <v>437.15989786711327</v>
      </c>
      <c r="AQ12" s="223">
        <v>552.50579742709635</v>
      </c>
      <c r="AR12" s="223">
        <v>590.49228634326244</v>
      </c>
      <c r="AS12" s="223">
        <v>571.81948002614092</v>
      </c>
    </row>
    <row r="13" spans="1:45" s="120" customFormat="1" ht="15" customHeight="1">
      <c r="E13" s="600"/>
      <c r="F13" s="637"/>
      <c r="G13" s="608"/>
      <c r="H13" s="639"/>
      <c r="I13" s="189" t="s">
        <v>88</v>
      </c>
      <c r="J13" s="114" t="s">
        <v>86</v>
      </c>
      <c r="K13" s="223">
        <v>680.4778971153479</v>
      </c>
      <c r="L13" s="223">
        <v>710.12387005204425</v>
      </c>
      <c r="M13" s="223">
        <v>715.07183681759</v>
      </c>
      <c r="N13" s="223">
        <v>720.66172552292574</v>
      </c>
      <c r="O13" s="223">
        <v>729.27893027248183</v>
      </c>
      <c r="P13" s="223">
        <v>760.49047890518875</v>
      </c>
      <c r="Q13" s="223">
        <v>777.67474949066593</v>
      </c>
      <c r="R13" s="223">
        <v>801.68609504508163</v>
      </c>
      <c r="S13" s="223">
        <v>826.70060490299625</v>
      </c>
      <c r="T13" s="223">
        <v>854.70353241183557</v>
      </c>
      <c r="U13" s="223">
        <v>917.28677722195835</v>
      </c>
      <c r="V13" s="223">
        <v>970.75497558315897</v>
      </c>
      <c r="W13" s="223">
        <v>1037.9524415458702</v>
      </c>
      <c r="X13" s="223">
        <v>1084.2214914306808</v>
      </c>
      <c r="Y13" s="223">
        <v>1066.0022786644772</v>
      </c>
      <c r="Z13" s="223">
        <v>1049.9426309514722</v>
      </c>
      <c r="AA13" s="223">
        <v>988.80227996630492</v>
      </c>
      <c r="AB13" s="223">
        <v>971.09548380679996</v>
      </c>
      <c r="AC13" s="223">
        <v>922.09919880078394</v>
      </c>
      <c r="AD13" s="223">
        <v>818.60022100852154</v>
      </c>
      <c r="AE13" s="223">
        <v>856.45877907136753</v>
      </c>
      <c r="AF13" s="223">
        <v>865.74154977385092</v>
      </c>
      <c r="AG13" s="223">
        <v>936.46801864177996</v>
      </c>
      <c r="AH13" s="223">
        <v>888.48146704735314</v>
      </c>
      <c r="AI13" s="223">
        <v>879.89721275588329</v>
      </c>
      <c r="AJ13" s="223">
        <v>803.2452181922165</v>
      </c>
      <c r="AK13" s="223">
        <v>933.43888098859804</v>
      </c>
      <c r="AL13" s="223">
        <v>904.91008933902924</v>
      </c>
      <c r="AM13" s="223">
        <v>851.82767672806187</v>
      </c>
      <c r="AN13" s="223">
        <v>863.52072599999337</v>
      </c>
      <c r="AO13" s="223">
        <v>874.05915364560587</v>
      </c>
      <c r="AP13" s="223">
        <v>864.31795470104441</v>
      </c>
      <c r="AQ13" s="223">
        <v>850.27877897137625</v>
      </c>
      <c r="AR13" s="223">
        <v>828.23994622756652</v>
      </c>
      <c r="AS13" s="223">
        <v>823.99228033604663</v>
      </c>
    </row>
    <row r="14" spans="1:45" s="120" customFormat="1" ht="15" customHeight="1">
      <c r="E14" s="600"/>
      <c r="F14" s="637"/>
      <c r="G14" s="608"/>
      <c r="H14" s="639"/>
      <c r="I14" s="313" t="s">
        <v>444</v>
      </c>
      <c r="J14" s="114" t="s">
        <v>86</v>
      </c>
      <c r="K14" s="223">
        <v>221.08630187568792</v>
      </c>
      <c r="L14" s="223">
        <v>227.11826895977956</v>
      </c>
      <c r="M14" s="223">
        <v>231.13462813960047</v>
      </c>
      <c r="N14" s="223">
        <v>245.06519070452285</v>
      </c>
      <c r="O14" s="223">
        <v>257.66819790086259</v>
      </c>
      <c r="P14" s="223">
        <v>268.42088376682364</v>
      </c>
      <c r="Q14" s="223">
        <v>282.34703604405644</v>
      </c>
      <c r="R14" s="223">
        <v>296.07114631097198</v>
      </c>
      <c r="S14" s="223">
        <v>285.3473965398336</v>
      </c>
      <c r="T14" s="223">
        <v>291.47946028366135</v>
      </c>
      <c r="U14" s="223">
        <v>297.07390305086642</v>
      </c>
      <c r="V14" s="223">
        <v>307.82513675656185</v>
      </c>
      <c r="W14" s="223">
        <v>339.16808645351318</v>
      </c>
      <c r="X14" s="223">
        <v>408.8836805986528</v>
      </c>
      <c r="Y14" s="223">
        <v>413.12400799115716</v>
      </c>
      <c r="Z14" s="223">
        <v>412.05991689128939</v>
      </c>
      <c r="AA14" s="223">
        <v>411.74473518323032</v>
      </c>
      <c r="AB14" s="223">
        <v>413.85107105996121</v>
      </c>
      <c r="AC14" s="223">
        <v>430.04613623354612</v>
      </c>
      <c r="AD14" s="223">
        <v>427.57701949767659</v>
      </c>
      <c r="AE14" s="223">
        <v>434.71453569300502</v>
      </c>
      <c r="AF14" s="223">
        <v>432.22365676370947</v>
      </c>
      <c r="AG14" s="223">
        <v>459.12861351095461</v>
      </c>
      <c r="AH14" s="223">
        <v>459.39033091153976</v>
      </c>
      <c r="AI14" s="223">
        <v>476.69736102508966</v>
      </c>
      <c r="AJ14" s="223">
        <v>456.05591336068591</v>
      </c>
      <c r="AK14" s="223">
        <v>550.87877237904502</v>
      </c>
      <c r="AL14" s="223">
        <v>572.11492604544185</v>
      </c>
      <c r="AM14" s="223">
        <v>541.8411057130287</v>
      </c>
      <c r="AN14" s="223">
        <v>560.94218669263228</v>
      </c>
      <c r="AO14" s="223">
        <v>548.55171702180849</v>
      </c>
      <c r="AP14" s="223">
        <v>546.27404754114025</v>
      </c>
      <c r="AQ14" s="223">
        <v>551.08704369070097</v>
      </c>
      <c r="AR14" s="223">
        <v>550.68331889859314</v>
      </c>
      <c r="AS14" s="223">
        <v>559.75824351222673</v>
      </c>
    </row>
    <row r="15" spans="1:45" s="120" customFormat="1" ht="15" customHeight="1">
      <c r="E15" s="600"/>
      <c r="F15" s="637"/>
      <c r="G15" s="608"/>
      <c r="H15" s="640"/>
      <c r="I15" s="189" t="s">
        <v>89</v>
      </c>
      <c r="J15" s="114" t="s">
        <v>86</v>
      </c>
      <c r="K15" s="223">
        <v>627.47653843715545</v>
      </c>
      <c r="L15" s="223">
        <v>664.6285275599804</v>
      </c>
      <c r="M15" s="223">
        <v>684.29956201065795</v>
      </c>
      <c r="N15" s="223">
        <v>672.81488866707502</v>
      </c>
      <c r="O15" s="223">
        <v>677.70315196456556</v>
      </c>
      <c r="P15" s="223">
        <v>712.91469118762586</v>
      </c>
      <c r="Q15" s="223">
        <v>744.7047725623022</v>
      </c>
      <c r="R15" s="223">
        <v>800.76602408215354</v>
      </c>
      <c r="S15" s="223">
        <v>822.85486635056736</v>
      </c>
      <c r="T15" s="223">
        <v>789.13615959768129</v>
      </c>
      <c r="U15" s="223">
        <v>689.19748334107487</v>
      </c>
      <c r="V15" s="223">
        <v>696.07589921331669</v>
      </c>
      <c r="W15" s="223">
        <v>774.41827615007298</v>
      </c>
      <c r="X15" s="223">
        <v>818.34291531923168</v>
      </c>
      <c r="Y15" s="223">
        <v>494.1176337480768</v>
      </c>
      <c r="Z15" s="223">
        <v>963.90239706186583</v>
      </c>
      <c r="AA15" s="223">
        <v>1138.9023691696857</v>
      </c>
      <c r="AB15" s="223">
        <v>946.78798436364946</v>
      </c>
      <c r="AC15" s="223">
        <v>1217.1648112281503</v>
      </c>
      <c r="AD15" s="223">
        <v>1262.2201265750234</v>
      </c>
      <c r="AE15" s="223">
        <v>1195.7538980491095</v>
      </c>
      <c r="AF15" s="223">
        <v>1001.8635025110331</v>
      </c>
      <c r="AG15" s="223">
        <v>905.39564481151911</v>
      </c>
      <c r="AH15" s="223">
        <v>893.76970507899637</v>
      </c>
      <c r="AI15" s="223">
        <v>862.18800462144372</v>
      </c>
      <c r="AJ15" s="223">
        <v>966.14362836402574</v>
      </c>
      <c r="AK15" s="223">
        <v>1043.2430129983909</v>
      </c>
      <c r="AL15" s="223">
        <v>1105.6305600506278</v>
      </c>
      <c r="AM15" s="223">
        <v>887.41247578655407</v>
      </c>
      <c r="AN15" s="223">
        <v>980.58499968408523</v>
      </c>
      <c r="AO15" s="223">
        <v>919.62832326956857</v>
      </c>
      <c r="AP15" s="223">
        <v>966.08863674301313</v>
      </c>
      <c r="AQ15" s="223">
        <v>939.31335117583819</v>
      </c>
      <c r="AR15" s="223">
        <v>951.55817822478389</v>
      </c>
      <c r="AS15" s="223">
        <v>957.04256039961615</v>
      </c>
    </row>
    <row r="16" spans="1:45" s="120" customFormat="1" ht="15" customHeight="1">
      <c r="E16" s="600"/>
      <c r="F16" s="637"/>
      <c r="G16" s="608"/>
      <c r="H16" s="641" t="s">
        <v>90</v>
      </c>
      <c r="I16" s="189" t="s">
        <v>91</v>
      </c>
      <c r="J16" s="114" t="s">
        <v>86</v>
      </c>
      <c r="K16" s="223">
        <v>10.808539923180671</v>
      </c>
      <c r="L16" s="223">
        <v>10.610093727116515</v>
      </c>
      <c r="M16" s="223">
        <v>17.431034832398357</v>
      </c>
      <c r="N16" s="223">
        <v>14.086972726334201</v>
      </c>
      <c r="O16" s="223">
        <v>15.242794764502838</v>
      </c>
      <c r="P16" s="223">
        <v>15.58270223388041</v>
      </c>
      <c r="Q16" s="223">
        <v>14.225315817096279</v>
      </c>
      <c r="R16" s="223">
        <v>14.962290440109232</v>
      </c>
      <c r="S16" s="223">
        <v>13.219597892563044</v>
      </c>
      <c r="T16" s="223">
        <v>12.777462675579478</v>
      </c>
      <c r="U16" s="223">
        <v>14.479739669598054</v>
      </c>
      <c r="V16" s="223">
        <v>28.317575378845685</v>
      </c>
      <c r="W16" s="223">
        <v>30.271027912376358</v>
      </c>
      <c r="X16" s="223">
        <v>28.823525979187341</v>
      </c>
      <c r="Y16" s="223">
        <v>29.011436331983855</v>
      </c>
      <c r="Z16" s="223">
        <v>56.599201204852157</v>
      </c>
      <c r="AA16" s="223">
        <v>54.370967398072992</v>
      </c>
      <c r="AB16" s="223">
        <v>40.095519633754726</v>
      </c>
      <c r="AC16" s="223">
        <v>38.253564261720364</v>
      </c>
      <c r="AD16" s="223">
        <v>34.772551399269325</v>
      </c>
      <c r="AE16" s="223">
        <v>91.718910946944575</v>
      </c>
      <c r="AF16" s="223">
        <v>88.431982768032171</v>
      </c>
      <c r="AG16" s="223">
        <v>54.499602747138212</v>
      </c>
      <c r="AH16" s="223">
        <v>79.126920203861474</v>
      </c>
      <c r="AI16" s="223">
        <v>91.08379775620827</v>
      </c>
      <c r="AJ16" s="223">
        <v>88.03679276527204</v>
      </c>
      <c r="AK16" s="223">
        <v>91.751391105825633</v>
      </c>
      <c r="AL16" s="223">
        <v>61.235746676117749</v>
      </c>
      <c r="AM16" s="223">
        <v>64.189905041232194</v>
      </c>
      <c r="AN16" s="223">
        <v>70.070673833885834</v>
      </c>
      <c r="AO16" s="223">
        <v>69.362157974496114</v>
      </c>
      <c r="AP16" s="223">
        <v>39.883069881067499</v>
      </c>
      <c r="AQ16" s="223">
        <v>88.711991456442775</v>
      </c>
      <c r="AR16" s="223">
        <v>166.77651612602722</v>
      </c>
      <c r="AS16" s="223">
        <v>157.94622425779323</v>
      </c>
    </row>
    <row r="17" spans="5:45" s="120" customFormat="1" ht="15" customHeight="1">
      <c r="E17" s="600"/>
      <c r="F17" s="637"/>
      <c r="G17" s="608"/>
      <c r="H17" s="642"/>
      <c r="I17" s="368" t="s">
        <v>470</v>
      </c>
      <c r="J17" s="114" t="s">
        <v>86</v>
      </c>
      <c r="K17" s="223">
        <v>21.630373224156482</v>
      </c>
      <c r="L17" s="223">
        <v>20.040735172214333</v>
      </c>
      <c r="M17" s="223">
        <v>28.401707919957136</v>
      </c>
      <c r="N17" s="223">
        <v>29.220925916139365</v>
      </c>
      <c r="O17" s="223">
        <v>37.402325174826011</v>
      </c>
      <c r="P17" s="223">
        <v>45.751359901136723</v>
      </c>
      <c r="Q17" s="223">
        <v>42.775707927684302</v>
      </c>
      <c r="R17" s="223">
        <v>134.34252144615016</v>
      </c>
      <c r="S17" s="223">
        <v>194.78042584605768</v>
      </c>
      <c r="T17" s="223">
        <v>151.37846226625621</v>
      </c>
      <c r="U17" s="223">
        <v>131.2708228903752</v>
      </c>
      <c r="V17" s="223">
        <v>129.64133978283004</v>
      </c>
      <c r="W17" s="223">
        <v>126.1107061318904</v>
      </c>
      <c r="X17" s="223">
        <v>126.51944400542553</v>
      </c>
      <c r="Y17" s="223">
        <v>179.95061884949973</v>
      </c>
      <c r="Z17" s="223">
        <v>214.22638984991042</v>
      </c>
      <c r="AA17" s="223">
        <v>224.62776372494622</v>
      </c>
      <c r="AB17" s="223">
        <v>361.80767471191996</v>
      </c>
      <c r="AC17" s="223">
        <v>520.0892105208801</v>
      </c>
      <c r="AD17" s="223">
        <v>245.08286992449334</v>
      </c>
      <c r="AE17" s="223">
        <v>405.20360901810795</v>
      </c>
      <c r="AF17" s="223">
        <v>479.69579827966754</v>
      </c>
      <c r="AG17" s="223">
        <v>510.59304381484321</v>
      </c>
      <c r="AH17" s="223">
        <v>424.30186904429735</v>
      </c>
      <c r="AI17" s="223">
        <v>473.45066552857514</v>
      </c>
      <c r="AJ17" s="223">
        <v>627.66385042360639</v>
      </c>
      <c r="AK17" s="223">
        <v>585.47882066080138</v>
      </c>
      <c r="AL17" s="223">
        <v>581.53966056167167</v>
      </c>
      <c r="AM17" s="223">
        <v>573.31658978619339</v>
      </c>
      <c r="AN17" s="223">
        <v>689.63003542241995</v>
      </c>
      <c r="AO17" s="223">
        <v>733.02593004551716</v>
      </c>
      <c r="AP17" s="223">
        <v>626.9920278053122</v>
      </c>
      <c r="AQ17" s="223">
        <v>584.19257219004055</v>
      </c>
      <c r="AR17" s="223">
        <v>785.89217457224049</v>
      </c>
      <c r="AS17" s="223">
        <v>746.79098393112145</v>
      </c>
    </row>
    <row r="18" spans="5:45" s="120" customFormat="1" ht="15" customHeight="1">
      <c r="E18" s="600"/>
      <c r="F18" s="637"/>
      <c r="G18" s="609"/>
      <c r="H18" s="643"/>
      <c r="I18" s="189" t="s">
        <v>88</v>
      </c>
      <c r="J18" s="114" t="s">
        <v>86</v>
      </c>
      <c r="K18" s="225">
        <v>7.8736897029198685E-2</v>
      </c>
      <c r="L18" s="225">
        <v>6.3209487147029134E-2</v>
      </c>
      <c r="M18" s="225">
        <v>7.0033971832552222E-2</v>
      </c>
      <c r="N18" s="225">
        <v>9.9984344618855581E-2</v>
      </c>
      <c r="O18" s="225">
        <v>0.42413219856437018</v>
      </c>
      <c r="P18" s="225">
        <v>0.65839142193251809</v>
      </c>
      <c r="Q18" s="225">
        <v>0.34891403240303387</v>
      </c>
      <c r="R18" s="225">
        <v>1.0633383410684243</v>
      </c>
      <c r="S18" s="225">
        <v>1.2967247752317588</v>
      </c>
      <c r="T18" s="225">
        <v>1.0418141529953622</v>
      </c>
      <c r="U18" s="225">
        <v>0.96382150737138483</v>
      </c>
      <c r="V18" s="225">
        <v>1.0639737795624269</v>
      </c>
      <c r="W18" s="225">
        <v>1.0329077428512707</v>
      </c>
      <c r="X18" s="225">
        <v>0.63087581672815096</v>
      </c>
      <c r="Y18" s="225">
        <v>0.55791438860938258</v>
      </c>
      <c r="Z18" s="225">
        <v>0.60288637926715316</v>
      </c>
      <c r="AA18" s="225">
        <v>0.71518858651696116</v>
      </c>
      <c r="AB18" s="225">
        <v>0.66329524632039172</v>
      </c>
      <c r="AC18" s="225">
        <v>2.794115094717144</v>
      </c>
      <c r="AD18" s="225">
        <v>1.7588057649338409</v>
      </c>
      <c r="AE18" s="225">
        <v>2.1094116947090757</v>
      </c>
      <c r="AF18" s="225">
        <v>4.3195998787318297</v>
      </c>
      <c r="AG18" s="225">
        <v>5.5686772916294309</v>
      </c>
      <c r="AH18" s="225">
        <v>1.5754988615364414</v>
      </c>
      <c r="AI18" s="225">
        <v>1.6588566024202158</v>
      </c>
      <c r="AJ18" s="225">
        <v>1.4172719395758084</v>
      </c>
      <c r="AK18" s="225">
        <v>1.2964070932241254</v>
      </c>
      <c r="AL18" s="225">
        <v>1.2020482661366398</v>
      </c>
      <c r="AM18" s="225">
        <v>0.95244135843147315</v>
      </c>
      <c r="AN18" s="225">
        <v>4.8275246900504554E-2</v>
      </c>
      <c r="AO18" s="225">
        <v>0.20960866911408094</v>
      </c>
      <c r="AP18" s="225">
        <v>0.21670682439465982</v>
      </c>
      <c r="AQ18" s="225">
        <v>0.20177579220824679</v>
      </c>
      <c r="AR18" s="225">
        <v>0.43501766561358229</v>
      </c>
      <c r="AS18" s="225">
        <v>0.43501766561358229</v>
      </c>
    </row>
    <row r="19" spans="5:45" ht="15" customHeight="1">
      <c r="E19" s="600"/>
      <c r="F19" s="605"/>
      <c r="G19" s="593" t="s">
        <v>30</v>
      </c>
      <c r="H19" s="237" t="s">
        <v>93</v>
      </c>
      <c r="I19" s="189" t="s">
        <v>151</v>
      </c>
      <c r="J19" s="114" t="s">
        <v>86</v>
      </c>
      <c r="K19" s="223" t="s">
        <v>489</v>
      </c>
      <c r="L19" s="223" t="s">
        <v>489</v>
      </c>
      <c r="M19" s="223" t="s">
        <v>489</v>
      </c>
      <c r="N19" s="223" t="s">
        <v>489</v>
      </c>
      <c r="O19" s="223" t="s">
        <v>489</v>
      </c>
      <c r="P19" s="223" t="s">
        <v>489</v>
      </c>
      <c r="Q19" s="223" t="s">
        <v>489</v>
      </c>
      <c r="R19" s="223" t="s">
        <v>489</v>
      </c>
      <c r="S19" s="223" t="s">
        <v>489</v>
      </c>
      <c r="T19" s="223" t="s">
        <v>489</v>
      </c>
      <c r="U19" s="223">
        <v>94.081544413006228</v>
      </c>
      <c r="V19" s="223">
        <v>230.79847438130906</v>
      </c>
      <c r="W19" s="223">
        <v>305.59890698106534</v>
      </c>
      <c r="X19" s="223">
        <v>425.2991114303735</v>
      </c>
      <c r="Y19" s="223">
        <v>506.06656445324063</v>
      </c>
      <c r="Z19" s="223">
        <v>521.55477331975248</v>
      </c>
      <c r="AA19" s="223">
        <v>481.96616964285789</v>
      </c>
      <c r="AB19" s="223">
        <v>451.34492934130384</v>
      </c>
      <c r="AC19" s="223">
        <v>377.73514657822909</v>
      </c>
      <c r="AD19" s="223">
        <v>421.48693238027124</v>
      </c>
      <c r="AE19" s="223">
        <v>463.73501100992166</v>
      </c>
      <c r="AF19" s="223">
        <v>443.80096458292775</v>
      </c>
      <c r="AG19" s="223">
        <v>475.1276003341888</v>
      </c>
      <c r="AH19" s="223">
        <v>239.02291042123275</v>
      </c>
      <c r="AI19" s="223">
        <v>232.52362278195216</v>
      </c>
      <c r="AJ19" s="223">
        <v>269.98586506929234</v>
      </c>
      <c r="AK19" s="223">
        <v>259.46362464568119</v>
      </c>
      <c r="AL19" s="223">
        <v>273.35054137269185</v>
      </c>
      <c r="AM19" s="223">
        <v>223.80145077920636</v>
      </c>
      <c r="AN19" s="223">
        <v>228.89635131944226</v>
      </c>
      <c r="AO19" s="223">
        <v>220.77175227550873</v>
      </c>
      <c r="AP19" s="223">
        <v>208.98340265139788</v>
      </c>
      <c r="AQ19" s="223">
        <v>214.49410654625262</v>
      </c>
      <c r="AR19" s="223">
        <v>252.42117917902786</v>
      </c>
      <c r="AS19" s="223">
        <v>247.0186163826416</v>
      </c>
    </row>
    <row r="20" spans="5:45" ht="15" customHeight="1">
      <c r="E20" s="600"/>
      <c r="F20" s="605"/>
      <c r="G20" s="532"/>
      <c r="H20" s="644" t="s">
        <v>67</v>
      </c>
      <c r="I20" s="189" t="s">
        <v>91</v>
      </c>
      <c r="J20" s="114" t="s">
        <v>86</v>
      </c>
      <c r="K20" s="223">
        <v>2860.1100974038895</v>
      </c>
      <c r="L20" s="223">
        <v>2871.147949129786</v>
      </c>
      <c r="M20" s="223">
        <v>2999.7645627695465</v>
      </c>
      <c r="N20" s="223">
        <v>2837.3286401655373</v>
      </c>
      <c r="O20" s="223">
        <v>3078.5934621262431</v>
      </c>
      <c r="P20" s="223">
        <v>2976.0727037861388</v>
      </c>
      <c r="Q20" s="223">
        <v>2905.6884858094663</v>
      </c>
      <c r="R20" s="223">
        <v>2981.0786441298997</v>
      </c>
      <c r="S20" s="223">
        <v>2879.8909255411609</v>
      </c>
      <c r="T20" s="223">
        <v>2815.87366882877</v>
      </c>
      <c r="U20" s="223">
        <v>2754.5305935587508</v>
      </c>
      <c r="V20" s="223">
        <v>2811.5208795725475</v>
      </c>
      <c r="W20" s="223">
        <v>2896.9258294730944</v>
      </c>
      <c r="X20" s="223">
        <v>3089.285954177135</v>
      </c>
      <c r="Y20" s="223">
        <v>3211.7014991090123</v>
      </c>
      <c r="Z20" s="223">
        <v>3323.365613284177</v>
      </c>
      <c r="AA20" s="223">
        <v>3242.9045144571887</v>
      </c>
      <c r="AB20" s="223">
        <v>3434.7052602326685</v>
      </c>
      <c r="AC20" s="223">
        <v>3089.9268293351106</v>
      </c>
      <c r="AD20" s="223">
        <v>2950.4900744469278</v>
      </c>
      <c r="AE20" s="223">
        <v>3042.2080669266429</v>
      </c>
      <c r="AF20" s="223">
        <v>2996.1801233000078</v>
      </c>
      <c r="AG20" s="223">
        <v>3118.9410296649858</v>
      </c>
      <c r="AH20" s="223">
        <v>3040.0899755121818</v>
      </c>
      <c r="AI20" s="223">
        <v>2923.7152348183545</v>
      </c>
      <c r="AJ20" s="223">
        <v>3137.5474412664062</v>
      </c>
      <c r="AK20" s="223">
        <v>2953.1496810707299</v>
      </c>
      <c r="AL20" s="223">
        <v>2948.4995116231485</v>
      </c>
      <c r="AM20" s="223">
        <v>3149.9883971713289</v>
      </c>
      <c r="AN20" s="223">
        <v>3266.6877295159065</v>
      </c>
      <c r="AO20" s="223">
        <v>3085.6022421305361</v>
      </c>
      <c r="AP20" s="223">
        <v>3165.5925248257017</v>
      </c>
      <c r="AQ20" s="223">
        <v>3162.2785240258027</v>
      </c>
      <c r="AR20" s="223">
        <v>3441.4303147186974</v>
      </c>
      <c r="AS20" s="223">
        <v>3396.2503842735846</v>
      </c>
    </row>
    <row r="21" spans="5:45" ht="15" customHeight="1">
      <c r="E21" s="600"/>
      <c r="F21" s="605"/>
      <c r="G21" s="532"/>
      <c r="H21" s="644"/>
      <c r="I21" s="160" t="s">
        <v>92</v>
      </c>
      <c r="J21" s="114" t="s">
        <v>86</v>
      </c>
      <c r="K21" s="223">
        <v>38.060063163129058</v>
      </c>
      <c r="L21" s="223">
        <v>37.373997054286242</v>
      </c>
      <c r="M21" s="223">
        <v>30.579151071448113</v>
      </c>
      <c r="N21" s="223">
        <v>30.505033027034266</v>
      </c>
      <c r="O21" s="223">
        <v>26.058952441026886</v>
      </c>
      <c r="P21" s="223">
        <v>41.253115757336502</v>
      </c>
      <c r="Q21" s="223">
        <v>48.367768039007146</v>
      </c>
      <c r="R21" s="223">
        <v>123.01304906816497</v>
      </c>
      <c r="S21" s="223">
        <v>134.39176147524964</v>
      </c>
      <c r="T21" s="223">
        <v>201.41426468213427</v>
      </c>
      <c r="U21" s="223">
        <v>313.53856351628758</v>
      </c>
      <c r="V21" s="223">
        <v>515.95689623732517</v>
      </c>
      <c r="W21" s="223">
        <v>601.9913328537782</v>
      </c>
      <c r="X21" s="223">
        <v>754.78375722060696</v>
      </c>
      <c r="Y21" s="223">
        <v>846.32744804193339</v>
      </c>
      <c r="Z21" s="223">
        <v>863.37978366688844</v>
      </c>
      <c r="AA21" s="223">
        <v>911.87518747116735</v>
      </c>
      <c r="AB21" s="223">
        <v>1013.0631155112046</v>
      </c>
      <c r="AC21" s="223">
        <v>1017.4930653363635</v>
      </c>
      <c r="AD21" s="223">
        <v>1190.3863398112353</v>
      </c>
      <c r="AE21" s="223">
        <v>1279.8934638465771</v>
      </c>
      <c r="AF21" s="223">
        <v>1213.9503284821117</v>
      </c>
      <c r="AG21" s="223">
        <v>1268.1083382595161</v>
      </c>
      <c r="AH21" s="223">
        <v>1318.5334560880037</v>
      </c>
      <c r="AI21" s="223">
        <v>1521.1743123179695</v>
      </c>
      <c r="AJ21" s="223">
        <v>1460.8029620141592</v>
      </c>
      <c r="AK21" s="223">
        <v>1562.5574436852453</v>
      </c>
      <c r="AL21" s="223">
        <v>1649.944518690073</v>
      </c>
      <c r="AM21" s="223">
        <v>1733.0071443638362</v>
      </c>
      <c r="AN21" s="223">
        <v>1792.8284564116402</v>
      </c>
      <c r="AO21" s="223">
        <v>1756.4343929853667</v>
      </c>
      <c r="AP21" s="223">
        <v>1854.8487046871653</v>
      </c>
      <c r="AQ21" s="223">
        <v>1820.3570746161695</v>
      </c>
      <c r="AR21" s="223">
        <v>1801.6207575396006</v>
      </c>
      <c r="AS21" s="223">
        <v>1730.9599897776791</v>
      </c>
    </row>
    <row r="22" spans="5:45" ht="15" customHeight="1">
      <c r="E22" s="600"/>
      <c r="F22" s="605"/>
      <c r="G22" s="615"/>
      <c r="H22" s="619" t="s">
        <v>94</v>
      </c>
      <c r="I22" s="620"/>
      <c r="J22" s="114" t="s">
        <v>86</v>
      </c>
      <c r="K22" s="224">
        <v>526.86114112041503</v>
      </c>
      <c r="L22" s="224">
        <v>571.41778345975536</v>
      </c>
      <c r="M22" s="224">
        <v>630.32541668060981</v>
      </c>
      <c r="N22" s="224">
        <v>704.83658373256083</v>
      </c>
      <c r="O22" s="224">
        <v>770.96044046066788</v>
      </c>
      <c r="P22" s="224">
        <v>845.16572783041431</v>
      </c>
      <c r="Q22" s="224">
        <v>872.74420869353639</v>
      </c>
      <c r="R22" s="224">
        <v>891.33636237619635</v>
      </c>
      <c r="S22" s="224">
        <v>850.19370450453425</v>
      </c>
      <c r="T22" s="224">
        <v>941.74152702243987</v>
      </c>
      <c r="U22" s="224">
        <v>1044.1194095610947</v>
      </c>
      <c r="V22" s="224">
        <v>1085.4381157465748</v>
      </c>
      <c r="W22" s="224">
        <v>986.92661463077354</v>
      </c>
      <c r="X22" s="224">
        <v>762.20554858250023</v>
      </c>
      <c r="Y22" s="224">
        <v>783.18352372229526</v>
      </c>
      <c r="Z22" s="224">
        <v>869.15932502144847</v>
      </c>
      <c r="AA22" s="224">
        <v>949.37167119933622</v>
      </c>
      <c r="AB22" s="224">
        <v>997.70048912380003</v>
      </c>
      <c r="AC22" s="224">
        <v>1027.9961160585865</v>
      </c>
      <c r="AD22" s="224">
        <v>950.77889370139815</v>
      </c>
      <c r="AE22" s="224">
        <v>1007.7664373099562</v>
      </c>
      <c r="AF22" s="224">
        <v>975.86945701296281</v>
      </c>
      <c r="AG22" s="224">
        <v>950.65012075341599</v>
      </c>
      <c r="AH22" s="224">
        <v>957.55621035933427</v>
      </c>
      <c r="AI22" s="224">
        <v>1014.2707305842628</v>
      </c>
      <c r="AJ22" s="224">
        <v>1037.0425878572571</v>
      </c>
      <c r="AK22" s="224">
        <v>997.06814153148503</v>
      </c>
      <c r="AL22" s="224">
        <v>1036.0202959682235</v>
      </c>
      <c r="AM22" s="224">
        <v>1063.7345079416743</v>
      </c>
      <c r="AN22" s="224">
        <v>973.4962442854511</v>
      </c>
      <c r="AO22" s="224">
        <v>946.24238587025195</v>
      </c>
      <c r="AP22" s="224">
        <v>939.59224532737073</v>
      </c>
      <c r="AQ22" s="224">
        <v>979.84279690947699</v>
      </c>
      <c r="AR22" s="224">
        <v>985.93565828704004</v>
      </c>
      <c r="AS22" s="224">
        <v>905.05034183354792</v>
      </c>
    </row>
    <row r="23" spans="5:45" ht="25.5" customHeight="1">
      <c r="E23" s="600"/>
      <c r="F23" s="605"/>
      <c r="G23" s="593" t="s">
        <v>152</v>
      </c>
      <c r="H23" s="595" t="s">
        <v>153</v>
      </c>
      <c r="I23" s="596"/>
      <c r="J23" s="114" t="s">
        <v>86</v>
      </c>
      <c r="K23" s="223">
        <v>34.314084882635925</v>
      </c>
      <c r="L23" s="223">
        <v>34.314084882635925</v>
      </c>
      <c r="M23" s="223">
        <v>34.314084882635925</v>
      </c>
      <c r="N23" s="223">
        <v>34.314084882635925</v>
      </c>
      <c r="O23" s="223">
        <v>34.314084882635925</v>
      </c>
      <c r="P23" s="223">
        <v>39.662369070561468</v>
      </c>
      <c r="Q23" s="223">
        <v>44.572269308657035</v>
      </c>
      <c r="R23" s="223">
        <v>63.247425571413416</v>
      </c>
      <c r="S23" s="223">
        <v>81.208209599852012</v>
      </c>
      <c r="T23" s="223">
        <v>131.63743708146299</v>
      </c>
      <c r="U23" s="223">
        <v>151.4388853310646</v>
      </c>
      <c r="V23" s="223">
        <v>179.2489783453255</v>
      </c>
      <c r="W23" s="223">
        <v>247.12272800534677</v>
      </c>
      <c r="X23" s="223">
        <v>333.97550481080441</v>
      </c>
      <c r="Y23" s="223">
        <v>392.84246632881315</v>
      </c>
      <c r="Z23" s="223">
        <v>422.54525617853545</v>
      </c>
      <c r="AA23" s="223">
        <v>402.56775884806405</v>
      </c>
      <c r="AB23" s="223">
        <v>404.0697903349697</v>
      </c>
      <c r="AC23" s="223">
        <v>392.68708016354469</v>
      </c>
      <c r="AD23" s="223">
        <v>382.49915053784446</v>
      </c>
      <c r="AE23" s="223">
        <v>386.41807520523099</v>
      </c>
      <c r="AF23" s="223">
        <v>395.5368859227811</v>
      </c>
      <c r="AG23" s="223">
        <v>390.66086774110943</v>
      </c>
      <c r="AH23" s="223">
        <v>392.95939395113948</v>
      </c>
      <c r="AI23" s="223">
        <v>394.31846226144359</v>
      </c>
      <c r="AJ23" s="223">
        <v>366.49877437076339</v>
      </c>
      <c r="AK23" s="223">
        <v>365.19743345288822</v>
      </c>
      <c r="AL23" s="223">
        <v>364.37130615820155</v>
      </c>
      <c r="AM23" s="223">
        <v>367.38056032315404</v>
      </c>
      <c r="AN23" s="223">
        <v>322.4777202608006</v>
      </c>
      <c r="AO23" s="223">
        <v>313.60046429346249</v>
      </c>
      <c r="AP23" s="223">
        <v>300.04750255060264</v>
      </c>
      <c r="AQ23" s="223">
        <v>287.27295460897278</v>
      </c>
      <c r="AR23" s="223">
        <v>267.23143090667514</v>
      </c>
      <c r="AS23" s="223">
        <v>189.93066740301043</v>
      </c>
    </row>
    <row r="24" spans="5:45" ht="25.5" customHeight="1" thickBot="1">
      <c r="E24" s="600"/>
      <c r="F24" s="606"/>
      <c r="G24" s="594"/>
      <c r="H24" s="597" t="s">
        <v>95</v>
      </c>
      <c r="I24" s="598"/>
      <c r="J24" s="141" t="s">
        <v>86</v>
      </c>
      <c r="K24" s="144" t="s">
        <v>489</v>
      </c>
      <c r="L24" s="144" t="s">
        <v>489</v>
      </c>
      <c r="M24" s="144" t="s">
        <v>489</v>
      </c>
      <c r="N24" s="144">
        <v>7.1524444444444448</v>
      </c>
      <c r="O24" s="144">
        <v>9.8103703703703733</v>
      </c>
      <c r="P24" s="144">
        <v>11.234870370370373</v>
      </c>
      <c r="Q24" s="144">
        <v>8.8550000000000022</v>
      </c>
      <c r="R24" s="144">
        <v>9.4827924074074073</v>
      </c>
      <c r="S24" s="144">
        <v>16.025967222222224</v>
      </c>
      <c r="T24" s="144">
        <v>24.107003148148152</v>
      </c>
      <c r="U24" s="144">
        <v>45.995772517730501</v>
      </c>
      <c r="V24" s="144">
        <v>101.67478580579198</v>
      </c>
      <c r="W24" s="144">
        <v>164.86150956203704</v>
      </c>
      <c r="X24" s="144">
        <v>271.68410599184915</v>
      </c>
      <c r="Y24" s="144">
        <v>437.91638122883364</v>
      </c>
      <c r="Z24" s="144">
        <v>683.53027830371514</v>
      </c>
      <c r="AA24" s="144">
        <v>924.6722548059297</v>
      </c>
      <c r="AB24" s="144">
        <v>1076.9719581650977</v>
      </c>
      <c r="AC24" s="144">
        <v>1073.7275378969143</v>
      </c>
      <c r="AD24" s="144">
        <v>1174.9400716942475</v>
      </c>
      <c r="AE24" s="144">
        <v>1171.2921196473142</v>
      </c>
      <c r="AF24" s="144">
        <v>1226.4933486885236</v>
      </c>
      <c r="AG24" s="144">
        <v>1274.4815259721499</v>
      </c>
      <c r="AH24" s="144">
        <v>1342.622928957368</v>
      </c>
      <c r="AI24" s="144">
        <v>1317.7204941887696</v>
      </c>
      <c r="AJ24" s="144">
        <v>1354.7982085310791</v>
      </c>
      <c r="AK24" s="144">
        <v>1445.6743711602576</v>
      </c>
      <c r="AL24" s="144">
        <v>1461.2118334958745</v>
      </c>
      <c r="AM24" s="144">
        <v>1477.8546492871769</v>
      </c>
      <c r="AN24" s="144">
        <v>1451.486993364098</v>
      </c>
      <c r="AO24" s="144">
        <v>1410.3959811986003</v>
      </c>
      <c r="AP24" s="144">
        <v>1501.6043557706141</v>
      </c>
      <c r="AQ24" s="144">
        <v>1449.6688112148186</v>
      </c>
      <c r="AR24" s="144">
        <v>1453.6277537585174</v>
      </c>
      <c r="AS24" s="144">
        <v>1561.8738716544779</v>
      </c>
    </row>
    <row r="25" spans="5:45" ht="15" customHeight="1" thickTop="1" thickBot="1">
      <c r="E25" s="627"/>
      <c r="F25" s="628" t="s">
        <v>29</v>
      </c>
      <c r="G25" s="629"/>
      <c r="H25" s="629"/>
      <c r="I25" s="630"/>
      <c r="J25" s="143" t="s">
        <v>86</v>
      </c>
      <c r="K25" s="163">
        <v>19931.854008931099</v>
      </c>
      <c r="L25" s="163">
        <v>20159.001565846444</v>
      </c>
      <c r="M25" s="163">
        <v>20973.339091971164</v>
      </c>
      <c r="N25" s="163">
        <v>20845.747653256854</v>
      </c>
      <c r="O25" s="163">
        <v>22874.165434483388</v>
      </c>
      <c r="P25" s="163">
        <v>23638.458175641881</v>
      </c>
      <c r="Q25" s="163">
        <v>24483.675004958444</v>
      </c>
      <c r="R25" s="163">
        <v>25377.709788625179</v>
      </c>
      <c r="S25" s="163">
        <v>25666.047074972375</v>
      </c>
      <c r="T25" s="163">
        <v>25840.629388003526</v>
      </c>
      <c r="U25" s="163">
        <v>26689.131907806062</v>
      </c>
      <c r="V25" s="163">
        <v>26673.342142876281</v>
      </c>
      <c r="W25" s="163">
        <v>26935.505108444937</v>
      </c>
      <c r="X25" s="163">
        <v>27569.677807324329</v>
      </c>
      <c r="Y25" s="163">
        <v>26740.124802007194</v>
      </c>
      <c r="Z25" s="163">
        <v>25846.160538796848</v>
      </c>
      <c r="AA25" s="163">
        <v>24471.18573152721</v>
      </c>
      <c r="AB25" s="163">
        <v>24644.929683111524</v>
      </c>
      <c r="AC25" s="163">
        <v>26255.640675182345</v>
      </c>
      <c r="AD25" s="163">
        <v>23456.283800938898</v>
      </c>
      <c r="AE25" s="163">
        <v>23313.914087962923</v>
      </c>
      <c r="AF25" s="163">
        <v>22824.530011401741</v>
      </c>
      <c r="AG25" s="163">
        <v>24115.752423852497</v>
      </c>
      <c r="AH25" s="163">
        <v>23871.481068174427</v>
      </c>
      <c r="AI25" s="163">
        <v>23090.284673772181</v>
      </c>
      <c r="AJ25" s="163">
        <v>23476.821883804088</v>
      </c>
      <c r="AK25" s="163">
        <v>23559.370069008921</v>
      </c>
      <c r="AL25" s="163">
        <v>23888.523048823627</v>
      </c>
      <c r="AM25" s="163">
        <v>24265.444491705486</v>
      </c>
      <c r="AN25" s="163">
        <v>24928.316135004829</v>
      </c>
      <c r="AO25" s="163">
        <v>23933.896542110135</v>
      </c>
      <c r="AP25" s="163">
        <v>24579.80251422205</v>
      </c>
      <c r="AQ25" s="163">
        <v>24757.670987818619</v>
      </c>
      <c r="AR25" s="163">
        <v>25335.521537503992</v>
      </c>
      <c r="AS25" s="163">
        <v>24890.137765373605</v>
      </c>
    </row>
    <row r="26" spans="5:45" ht="30" customHeight="1">
      <c r="E26" s="599" t="s">
        <v>33</v>
      </c>
      <c r="F26" s="602" t="s">
        <v>202</v>
      </c>
      <c r="G26" s="603"/>
      <c r="H26" s="603"/>
      <c r="I26" s="604"/>
      <c r="J26" s="162" t="s">
        <v>34</v>
      </c>
      <c r="K26" s="347">
        <v>1.1134041731465509</v>
      </c>
      <c r="L26" s="347">
        <v>1.0953528711112421</v>
      </c>
      <c r="M26" s="347">
        <v>1.1110271209483065</v>
      </c>
      <c r="N26" s="347">
        <v>1.1072115566837555</v>
      </c>
      <c r="O26" s="347">
        <v>1.1622321895153012</v>
      </c>
      <c r="P26" s="347">
        <v>1.17724765314999</v>
      </c>
      <c r="Q26" s="347">
        <v>1.1949221267761501</v>
      </c>
      <c r="R26" s="347">
        <v>0.99823729846260689</v>
      </c>
      <c r="S26" s="347">
        <v>0.95165105402550487</v>
      </c>
      <c r="T26" s="347">
        <v>0.94510036169013634</v>
      </c>
      <c r="U26" s="347">
        <v>0.82242654493731815</v>
      </c>
      <c r="V26" s="347">
        <v>0.66463105295874347</v>
      </c>
      <c r="W26" s="347">
        <v>0.96604271111856455</v>
      </c>
      <c r="X26" s="347">
        <v>0.83253793642840945</v>
      </c>
      <c r="Y26" s="347">
        <v>0.7547871874977734</v>
      </c>
      <c r="Z26" s="347">
        <v>0.70201889249026816</v>
      </c>
      <c r="AA26" s="347">
        <v>0.64959414705038232</v>
      </c>
      <c r="AB26" s="347">
        <v>0.60123328524090691</v>
      </c>
      <c r="AC26" s="347">
        <v>0.56917507966359515</v>
      </c>
      <c r="AD26" s="347">
        <v>0.50634379472524327</v>
      </c>
      <c r="AE26" s="347">
        <v>0.46253416894915422</v>
      </c>
      <c r="AF26" s="347">
        <v>0.42759614075168806</v>
      </c>
      <c r="AG26" s="347">
        <v>0.45045205132402782</v>
      </c>
      <c r="AH26" s="347">
        <v>0.47538079687460211</v>
      </c>
      <c r="AI26" s="347">
        <v>0.41085974191775765</v>
      </c>
      <c r="AJ26" s="347">
        <v>0.40896115313011661</v>
      </c>
      <c r="AK26" s="347">
        <v>0.37247589804070841</v>
      </c>
      <c r="AL26" s="347">
        <v>0.41034881374525478</v>
      </c>
      <c r="AM26" s="347">
        <v>0.42478820436913584</v>
      </c>
      <c r="AN26" s="347">
        <v>0.39706063794904001</v>
      </c>
      <c r="AO26" s="347">
        <v>0.35560767574281432</v>
      </c>
      <c r="AP26" s="347">
        <v>0.33781061672786489</v>
      </c>
      <c r="AQ26" s="347">
        <v>0.34779072997889265</v>
      </c>
      <c r="AR26" s="347">
        <v>0.34875368093701509</v>
      </c>
      <c r="AS26" s="347">
        <v>0.33446193607127328</v>
      </c>
    </row>
    <row r="27" spans="5:45" ht="15" customHeight="1">
      <c r="E27" s="600"/>
      <c r="F27" s="605" t="s">
        <v>32</v>
      </c>
      <c r="G27" s="607" t="s">
        <v>31</v>
      </c>
      <c r="H27" s="610" t="s">
        <v>96</v>
      </c>
      <c r="I27" s="611"/>
      <c r="J27" s="114" t="s">
        <v>34</v>
      </c>
      <c r="K27" s="106">
        <v>0.53964537960641534</v>
      </c>
      <c r="L27" s="106">
        <v>0.55024467936936305</v>
      </c>
      <c r="M27" s="106">
        <v>0.54188802522329094</v>
      </c>
      <c r="N27" s="106">
        <v>0.53460143708369534</v>
      </c>
      <c r="O27" s="106">
        <v>0.52979861176038412</v>
      </c>
      <c r="P27" s="106">
        <v>0.54071634047957795</v>
      </c>
      <c r="Q27" s="106">
        <v>0.54247939125606637</v>
      </c>
      <c r="R27" s="106">
        <v>0.54684333449708555</v>
      </c>
      <c r="S27" s="106">
        <v>0.5656404331395869</v>
      </c>
      <c r="T27" s="106">
        <v>0.56384304754641823</v>
      </c>
      <c r="U27" s="106">
        <v>0.59746590889835638</v>
      </c>
      <c r="V27" s="106">
        <v>0.61470617498607649</v>
      </c>
      <c r="W27" s="106">
        <v>0.1468873194116356</v>
      </c>
      <c r="X27" s="106">
        <v>0.14955058007624766</v>
      </c>
      <c r="Y27" s="106">
        <v>0.14360749280730917</v>
      </c>
      <c r="Z27" s="106">
        <v>0.13829088535687262</v>
      </c>
      <c r="AA27" s="106">
        <v>0.13658341032173679</v>
      </c>
      <c r="AB27" s="106">
        <v>0.13138493027023002</v>
      </c>
      <c r="AC27" s="106">
        <v>0.12812200305781712</v>
      </c>
      <c r="AD27" s="106">
        <v>0.11812283374795349</v>
      </c>
      <c r="AE27" s="106">
        <v>0.1162009876208248</v>
      </c>
      <c r="AF27" s="106">
        <v>0.11406397686501427</v>
      </c>
      <c r="AG27" s="106">
        <v>0.12040359993843583</v>
      </c>
      <c r="AH27" s="106">
        <v>0.11593483164948112</v>
      </c>
      <c r="AI27" s="106">
        <v>0.11272093908609099</v>
      </c>
      <c r="AJ27" s="106">
        <v>0.1055898715287692</v>
      </c>
      <c r="AK27" s="106">
        <v>0.11967921156479068</v>
      </c>
      <c r="AL27" s="106">
        <v>0.12002576176255079</v>
      </c>
      <c r="AM27" s="106">
        <v>0.1089921017814804</v>
      </c>
      <c r="AN27" s="106">
        <v>0.11071023465197183</v>
      </c>
      <c r="AO27" s="106">
        <v>0.1058865412927105</v>
      </c>
      <c r="AP27" s="106">
        <v>0.10017335011212515</v>
      </c>
      <c r="AQ27" s="106">
        <v>9.619182315221661E-2</v>
      </c>
      <c r="AR27" s="106">
        <v>9.0289511627383037E-2</v>
      </c>
      <c r="AS27" s="106">
        <v>8.8953380207694999E-2</v>
      </c>
    </row>
    <row r="28" spans="5:45" ht="15" customHeight="1">
      <c r="E28" s="600"/>
      <c r="F28" s="605"/>
      <c r="G28" s="608"/>
      <c r="H28" s="612" t="s">
        <v>158</v>
      </c>
      <c r="I28" s="160" t="s">
        <v>97</v>
      </c>
      <c r="J28" s="114" t="s">
        <v>34</v>
      </c>
      <c r="K28" s="106">
        <v>3.4036971437292923E-5</v>
      </c>
      <c r="L28" s="106">
        <v>3.3481645182713421E-5</v>
      </c>
      <c r="M28" s="106">
        <v>5.508683626937058E-5</v>
      </c>
      <c r="N28" s="106">
        <v>4.4652835934179664E-5</v>
      </c>
      <c r="O28" s="106">
        <v>4.8380941775226924E-5</v>
      </c>
      <c r="P28" s="106">
        <v>4.9732508432857696E-5</v>
      </c>
      <c r="Q28" s="106">
        <v>4.556838653173422E-5</v>
      </c>
      <c r="R28" s="106">
        <v>4.8198448401326027E-5</v>
      </c>
      <c r="S28" s="106">
        <v>4.2570504914403779E-5</v>
      </c>
      <c r="T28" s="106">
        <v>4.1328542206918173E-5</v>
      </c>
      <c r="U28" s="106">
        <v>4.6958409134326217E-5</v>
      </c>
      <c r="V28" s="106">
        <v>9.2078636797265155E-5</v>
      </c>
      <c r="W28" s="106">
        <v>8.2093257821845743E-5</v>
      </c>
      <c r="X28" s="106">
        <v>7.8376117867516985E-5</v>
      </c>
      <c r="Y28" s="106">
        <v>7.9097959139373181E-5</v>
      </c>
      <c r="Z28" s="106">
        <v>1.5472798101426774E-4</v>
      </c>
      <c r="AA28" s="106">
        <v>1.4903602079638888E-4</v>
      </c>
      <c r="AB28" s="106">
        <v>1.1020182812937544E-4</v>
      </c>
      <c r="AC28" s="106">
        <v>1.076240307453858E-4</v>
      </c>
      <c r="AD28" s="106">
        <v>9.726926001280471E-5</v>
      </c>
      <c r="AE28" s="106">
        <v>2.5196679868332077E-4</v>
      </c>
      <c r="AF28" s="106">
        <v>2.4199286882154927E-4</v>
      </c>
      <c r="AG28" s="106">
        <v>1.4879556990719464E-4</v>
      </c>
      <c r="AH28" s="106">
        <v>2.1682295705063669E-4</v>
      </c>
      <c r="AI28" s="106">
        <v>2.4992020657393183E-4</v>
      </c>
      <c r="AJ28" s="106">
        <v>2.4222348085841368E-4</v>
      </c>
      <c r="AK28" s="106">
        <v>2.5207952540716097E-4</v>
      </c>
      <c r="AL28" s="106">
        <v>1.6771334577553703E-4</v>
      </c>
      <c r="AM28" s="106">
        <v>1.7614388722059422E-4</v>
      </c>
      <c r="AN28" s="106">
        <v>1.9308846178257039E-4</v>
      </c>
      <c r="AO28" s="106">
        <v>1.9103651542572457E-4</v>
      </c>
      <c r="AP28" s="106">
        <v>1.0954097812412146E-4</v>
      </c>
      <c r="AQ28" s="106">
        <v>2.4328475110993526E-4</v>
      </c>
      <c r="AR28" s="106">
        <v>4.5650034684399914E-4</v>
      </c>
      <c r="AS28" s="106">
        <v>4.3272102788571008E-4</v>
      </c>
    </row>
    <row r="29" spans="5:45" ht="15" customHeight="1">
      <c r="E29" s="600"/>
      <c r="F29" s="605"/>
      <c r="G29" s="608"/>
      <c r="H29" s="613"/>
      <c r="I29" s="345" t="s">
        <v>447</v>
      </c>
      <c r="J29" s="114" t="s">
        <v>34</v>
      </c>
      <c r="K29" s="106">
        <v>3.6476695160210694E-4</v>
      </c>
      <c r="L29" s="106">
        <v>3.3795777566091408E-4</v>
      </c>
      <c r="M29" s="106">
        <v>4.789553645120458E-4</v>
      </c>
      <c r="N29" s="106">
        <v>4.9277136988291968E-4</v>
      </c>
      <c r="O29" s="106">
        <v>6.3074658648709354E-4</v>
      </c>
      <c r="P29" s="106">
        <v>7.7152174565310399E-4</v>
      </c>
      <c r="Q29" s="106">
        <v>7.2133061791806465E-4</v>
      </c>
      <c r="R29" s="106">
        <v>2.2654678296471493E-3</v>
      </c>
      <c r="S29" s="106">
        <v>3.2846795638970892E-3</v>
      </c>
      <c r="T29" s="106">
        <v>2.5526777027072216E-3</v>
      </c>
      <c r="U29" s="106">
        <v>2.2135085005350543E-3</v>
      </c>
      <c r="V29" s="106">
        <v>2.1859289980477822E-3</v>
      </c>
      <c r="W29" s="106">
        <v>5.6367691316818944E-4</v>
      </c>
      <c r="X29" s="106">
        <v>5.6548419626117766E-4</v>
      </c>
      <c r="Y29" s="106">
        <v>8.0426720715143576E-4</v>
      </c>
      <c r="Z29" s="106">
        <v>9.5741635820659839E-4</v>
      </c>
      <c r="AA29" s="106">
        <v>1.003847187466366E-3</v>
      </c>
      <c r="AB29" s="106">
        <v>1.6168861775840578E-3</v>
      </c>
      <c r="AC29" s="106">
        <v>2.3242528028581799E-3</v>
      </c>
      <c r="AD29" s="106">
        <v>1.09430868612205E-3</v>
      </c>
      <c r="AE29" s="106">
        <v>1.8123644329472929E-3</v>
      </c>
      <c r="AF29" s="106">
        <v>2.1467099762489082E-3</v>
      </c>
      <c r="AG29" s="106">
        <v>2.2848752840798092E-3</v>
      </c>
      <c r="AH29" s="106">
        <v>1.89890267783388E-3</v>
      </c>
      <c r="AI29" s="106">
        <v>2.1192400962654154E-3</v>
      </c>
      <c r="AJ29" s="106">
        <v>2.8094684518013041E-3</v>
      </c>
      <c r="AK29" s="106">
        <v>2.6165049563936036E-3</v>
      </c>
      <c r="AL29" s="106">
        <v>2.5911233995626962E-3</v>
      </c>
      <c r="AM29" s="106">
        <v>2.550960914811622E-3</v>
      </c>
      <c r="AN29" s="106">
        <v>3.0677622854894111E-3</v>
      </c>
      <c r="AO29" s="106">
        <v>3.2506294921784986E-3</v>
      </c>
      <c r="AP29" s="106">
        <v>2.7832560113489196E-3</v>
      </c>
      <c r="AQ29" s="106">
        <v>2.5872359809816186E-3</v>
      </c>
      <c r="AR29" s="106">
        <v>3.4782070218232195E-3</v>
      </c>
      <c r="AS29" s="106">
        <v>3.2995386544263819E-3</v>
      </c>
    </row>
    <row r="30" spans="5:45" ht="15" customHeight="1">
      <c r="E30" s="600"/>
      <c r="F30" s="605"/>
      <c r="G30" s="608"/>
      <c r="H30" s="613"/>
      <c r="I30" s="189" t="s">
        <v>99</v>
      </c>
      <c r="J30" s="114" t="s">
        <v>34</v>
      </c>
      <c r="K30" s="106">
        <v>3.2687332828831936E-6</v>
      </c>
      <c r="L30" s="106">
        <v>8.5069588336712043E-6</v>
      </c>
      <c r="M30" s="106">
        <v>1.3315514445575092E-5</v>
      </c>
      <c r="N30" s="106">
        <v>1.4961898475212422E-5</v>
      </c>
      <c r="O30" s="106">
        <v>1.7407873845501071E-5</v>
      </c>
      <c r="P30" s="106">
        <v>2.0905212062895842E-5</v>
      </c>
      <c r="Q30" s="106">
        <v>2.0136901806721104E-5</v>
      </c>
      <c r="R30" s="106">
        <v>2.7976012412314291E-5</v>
      </c>
      <c r="S30" s="106">
        <v>4.4685418710881217E-5</v>
      </c>
      <c r="T30" s="106">
        <v>4.1060674297224288E-5</v>
      </c>
      <c r="U30" s="106">
        <v>6.5982504793891643E-5</v>
      </c>
      <c r="V30" s="106">
        <v>7.2444038577298771E-5</v>
      </c>
      <c r="W30" s="106">
        <v>8.6499299599216318E-4</v>
      </c>
      <c r="X30" s="106">
        <v>4.7880718762303396E-4</v>
      </c>
      <c r="Y30" s="106">
        <v>4.9234926909685331E-4</v>
      </c>
      <c r="Z30" s="106">
        <v>5.7383806101552512E-4</v>
      </c>
      <c r="AA30" s="106">
        <v>7.6061573144114514E-4</v>
      </c>
      <c r="AB30" s="106">
        <v>8.1431168525784511E-4</v>
      </c>
      <c r="AC30" s="106">
        <v>5.6888868729645025E-4</v>
      </c>
      <c r="AD30" s="106">
        <v>1.0191390608825582E-3</v>
      </c>
      <c r="AE30" s="106">
        <v>6.3933124333900838E-4</v>
      </c>
      <c r="AF30" s="106">
        <v>8.9020658854461056E-4</v>
      </c>
      <c r="AG30" s="106">
        <v>6.1908426484768154E-4</v>
      </c>
      <c r="AH30" s="106">
        <v>6.5646925226360109E-4</v>
      </c>
      <c r="AI30" s="106">
        <v>9.0641686952745227E-4</v>
      </c>
      <c r="AJ30" s="106">
        <v>1.5675545969751385E-3</v>
      </c>
      <c r="AK30" s="106">
        <v>1.7319932877459677E-3</v>
      </c>
      <c r="AL30" s="106">
        <v>9.9016734742403282E-4</v>
      </c>
      <c r="AM30" s="106">
        <v>1.2718625296577399E-3</v>
      </c>
      <c r="AN30" s="106">
        <v>1.4918966415911447E-3</v>
      </c>
      <c r="AO30" s="106">
        <v>4.3624023369656E-3</v>
      </c>
      <c r="AP30" s="106">
        <v>4.6306677104924164E-3</v>
      </c>
      <c r="AQ30" s="106">
        <v>1.7372812659245055E-3</v>
      </c>
      <c r="AR30" s="106">
        <v>2.6136169879364419E-3</v>
      </c>
      <c r="AS30" s="106">
        <v>2.5065015376111778E-3</v>
      </c>
    </row>
    <row r="31" spans="5:45" ht="15" customHeight="1">
      <c r="E31" s="600"/>
      <c r="F31" s="605"/>
      <c r="G31" s="608"/>
      <c r="H31" s="613"/>
      <c r="I31" s="111" t="s">
        <v>100</v>
      </c>
      <c r="J31" s="114" t="s">
        <v>34</v>
      </c>
      <c r="K31" s="106">
        <v>1.4234436880113003E-5</v>
      </c>
      <c r="L31" s="106">
        <v>1.1427316657970884E-5</v>
      </c>
      <c r="M31" s="106">
        <v>1.2661079990800116E-5</v>
      </c>
      <c r="N31" s="106">
        <v>1.8075653171203595E-5</v>
      </c>
      <c r="O31" s="106">
        <v>7.667666922471206E-5</v>
      </c>
      <c r="P31" s="106">
        <v>1.1902718409681343E-4</v>
      </c>
      <c r="Q31" s="106">
        <v>6.3078365521375355E-5</v>
      </c>
      <c r="R31" s="106">
        <v>1.9223544575968664E-4</v>
      </c>
      <c r="S31" s="106">
        <v>2.3442817358004594E-4</v>
      </c>
      <c r="T31" s="106">
        <v>1.8834419898616875E-4</v>
      </c>
      <c r="U31" s="106">
        <v>1.7424431147300149E-4</v>
      </c>
      <c r="V31" s="106">
        <v>1.9235032340251176E-4</v>
      </c>
      <c r="W31" s="106">
        <v>1.9002028925742401E-3</v>
      </c>
      <c r="X31" s="106">
        <v>1.1605993469395298E-3</v>
      </c>
      <c r="Y31" s="106">
        <v>1.0263748552391187E-3</v>
      </c>
      <c r="Z31" s="106">
        <v>1.1091081945176315E-3</v>
      </c>
      <c r="AA31" s="106">
        <v>1.3157064899951049E-3</v>
      </c>
      <c r="AB31" s="106">
        <v>1.220240195130609E-3</v>
      </c>
      <c r="AC31" s="106">
        <v>5.140232147462339E-3</v>
      </c>
      <c r="AD31" s="106">
        <v>3.2356111425575432E-3</v>
      </c>
      <c r="AE31" s="106">
        <v>3.8806081488473032E-3</v>
      </c>
      <c r="AF31" s="106">
        <v>7.9466111481279258E-3</v>
      </c>
      <c r="AG31" s="106">
        <v>1.0244493538364721E-2</v>
      </c>
      <c r="AH31" s="106">
        <v>2.8983880841815354E-3</v>
      </c>
      <c r="AI31" s="106">
        <v>3.0517382952164134E-3</v>
      </c>
      <c r="AJ31" s="106">
        <v>2.607303757557404E-3</v>
      </c>
      <c r="AK31" s="106">
        <v>2.3849530856435435E-3</v>
      </c>
      <c r="AL31" s="106">
        <v>2.2113645755249098E-3</v>
      </c>
      <c r="AM31" s="106">
        <v>1.752171805105176E-3</v>
      </c>
      <c r="AN31" s="106">
        <v>8.881021992037004E-5</v>
      </c>
      <c r="AO31" s="106">
        <v>3.8560946233178242E-4</v>
      </c>
      <c r="AP31" s="106">
        <v>3.9866768102502658E-4</v>
      </c>
      <c r="AQ31" s="106">
        <v>3.7119960292598714E-4</v>
      </c>
      <c r="AR31" s="106">
        <v>8.0028621359540795E-4</v>
      </c>
      <c r="AS31" s="106">
        <v>8.0028621359540795E-4</v>
      </c>
    </row>
    <row r="32" spans="5:45" ht="15" customHeight="1">
      <c r="E32" s="600"/>
      <c r="F32" s="605"/>
      <c r="G32" s="608"/>
      <c r="H32" s="613"/>
      <c r="I32" s="189" t="s">
        <v>102</v>
      </c>
      <c r="J32" s="114" t="s">
        <v>34</v>
      </c>
      <c r="K32" s="348">
        <v>1.1372644759537761E-4</v>
      </c>
      <c r="L32" s="348">
        <v>3.2221742536151546E-4</v>
      </c>
      <c r="M32" s="348">
        <v>5.2889223377824263E-4</v>
      </c>
      <c r="N32" s="348">
        <v>4.8711180831231344E-4</v>
      </c>
      <c r="O32" s="348">
        <v>6.3371049008209405E-4</v>
      </c>
      <c r="P32" s="348">
        <v>7.93394608211023E-4</v>
      </c>
      <c r="Q32" s="348">
        <v>8.8196382026050268E-4</v>
      </c>
      <c r="R32" s="348">
        <v>1.222054972104271E-3</v>
      </c>
      <c r="S32" s="348">
        <v>1.0299865572474941E-3</v>
      </c>
      <c r="T32" s="348">
        <v>9.2728689454564853E-4</v>
      </c>
      <c r="U32" s="348">
        <v>7.5540264679477438E-4</v>
      </c>
      <c r="V32" s="348">
        <v>7.6975083899224366E-4</v>
      </c>
      <c r="W32" s="348">
        <v>6.5143106064627183E-3</v>
      </c>
      <c r="X32" s="348">
        <v>5.6893559941089914E-3</v>
      </c>
      <c r="Y32" s="348">
        <v>5.7225052191028549E-3</v>
      </c>
      <c r="Z32" s="348">
        <v>6.408431040682362E-3</v>
      </c>
      <c r="AA32" s="348">
        <v>6.7882909365177468E-3</v>
      </c>
      <c r="AB32" s="348">
        <v>1.4398249007483772E-2</v>
      </c>
      <c r="AC32" s="348">
        <v>1.3662195970886741E-2</v>
      </c>
      <c r="AD32" s="348">
        <v>1.3907166150423211E-2</v>
      </c>
      <c r="AE32" s="348">
        <v>1.4632019081783838E-2</v>
      </c>
      <c r="AF32" s="348">
        <v>4.00862384583342E-2</v>
      </c>
      <c r="AG32" s="348">
        <v>3.4666896472231333E-2</v>
      </c>
      <c r="AH32" s="348">
        <v>2.6466859610815598E-2</v>
      </c>
      <c r="AI32" s="348">
        <v>2.6690972628162016E-2</v>
      </c>
      <c r="AJ32" s="348">
        <v>2.5615615863721863E-2</v>
      </c>
      <c r="AK32" s="348">
        <v>2.3236882357371039E-2</v>
      </c>
      <c r="AL32" s="348">
        <v>2.4077184990413458E-2</v>
      </c>
      <c r="AM32" s="348">
        <v>2.1213186805496644E-2</v>
      </c>
      <c r="AN32" s="348">
        <v>2.0621733065509924E-2</v>
      </c>
      <c r="AO32" s="348">
        <v>2.2600999042223912E-2</v>
      </c>
      <c r="AP32" s="348">
        <v>2.3870227401373467E-2</v>
      </c>
      <c r="AQ32" s="348">
        <v>2.5266319639162194E-2</v>
      </c>
      <c r="AR32" s="348">
        <v>4.932290295369593E-2</v>
      </c>
      <c r="AS32" s="348">
        <v>4.666932235072168E-2</v>
      </c>
    </row>
    <row r="33" spans="5:45" ht="15" customHeight="1">
      <c r="E33" s="600"/>
      <c r="F33" s="605"/>
      <c r="G33" s="608"/>
      <c r="H33" s="613"/>
      <c r="I33" s="189" t="s">
        <v>101</v>
      </c>
      <c r="J33" s="114" t="s">
        <v>34</v>
      </c>
      <c r="K33" s="348">
        <v>1.3159835294724545E-6</v>
      </c>
      <c r="L33" s="348">
        <v>4.0571649822124199E-6</v>
      </c>
      <c r="M33" s="348">
        <v>4.9711253930147009E-6</v>
      </c>
      <c r="N33" s="348">
        <v>5.6107119282046588E-6</v>
      </c>
      <c r="O33" s="348">
        <v>6.0688000562297319E-6</v>
      </c>
      <c r="P33" s="348">
        <v>8.1948431286551711E-6</v>
      </c>
      <c r="Q33" s="348">
        <v>7.9573241010430192E-6</v>
      </c>
      <c r="R33" s="348">
        <v>1.071978045705501E-5</v>
      </c>
      <c r="S33" s="348">
        <v>1.2837799850639908E-5</v>
      </c>
      <c r="T33" s="348">
        <v>1.3931300207986811E-5</v>
      </c>
      <c r="U33" s="348">
        <v>1.2129136910641848E-5</v>
      </c>
      <c r="V33" s="348">
        <v>1.3435076245244501E-5</v>
      </c>
      <c r="W33" s="348">
        <v>1.2357042799888043E-4</v>
      </c>
      <c r="X33" s="348">
        <v>1.0241864975893774E-4</v>
      </c>
      <c r="Y33" s="348">
        <v>1.0128327821420982E-4</v>
      </c>
      <c r="Z33" s="348">
        <v>1.4775471032136279E-4</v>
      </c>
      <c r="AA33" s="348">
        <v>1.472159480208668E-4</v>
      </c>
      <c r="AB33" s="348">
        <v>1.9062467951466182E-4</v>
      </c>
      <c r="AC33" s="348">
        <v>8.5333303094467538E-5</v>
      </c>
      <c r="AD33" s="348">
        <v>1.463956662041244E-4</v>
      </c>
      <c r="AE33" s="348">
        <v>8.075763073755897E-5</v>
      </c>
      <c r="AF33" s="348">
        <v>1.2579006142478193E-4</v>
      </c>
      <c r="AG33" s="348">
        <v>9.7111257231008886E-5</v>
      </c>
      <c r="AH33" s="348">
        <v>1.5216174721341746E-4</v>
      </c>
      <c r="AI33" s="348">
        <v>2.3104743733052706E-4</v>
      </c>
      <c r="AJ33" s="348">
        <v>2.5192841737100441E-4</v>
      </c>
      <c r="AK33" s="348">
        <v>4.048815477847717E-4</v>
      </c>
      <c r="AL33" s="348">
        <v>2.1590115094208235E-4</v>
      </c>
      <c r="AM33" s="348">
        <v>1.6798184353970149E-4</v>
      </c>
      <c r="AN33" s="348">
        <v>1.6820403312057023E-4</v>
      </c>
      <c r="AO33" s="348">
        <v>7.6983570652334121E-4</v>
      </c>
      <c r="AP33" s="348">
        <v>6.5484189845347305E-4</v>
      </c>
      <c r="AQ33" s="348">
        <v>2.8789232406748946E-4</v>
      </c>
      <c r="AR33" s="348">
        <v>6.4269270195158404E-4</v>
      </c>
      <c r="AS33" s="348">
        <v>6.4269270195158404E-4</v>
      </c>
    </row>
    <row r="34" spans="5:45" ht="15" customHeight="1">
      <c r="E34" s="600"/>
      <c r="F34" s="605"/>
      <c r="G34" s="609"/>
      <c r="H34" s="614"/>
      <c r="I34" s="314" t="s">
        <v>472</v>
      </c>
      <c r="J34" s="114" t="s">
        <v>34</v>
      </c>
      <c r="K34" s="106">
        <v>2.5807670773415789E-4</v>
      </c>
      <c r="L34" s="106">
        <v>2.4527838998770118E-4</v>
      </c>
      <c r="M34" s="106">
        <v>2.6136550521413816E-4</v>
      </c>
      <c r="N34" s="106">
        <v>2.5053440046980717E-4</v>
      </c>
      <c r="O34" s="106">
        <v>2.4115826366912847E-4</v>
      </c>
      <c r="P34" s="106">
        <v>2.3885272125431065E-4</v>
      </c>
      <c r="Q34" s="106">
        <v>2.3658559806538575E-4</v>
      </c>
      <c r="R34" s="106">
        <v>2.4351227392770399E-4</v>
      </c>
      <c r="S34" s="106">
        <v>2.2349260062034111E-4</v>
      </c>
      <c r="T34" s="106">
        <v>2.9027859045999138E-4</v>
      </c>
      <c r="U34" s="106">
        <v>2.8801334511160091E-4</v>
      </c>
      <c r="V34" s="106">
        <v>2.6107325547827304E-4</v>
      </c>
      <c r="W34" s="106">
        <v>2.7275358633937044E-5</v>
      </c>
      <c r="X34" s="106">
        <v>2.9036187722235595E-5</v>
      </c>
      <c r="Y34" s="106">
        <v>3.5553553137650541E-5</v>
      </c>
      <c r="Z34" s="106">
        <v>3.9036803994341382E-5</v>
      </c>
      <c r="AA34" s="106">
        <v>5.5477274434690722E-5</v>
      </c>
      <c r="AB34" s="106">
        <v>2.2414670531700591E-5</v>
      </c>
      <c r="AC34" s="106">
        <v>4.6836600560347658E-5</v>
      </c>
      <c r="AD34" s="106">
        <v>6.7394229719297525E-5</v>
      </c>
      <c r="AE34" s="106">
        <v>6.5408446272378638E-5</v>
      </c>
      <c r="AF34" s="106">
        <v>9.0564555189053499E-5</v>
      </c>
      <c r="AG34" s="106">
        <v>8.838612012212632E-5</v>
      </c>
      <c r="AH34" s="106">
        <v>2.4328479397259502E-4</v>
      </c>
      <c r="AI34" s="106">
        <v>3.7964347003585034E-4</v>
      </c>
      <c r="AJ34" s="106">
        <v>3.4360312322815066E-4</v>
      </c>
      <c r="AK34" s="106">
        <v>3.386981858034003E-4</v>
      </c>
      <c r="AL34" s="106">
        <v>3.1781817680788245E-4</v>
      </c>
      <c r="AM34" s="106">
        <v>3.3518897050108476E-4</v>
      </c>
      <c r="AN34" s="106">
        <v>3.29429337139201E-4</v>
      </c>
      <c r="AO34" s="106">
        <v>3.8860929886286755E-4</v>
      </c>
      <c r="AP34" s="106">
        <v>3.0403768107922649E-4</v>
      </c>
      <c r="AQ34" s="106">
        <v>2.2418057376163544E-4</v>
      </c>
      <c r="AR34" s="106">
        <v>3.0506827954047359E-4</v>
      </c>
      <c r="AS34" s="106">
        <v>2.9347642090895979E-4</v>
      </c>
    </row>
    <row r="35" spans="5:45" ht="15" customHeight="1">
      <c r="E35" s="600"/>
      <c r="F35" s="605"/>
      <c r="G35" s="593" t="s">
        <v>30</v>
      </c>
      <c r="H35" s="237" t="s">
        <v>93</v>
      </c>
      <c r="I35" s="111" t="s">
        <v>159</v>
      </c>
      <c r="J35" s="114" t="s">
        <v>34</v>
      </c>
      <c r="K35" s="169" t="s">
        <v>489</v>
      </c>
      <c r="L35" s="169" t="s">
        <v>489</v>
      </c>
      <c r="M35" s="169" t="s">
        <v>489</v>
      </c>
      <c r="N35" s="169" t="s">
        <v>489</v>
      </c>
      <c r="O35" s="169" t="s">
        <v>489</v>
      </c>
      <c r="P35" s="169" t="s">
        <v>489</v>
      </c>
      <c r="Q35" s="169" t="s">
        <v>489</v>
      </c>
      <c r="R35" s="169" t="s">
        <v>489</v>
      </c>
      <c r="S35" s="169" t="s">
        <v>489</v>
      </c>
      <c r="T35" s="169" t="s">
        <v>489</v>
      </c>
      <c r="U35" s="169">
        <v>2.5448299504549153E-5</v>
      </c>
      <c r="V35" s="169">
        <v>6.0429300311159418E-5</v>
      </c>
      <c r="W35" s="169">
        <v>5.1721908335488031E-5</v>
      </c>
      <c r="X35" s="169">
        <v>4.4271409462391826E-5</v>
      </c>
      <c r="Y35" s="169">
        <v>4.8655392031012451E-5</v>
      </c>
      <c r="Z35" s="169">
        <v>5.2948514857278259E-5</v>
      </c>
      <c r="AA35" s="169">
        <v>3.3231950766279753E-5</v>
      </c>
      <c r="AB35" s="169">
        <v>3.2240065245572836E-5</v>
      </c>
      <c r="AC35" s="169">
        <v>2.0670591385724246E-5</v>
      </c>
      <c r="AD35" s="169">
        <v>5.0949600525471957E-5</v>
      </c>
      <c r="AE35" s="169">
        <v>8.0032289724214399E-6</v>
      </c>
      <c r="AF35" s="169" t="s">
        <v>489</v>
      </c>
      <c r="AG35" s="169" t="s">
        <v>489</v>
      </c>
      <c r="AH35" s="169" t="s">
        <v>489</v>
      </c>
      <c r="AI35" s="169" t="s">
        <v>489</v>
      </c>
      <c r="AJ35" s="169" t="s">
        <v>489</v>
      </c>
      <c r="AK35" s="169" t="s">
        <v>489</v>
      </c>
      <c r="AL35" s="169" t="s">
        <v>489</v>
      </c>
      <c r="AM35" s="169" t="s">
        <v>489</v>
      </c>
      <c r="AN35" s="169" t="s">
        <v>489</v>
      </c>
      <c r="AO35" s="169" t="s">
        <v>489</v>
      </c>
      <c r="AP35" s="169" t="s">
        <v>489</v>
      </c>
      <c r="AQ35" s="169" t="s">
        <v>489</v>
      </c>
      <c r="AR35" s="169" t="s">
        <v>489</v>
      </c>
      <c r="AS35" s="169" t="s">
        <v>489</v>
      </c>
    </row>
    <row r="36" spans="5:45" ht="15" customHeight="1">
      <c r="E36" s="600"/>
      <c r="F36" s="605"/>
      <c r="G36" s="532"/>
      <c r="H36" s="616" t="s">
        <v>158</v>
      </c>
      <c r="I36" s="160" t="s">
        <v>97</v>
      </c>
      <c r="J36" s="114" t="s">
        <v>34</v>
      </c>
      <c r="K36" s="169">
        <v>1.4749863830900425E-2</v>
      </c>
      <c r="L36" s="169">
        <v>1.4954419394097265E-2</v>
      </c>
      <c r="M36" s="169">
        <v>1.6047684116324453E-2</v>
      </c>
      <c r="N36" s="169">
        <v>1.4944370380858978E-2</v>
      </c>
      <c r="O36" s="169">
        <v>1.6896289463541273E-2</v>
      </c>
      <c r="P36" s="169">
        <v>1.6246023801429896E-2</v>
      </c>
      <c r="Q36" s="169">
        <v>1.583808501835015E-2</v>
      </c>
      <c r="R36" s="169">
        <v>1.6544585051782065E-2</v>
      </c>
      <c r="S36" s="169">
        <v>1.5896160879484929E-2</v>
      </c>
      <c r="T36" s="169">
        <v>1.5536325313333391E-2</v>
      </c>
      <c r="U36" s="169">
        <v>1.5193248789152096E-2</v>
      </c>
      <c r="V36" s="169">
        <v>1.5760388374692347E-2</v>
      </c>
      <c r="W36" s="169">
        <v>1.6556420569865223E-2</v>
      </c>
      <c r="X36" s="169">
        <v>1.8101474780035653E-2</v>
      </c>
      <c r="Y36" s="169">
        <v>1.91162112326657E-2</v>
      </c>
      <c r="Z36" s="169">
        <v>2.0059118387152283E-2</v>
      </c>
      <c r="AA36" s="169">
        <v>1.9512304362571998E-2</v>
      </c>
      <c r="AB36" s="169">
        <v>2.1080624383649153E-2</v>
      </c>
      <c r="AC36" s="169">
        <v>1.8515678036191696E-2</v>
      </c>
      <c r="AD36" s="169">
        <v>1.7538237483593094E-2</v>
      </c>
      <c r="AE36" s="169">
        <v>1.8466009495124114E-2</v>
      </c>
      <c r="AF36" s="169">
        <v>1.8320266251737442E-2</v>
      </c>
      <c r="AG36" s="169">
        <v>1.9202814044069448E-2</v>
      </c>
      <c r="AH36" s="169">
        <v>1.8566331776728121E-2</v>
      </c>
      <c r="AI36" s="169">
        <v>1.7709100700342137E-2</v>
      </c>
      <c r="AJ36" s="169">
        <v>1.9398291505323788E-2</v>
      </c>
      <c r="AK36" s="169">
        <v>1.8002205576921049E-2</v>
      </c>
      <c r="AL36" s="169">
        <v>1.7979606109401594E-2</v>
      </c>
      <c r="AM36" s="169">
        <v>1.9571634902343281E-2</v>
      </c>
      <c r="AN36" s="169">
        <v>2.0561351755340136E-2</v>
      </c>
      <c r="AO36" s="169">
        <v>1.9183047866396762E-2</v>
      </c>
      <c r="AP36" s="169">
        <v>1.9782782107220776E-2</v>
      </c>
      <c r="AQ36" s="169">
        <v>1.9745567744384202E-2</v>
      </c>
      <c r="AR36" s="169">
        <v>2.1922212336368471E-2</v>
      </c>
      <c r="AS36" s="169">
        <v>2.1537300440526607E-2</v>
      </c>
    </row>
    <row r="37" spans="5:45" ht="15" customHeight="1">
      <c r="E37" s="600"/>
      <c r="F37" s="605"/>
      <c r="G37" s="532"/>
      <c r="H37" s="617"/>
      <c r="I37" s="111" t="s">
        <v>98</v>
      </c>
      <c r="J37" s="114" t="s">
        <v>34</v>
      </c>
      <c r="K37" s="169">
        <v>8.1584619713108395E-5</v>
      </c>
      <c r="L37" s="169">
        <v>8.0113985196605093E-5</v>
      </c>
      <c r="M37" s="169">
        <v>6.554871968080779E-5</v>
      </c>
      <c r="N37" s="169">
        <v>6.5389842055159467E-5</v>
      </c>
      <c r="O37" s="169">
        <v>5.5859332547896103E-5</v>
      </c>
      <c r="P37" s="169">
        <v>3.4983667488485428E-3</v>
      </c>
      <c r="Q37" s="169">
        <v>5.0291453565437334E-3</v>
      </c>
      <c r="R37" s="169">
        <v>8.4840176100953422E-3</v>
      </c>
      <c r="S37" s="169">
        <v>1.1160582412613588E-2</v>
      </c>
      <c r="T37" s="169">
        <v>2.3022740366874815E-2</v>
      </c>
      <c r="U37" s="169">
        <v>3.9102286394744494E-2</v>
      </c>
      <c r="V37" s="169">
        <v>6.5502197749534252E-2</v>
      </c>
      <c r="W37" s="169">
        <v>8.08221380295574E-2</v>
      </c>
      <c r="X37" s="169">
        <v>9.7651407906626506E-2</v>
      </c>
      <c r="Y37" s="169">
        <v>0.10835599868382283</v>
      </c>
      <c r="Z37" s="169">
        <v>0.11562059167225165</v>
      </c>
      <c r="AA37" s="169">
        <v>0.13976462470285442</v>
      </c>
      <c r="AB37" s="169">
        <v>0.15621798337235304</v>
      </c>
      <c r="AC37" s="169">
        <v>0.16657363193803729</v>
      </c>
      <c r="AD37" s="169">
        <v>0.17498236838775447</v>
      </c>
      <c r="AE37" s="169">
        <v>0.17038738775248408</v>
      </c>
      <c r="AF37" s="169">
        <v>0.17956781613741873</v>
      </c>
      <c r="AG37" s="169">
        <v>0.18339316663183294</v>
      </c>
      <c r="AH37" s="169">
        <v>0.19831208499798403</v>
      </c>
      <c r="AI37" s="169">
        <v>0.22779370423858594</v>
      </c>
      <c r="AJ37" s="169">
        <v>0.22051651490642646</v>
      </c>
      <c r="AK37" s="169">
        <v>0.23850025264750108</v>
      </c>
      <c r="AL37" s="169">
        <v>0.24616942979356465</v>
      </c>
      <c r="AM37" s="169">
        <v>0.27488144987113033</v>
      </c>
      <c r="AN37" s="169">
        <v>0.28559751855864773</v>
      </c>
      <c r="AO37" s="169">
        <v>0.28559603660477167</v>
      </c>
      <c r="AP37" s="169">
        <v>0.29631984101396291</v>
      </c>
      <c r="AQ37" s="169">
        <v>0.30012704282640279</v>
      </c>
      <c r="AR37" s="169">
        <v>0.29803591717421829</v>
      </c>
      <c r="AS37" s="169">
        <v>0.30782848250617417</v>
      </c>
    </row>
    <row r="38" spans="5:45" ht="15" customHeight="1">
      <c r="E38" s="600"/>
      <c r="F38" s="605"/>
      <c r="G38" s="532"/>
      <c r="H38" s="618"/>
      <c r="I38" s="189" t="s">
        <v>102</v>
      </c>
      <c r="J38" s="114" t="s">
        <v>34</v>
      </c>
      <c r="K38" s="170">
        <v>1.7591838059309557</v>
      </c>
      <c r="L38" s="170">
        <v>1.7591838059309557</v>
      </c>
      <c r="M38" s="170">
        <v>1.7591838059309557</v>
      </c>
      <c r="N38" s="170">
        <v>1.7591838059309557</v>
      </c>
      <c r="O38" s="170">
        <v>1.7591838059309557</v>
      </c>
      <c r="P38" s="170">
        <v>1.7591838059309557</v>
      </c>
      <c r="Q38" s="170">
        <v>1.7591838059309557</v>
      </c>
      <c r="R38" s="170">
        <v>1.7591838059309557</v>
      </c>
      <c r="S38" s="170">
        <v>1.6035628721626847</v>
      </c>
      <c r="T38" s="170">
        <v>1.7434710422171469</v>
      </c>
      <c r="U38" s="170">
        <v>2.2180826037095924</v>
      </c>
      <c r="V38" s="170">
        <v>1.5486758208336262</v>
      </c>
      <c r="W38" s="170">
        <v>1.6821266907317287</v>
      </c>
      <c r="X38" s="170">
        <v>2.5581670786112087</v>
      </c>
      <c r="Y38" s="170">
        <v>2.7260568826765637</v>
      </c>
      <c r="Z38" s="170">
        <v>2.8874893865855586</v>
      </c>
      <c r="AA38" s="170">
        <v>3.057531624036367</v>
      </c>
      <c r="AB38" s="170">
        <v>3.2768190943654285</v>
      </c>
      <c r="AC38" s="170">
        <v>4.0078309637139844</v>
      </c>
      <c r="AD38" s="170">
        <v>4.2166170021029519</v>
      </c>
      <c r="AE38" s="170">
        <v>4.1972451016338717</v>
      </c>
      <c r="AF38" s="170">
        <v>4.3748208559337671</v>
      </c>
      <c r="AG38" s="170">
        <v>4.4673754915082577</v>
      </c>
      <c r="AH38" s="170">
        <v>4.7622588653153555</v>
      </c>
      <c r="AI38" s="170">
        <v>5.2497850271205202</v>
      </c>
      <c r="AJ38" s="170">
        <v>4.9807308539388622</v>
      </c>
      <c r="AK38" s="170">
        <v>4.9021670353698168</v>
      </c>
      <c r="AL38" s="170">
        <v>5.2002790592550951</v>
      </c>
      <c r="AM38" s="170">
        <v>5.0474562888879131</v>
      </c>
      <c r="AN38" s="170">
        <v>5.4854764828276528</v>
      </c>
      <c r="AO38" s="170">
        <v>5.3767785968622634</v>
      </c>
      <c r="AP38" s="170">
        <v>5.3660164299349962</v>
      </c>
      <c r="AQ38" s="170">
        <v>5.3251201956113849</v>
      </c>
      <c r="AR38" s="170">
        <v>5.7760549898638436</v>
      </c>
      <c r="AS38" s="170">
        <v>5.6791954875184478</v>
      </c>
    </row>
    <row r="39" spans="5:45" ht="15" customHeight="1">
      <c r="E39" s="600"/>
      <c r="F39" s="605"/>
      <c r="G39" s="615"/>
      <c r="H39" s="619" t="s">
        <v>104</v>
      </c>
      <c r="I39" s="620"/>
      <c r="J39" s="114" t="s">
        <v>34</v>
      </c>
      <c r="K39" s="169">
        <v>3.0951146884508368E-2</v>
      </c>
      <c r="L39" s="169">
        <v>4.1843649998582241E-2</v>
      </c>
      <c r="M39" s="169">
        <v>4.6785874554074035E-2</v>
      </c>
      <c r="N39" s="169">
        <v>6.121613580314917E-2</v>
      </c>
      <c r="O39" s="169">
        <v>6.8336335273212742E-2</v>
      </c>
      <c r="P39" s="169">
        <v>7.5755840887408027E-2</v>
      </c>
      <c r="Q39" s="169">
        <v>7.606375437483999E-2</v>
      </c>
      <c r="R39" s="169">
        <v>7.5001339313985546E-2</v>
      </c>
      <c r="S39" s="169">
        <v>7.4661644092484436E-2</v>
      </c>
      <c r="T39" s="169">
        <v>8.171447348412729E-2</v>
      </c>
      <c r="U39" s="169">
        <v>9.9142351814063973E-2</v>
      </c>
      <c r="V39" s="169">
        <v>8.6961476375509994E-2</v>
      </c>
      <c r="W39" s="169">
        <v>7.8241875039910161E-2</v>
      </c>
      <c r="X39" s="169">
        <v>6.6006842766694204E-2</v>
      </c>
      <c r="Y39" s="169">
        <v>5.8847648184514108E-2</v>
      </c>
      <c r="Z39" s="169">
        <v>8.0443467218791587E-2</v>
      </c>
      <c r="AA39" s="169">
        <v>7.5254346217933157E-2</v>
      </c>
      <c r="AB39" s="169">
        <v>6.7038526898158271E-2</v>
      </c>
      <c r="AC39" s="169">
        <v>6.4235893076720979E-2</v>
      </c>
      <c r="AD39" s="169">
        <v>5.1621681818183877E-2</v>
      </c>
      <c r="AE39" s="169">
        <v>4.4456044369987034E-2</v>
      </c>
      <c r="AF39" s="169">
        <v>3.6567085359242392E-2</v>
      </c>
      <c r="AG39" s="169">
        <v>3.1780479898058774E-2</v>
      </c>
      <c r="AH39" s="169">
        <v>3.0069619907002597E-2</v>
      </c>
      <c r="AI39" s="169">
        <v>2.6510800042946165E-2</v>
      </c>
      <c r="AJ39" s="169">
        <v>2.9214770803204084E-2</v>
      </c>
      <c r="AK39" s="169">
        <v>3.0910544758736402E-2</v>
      </c>
      <c r="AL39" s="169">
        <v>3.4205652292480085E-2</v>
      </c>
      <c r="AM39" s="169">
        <v>3.1810523522887137E-2</v>
      </c>
      <c r="AN39" s="169">
        <v>3.4027200325550774E-2</v>
      </c>
      <c r="AO39" s="169">
        <v>3.2431613614770337E-2</v>
      </c>
      <c r="AP39" s="169">
        <v>3.4041246581842863E-2</v>
      </c>
      <c r="AQ39" s="169">
        <v>3.769102297158064E-2</v>
      </c>
      <c r="AR39" s="169">
        <v>3.1673990582323411E-2</v>
      </c>
      <c r="AS39" s="169">
        <v>2.8364806084351584E-2</v>
      </c>
    </row>
    <row r="40" spans="5:45" ht="25.5" customHeight="1">
      <c r="E40" s="600"/>
      <c r="F40" s="605"/>
      <c r="G40" s="593" t="s">
        <v>152</v>
      </c>
      <c r="H40" s="595" t="s">
        <v>105</v>
      </c>
      <c r="I40" s="596"/>
      <c r="J40" s="114" t="s">
        <v>34</v>
      </c>
      <c r="K40" s="106">
        <v>7.9146476691170821E-5</v>
      </c>
      <c r="L40" s="106">
        <v>7.9146476691170821E-5</v>
      </c>
      <c r="M40" s="106">
        <v>7.9146476691170821E-5</v>
      </c>
      <c r="N40" s="106">
        <v>7.9146476691170821E-5</v>
      </c>
      <c r="O40" s="106">
        <v>7.9146476691170821E-5</v>
      </c>
      <c r="P40" s="106">
        <v>9.1482456253650979E-5</v>
      </c>
      <c r="Q40" s="106">
        <v>1.0280728995035406E-4</v>
      </c>
      <c r="R40" s="106">
        <v>1.4588210383245686E-4</v>
      </c>
      <c r="S40" s="106">
        <v>1.8730919650661735E-4</v>
      </c>
      <c r="T40" s="106">
        <v>3.0362573798159643E-4</v>
      </c>
      <c r="U40" s="106">
        <v>3.4929837846432667E-4</v>
      </c>
      <c r="V40" s="106">
        <v>4.1344320080363109E-4</v>
      </c>
      <c r="W40" s="106">
        <v>5.6999606135004854E-4</v>
      </c>
      <c r="X40" s="106">
        <v>7.7032462317846377E-4</v>
      </c>
      <c r="Y40" s="106">
        <v>9.0610305391909489E-4</v>
      </c>
      <c r="Z40" s="106">
        <v>9.7745624522118301E-4</v>
      </c>
      <c r="AA40" s="106">
        <v>9.3167285176648453E-4</v>
      </c>
      <c r="AB40" s="106">
        <v>9.3574714726718836E-4</v>
      </c>
      <c r="AC40" s="106">
        <v>9.0939029638496057E-4</v>
      </c>
      <c r="AD40" s="106">
        <v>8.8649506498829323E-4</v>
      </c>
      <c r="AE40" s="106">
        <v>8.9625546519877034E-4</v>
      </c>
      <c r="AF40" s="106">
        <v>9.1721134136288763E-4</v>
      </c>
      <c r="AG40" s="106">
        <v>9.0528065419107539E-4</v>
      </c>
      <c r="AH40" s="106">
        <v>9.1048604387358246E-4</v>
      </c>
      <c r="AI40" s="106">
        <v>9.1501513349321966E-4</v>
      </c>
      <c r="AJ40" s="106">
        <v>8.5048385397513244E-4</v>
      </c>
      <c r="AK40" s="106">
        <v>8.4780457463198595E-4</v>
      </c>
      <c r="AL40" s="106">
        <v>8.4614092360625029E-4</v>
      </c>
      <c r="AM40" s="106">
        <v>8.5386064139705755E-4</v>
      </c>
      <c r="AN40" s="106">
        <v>7.4943472750828505E-4</v>
      </c>
      <c r="AO40" s="106">
        <v>7.3022262154111446E-4</v>
      </c>
      <c r="AP40" s="106">
        <v>6.9890780782864916E-4</v>
      </c>
      <c r="AQ40" s="106">
        <v>6.7242135240475661E-4</v>
      </c>
      <c r="AR40" s="106">
        <v>6.2637933897828125E-4</v>
      </c>
      <c r="AS40" s="106">
        <v>4.452454218506051E-4</v>
      </c>
    </row>
    <row r="41" spans="5:45" ht="25.5" customHeight="1" thickBot="1">
      <c r="E41" s="600"/>
      <c r="F41" s="606"/>
      <c r="G41" s="594"/>
      <c r="H41" s="597" t="s">
        <v>172</v>
      </c>
      <c r="I41" s="598"/>
      <c r="J41" s="141" t="s">
        <v>34</v>
      </c>
      <c r="K41" s="171" t="s">
        <v>489</v>
      </c>
      <c r="L41" s="171" t="s">
        <v>489</v>
      </c>
      <c r="M41" s="171" t="s">
        <v>489</v>
      </c>
      <c r="N41" s="171">
        <v>1.9835284768352039E-5</v>
      </c>
      <c r="O41" s="171">
        <v>2.7206291707787483E-5</v>
      </c>
      <c r="P41" s="171">
        <v>3.1156740169426981E-5</v>
      </c>
      <c r="Q41" s="171">
        <v>2.4556841788569809E-5</v>
      </c>
      <c r="R41" s="171">
        <v>2.6297846737724982E-5</v>
      </c>
      <c r="S41" s="171">
        <v>4.4443494250131756E-5</v>
      </c>
      <c r="T41" s="171">
        <v>6.6853965251906092E-5</v>
      </c>
      <c r="U41" s="171">
        <v>2.1570012278979963E-4</v>
      </c>
      <c r="V41" s="171">
        <v>4.6355017547214546E-4</v>
      </c>
      <c r="W41" s="171">
        <v>1.8440436511048882E-3</v>
      </c>
      <c r="X41" s="171">
        <v>2.7289203356779205E-3</v>
      </c>
      <c r="Y41" s="171">
        <v>3.1116105617060297E-3</v>
      </c>
      <c r="Z41" s="171">
        <v>4.9790992973505668E-3</v>
      </c>
      <c r="AA41" s="171">
        <v>5.3800022598113929E-3</v>
      </c>
      <c r="AB41" s="171">
        <v>5.5821920334181204E-3</v>
      </c>
      <c r="AC41" s="171">
        <v>9.1343341959187856E-3</v>
      </c>
      <c r="AD41" s="171">
        <v>1.1220098437785786E-2</v>
      </c>
      <c r="AE41" s="171">
        <v>9.0690419172867846E-3</v>
      </c>
      <c r="AF41" s="171">
        <v>9.5164099927741476E-3</v>
      </c>
      <c r="AG41" s="171">
        <v>8.7837302971102305E-3</v>
      </c>
      <c r="AH41" s="171">
        <v>9.7135146120954328E-3</v>
      </c>
      <c r="AI41" s="171">
        <v>1.0145032791824753E-2</v>
      </c>
      <c r="AJ41" s="171">
        <v>9.1539278711660309E-3</v>
      </c>
      <c r="AK41" s="171">
        <v>8.1608721381853603E-3</v>
      </c>
      <c r="AL41" s="171">
        <v>9.1364150863109568E-3</v>
      </c>
      <c r="AM41" s="171">
        <v>9.847201531747762E-3</v>
      </c>
      <c r="AN41" s="171">
        <v>1.0758042018773735E-2</v>
      </c>
      <c r="AO41" s="171">
        <v>1.0143366542884251E-2</v>
      </c>
      <c r="AP41" s="171">
        <v>8.7886913680389079E-3</v>
      </c>
      <c r="AQ41" s="171">
        <v>9.7687545847901722E-3</v>
      </c>
      <c r="AR41" s="171">
        <v>1.1794015787437119E-2</v>
      </c>
      <c r="AS41" s="171">
        <v>1.2218965884200652E-2</v>
      </c>
    </row>
    <row r="42" spans="5:45" ht="15" customHeight="1" thickTop="1">
      <c r="E42" s="600"/>
      <c r="F42" s="621" t="s">
        <v>29</v>
      </c>
      <c r="G42" s="622"/>
      <c r="H42" s="622"/>
      <c r="I42" s="623"/>
      <c r="J42" s="115" t="s">
        <v>34</v>
      </c>
      <c r="K42" s="98">
        <v>3.4588845267277968</v>
      </c>
      <c r="L42" s="98">
        <v>3.4627016129427948</v>
      </c>
      <c r="M42" s="98">
        <v>3.4764324536289268</v>
      </c>
      <c r="N42" s="98">
        <v>3.478635396164103</v>
      </c>
      <c r="O42" s="98">
        <v>3.5382635936694817</v>
      </c>
      <c r="P42" s="98">
        <v>3.5747722990174733</v>
      </c>
      <c r="Q42" s="98">
        <v>3.5956202938588491</v>
      </c>
      <c r="R42" s="98">
        <v>3.4084767255797908</v>
      </c>
      <c r="S42" s="98">
        <v>3.2276771800219368</v>
      </c>
      <c r="T42" s="98">
        <v>3.3771133782246814</v>
      </c>
      <c r="U42" s="98">
        <v>3.7955596301987402</v>
      </c>
      <c r="V42" s="98">
        <v>3.0007615951223108</v>
      </c>
      <c r="W42" s="98">
        <v>2.9832190389747035</v>
      </c>
      <c r="X42" s="98">
        <v>3.7336629146178217</v>
      </c>
      <c r="Y42" s="98">
        <v>3.823099221431387</v>
      </c>
      <c r="Z42" s="98">
        <v>3.9593221589180758</v>
      </c>
      <c r="AA42" s="98">
        <v>4.0948055533428631</v>
      </c>
      <c r="AB42" s="98">
        <v>4.2786975520202883</v>
      </c>
      <c r="AC42" s="98">
        <v>4.9864530081129397</v>
      </c>
      <c r="AD42" s="98">
        <v>5.1169507455649015</v>
      </c>
      <c r="AE42" s="98">
        <v>5.0406254562155137</v>
      </c>
      <c r="AF42" s="98">
        <v>5.2128978762896958</v>
      </c>
      <c r="AG42" s="98">
        <v>5.3304462568027668</v>
      </c>
      <c r="AH42" s="98">
        <v>5.6436794203004537</v>
      </c>
      <c r="AI42" s="98">
        <v>6.0900683400346729</v>
      </c>
      <c r="AJ42" s="98">
        <v>5.8078535652293564</v>
      </c>
      <c r="AK42" s="98">
        <v>5.721709817617441</v>
      </c>
      <c r="AL42" s="98">
        <v>6.0695621519547149</v>
      </c>
      <c r="AM42" s="98">
        <v>5.9456687622643676</v>
      </c>
      <c r="AN42" s="98">
        <v>6.3709018268590381</v>
      </c>
      <c r="AO42" s="98">
        <v>6.2183062230026644</v>
      </c>
      <c r="AP42" s="98">
        <v>6.1963831050157783</v>
      </c>
      <c r="AQ42" s="98">
        <v>6.1678249523599913</v>
      </c>
      <c r="AR42" s="98">
        <v>6.6367699721529547</v>
      </c>
      <c r="AS42" s="98">
        <v>6.5276501430416216</v>
      </c>
    </row>
    <row r="43" spans="5:45" ht="15" customHeight="1" thickBot="1">
      <c r="E43" s="627"/>
      <c r="F43" s="628"/>
      <c r="G43" s="629"/>
      <c r="H43" s="629"/>
      <c r="I43" s="630"/>
      <c r="J43" s="140" t="s">
        <v>20</v>
      </c>
      <c r="K43" s="164">
        <v>96.84876674837831</v>
      </c>
      <c r="L43" s="164">
        <v>96.955645162398255</v>
      </c>
      <c r="M43" s="164">
        <v>97.34010870160995</v>
      </c>
      <c r="N43" s="164">
        <v>97.401791092594891</v>
      </c>
      <c r="O43" s="164">
        <v>99.071380622745494</v>
      </c>
      <c r="P43" s="164">
        <v>100.09362437248924</v>
      </c>
      <c r="Q43" s="164">
        <v>100.67736822804777</v>
      </c>
      <c r="R43" s="164">
        <v>95.437348316234136</v>
      </c>
      <c r="S43" s="164">
        <v>90.374961040614238</v>
      </c>
      <c r="T43" s="164">
        <v>94.559174590291079</v>
      </c>
      <c r="U43" s="164">
        <v>106.27566964556473</v>
      </c>
      <c r="V43" s="164">
        <v>84.021324663424707</v>
      </c>
      <c r="W43" s="164">
        <v>83.530133091291702</v>
      </c>
      <c r="X43" s="164">
        <v>104.54256160929901</v>
      </c>
      <c r="Y43" s="164">
        <v>107.04677820007883</v>
      </c>
      <c r="Z43" s="164">
        <v>110.86102044970612</v>
      </c>
      <c r="AA43" s="164">
        <v>114.65455549360017</v>
      </c>
      <c r="AB43" s="164">
        <v>119.80353145656807</v>
      </c>
      <c r="AC43" s="164">
        <v>139.62068422716231</v>
      </c>
      <c r="AD43" s="164">
        <v>143.27462087581725</v>
      </c>
      <c r="AE43" s="164">
        <v>141.13751277403438</v>
      </c>
      <c r="AF43" s="164">
        <v>145.96114053611149</v>
      </c>
      <c r="AG43" s="164">
        <v>149.25249519047748</v>
      </c>
      <c r="AH43" s="164">
        <v>158.02302376841271</v>
      </c>
      <c r="AI43" s="164">
        <v>170.52191352097083</v>
      </c>
      <c r="AJ43" s="164">
        <v>162.61989982642197</v>
      </c>
      <c r="AK43" s="164">
        <v>160.20787489328836</v>
      </c>
      <c r="AL43" s="164">
        <v>169.94774025473203</v>
      </c>
      <c r="AM43" s="164">
        <v>166.47872534340229</v>
      </c>
      <c r="AN43" s="164">
        <v>178.38525115205306</v>
      </c>
      <c r="AO43" s="164">
        <v>174.11257424407461</v>
      </c>
      <c r="AP43" s="164">
        <v>173.4987269404418</v>
      </c>
      <c r="AQ43" s="164">
        <v>172.69909866607975</v>
      </c>
      <c r="AR43" s="164">
        <v>185.82955922028273</v>
      </c>
      <c r="AS43" s="164">
        <v>182.77420400516542</v>
      </c>
    </row>
    <row r="44" spans="5:45" ht="30" customHeight="1">
      <c r="E44" s="599" t="s">
        <v>35</v>
      </c>
      <c r="F44" s="602" t="s">
        <v>202</v>
      </c>
      <c r="G44" s="603"/>
      <c r="H44" s="603"/>
      <c r="I44" s="604"/>
      <c r="J44" s="115" t="s">
        <v>24</v>
      </c>
      <c r="K44" s="142">
        <v>4.8087799574075065</v>
      </c>
      <c r="L44" s="142">
        <v>4.8532535047098815</v>
      </c>
      <c r="M44" s="142">
        <v>5.133446499718616</v>
      </c>
      <c r="N44" s="142">
        <v>5.2877762418192908</v>
      </c>
      <c r="O44" s="142">
        <v>5.4901368474275003</v>
      </c>
      <c r="P44" s="142">
        <v>5.8942944424191843</v>
      </c>
      <c r="Q44" s="142">
        <v>6.2875244723006825</v>
      </c>
      <c r="R44" s="142">
        <v>6.0255812069907151</v>
      </c>
      <c r="S44" s="142">
        <v>6.5512589278349189</v>
      </c>
      <c r="T44" s="142">
        <v>6.4414794706440706</v>
      </c>
      <c r="U44" s="142">
        <v>6.4654683563544006</v>
      </c>
      <c r="V44" s="142">
        <v>6.4099546719217617</v>
      </c>
      <c r="W44" s="142">
        <v>5.3439734264605541</v>
      </c>
      <c r="X44" s="142">
        <v>6.3893321734552506</v>
      </c>
      <c r="Y44" s="142">
        <v>7.0798911329985357</v>
      </c>
      <c r="Z44" s="142">
        <v>7.1631726070515942</v>
      </c>
      <c r="AA44" s="142">
        <v>6.8741682143572307</v>
      </c>
      <c r="AB44" s="142">
        <v>6.6505837725583588</v>
      </c>
      <c r="AC44" s="142">
        <v>5.9146909853359757</v>
      </c>
      <c r="AD44" s="142">
        <v>5.5733228514552069</v>
      </c>
      <c r="AE44" s="142">
        <v>5.4758659346475849</v>
      </c>
      <c r="AF44" s="142">
        <v>5.4280959096764327</v>
      </c>
      <c r="AG44" s="142">
        <v>5.5816810068501992</v>
      </c>
      <c r="AH44" s="142">
        <v>5.7664684820122272</v>
      </c>
      <c r="AI44" s="142">
        <v>4.9664032875371946</v>
      </c>
      <c r="AJ44" s="142">
        <v>5.0369149181999902</v>
      </c>
      <c r="AK44" s="142">
        <v>4.4272269924294569</v>
      </c>
      <c r="AL44" s="142">
        <v>4.7891684605210996</v>
      </c>
      <c r="AM44" s="142">
        <v>4.9603474089233952</v>
      </c>
      <c r="AN44" s="142">
        <v>5.0848360258801337</v>
      </c>
      <c r="AO44" s="142">
        <v>4.7584120312142844</v>
      </c>
      <c r="AP44" s="142">
        <v>4.5828099135595597</v>
      </c>
      <c r="AQ44" s="142">
        <v>4.5071124093886681</v>
      </c>
      <c r="AR44" s="142">
        <v>4.6182157437965756</v>
      </c>
      <c r="AS44" s="142">
        <v>4.5117178483051861</v>
      </c>
    </row>
    <row r="45" spans="5:45" ht="15" customHeight="1">
      <c r="E45" s="600"/>
      <c r="F45" s="605" t="s">
        <v>32</v>
      </c>
      <c r="G45" s="607" t="s">
        <v>31</v>
      </c>
      <c r="H45" s="610" t="s">
        <v>96</v>
      </c>
      <c r="I45" s="611"/>
      <c r="J45" s="114" t="s">
        <v>24</v>
      </c>
      <c r="K45" s="166">
        <v>1.1911343407517823</v>
      </c>
      <c r="L45" s="166">
        <v>1.2373329118358127</v>
      </c>
      <c r="M45" s="166">
        <v>1.2419484843332276</v>
      </c>
      <c r="N45" s="166">
        <v>1.249339059334925</v>
      </c>
      <c r="O45" s="166">
        <v>1.2630441331926165</v>
      </c>
      <c r="P45" s="166">
        <v>1.3156644049536006</v>
      </c>
      <c r="Q45" s="166">
        <v>1.3478665213007079</v>
      </c>
      <c r="R45" s="166">
        <v>1.3881775925667985</v>
      </c>
      <c r="S45" s="166">
        <v>1.4308829978910649</v>
      </c>
      <c r="T45" s="166">
        <v>1.4529754875502485</v>
      </c>
      <c r="U45" s="166">
        <v>1.5343371582017311</v>
      </c>
      <c r="V45" s="166">
        <v>1.5894519195423342</v>
      </c>
      <c r="W45" s="166">
        <v>1.2001525909931441</v>
      </c>
      <c r="X45" s="166">
        <v>1.1952540402083416</v>
      </c>
      <c r="Y45" s="166">
        <v>1.1577808370270903</v>
      </c>
      <c r="Z45" s="166">
        <v>1.1335840773051769</v>
      </c>
      <c r="AA45" s="166">
        <v>1.1081249619835634</v>
      </c>
      <c r="AB45" s="166">
        <v>1.0581127097727094</v>
      </c>
      <c r="AC45" s="166">
        <v>1.0235756607834623</v>
      </c>
      <c r="AD45" s="166">
        <v>0.94717555846415624</v>
      </c>
      <c r="AE45" s="166">
        <v>0.92970587977695618</v>
      </c>
      <c r="AF45" s="166">
        <v>0.91304979743172121</v>
      </c>
      <c r="AG45" s="166">
        <v>0.96794271360710504</v>
      </c>
      <c r="AH45" s="166">
        <v>0.93167651511771299</v>
      </c>
      <c r="AI45" s="166">
        <v>0.9108237320361483</v>
      </c>
      <c r="AJ45" s="166">
        <v>0.86426039752646322</v>
      </c>
      <c r="AK45" s="166">
        <v>0.9917990962513884</v>
      </c>
      <c r="AL45" s="166">
        <v>1.0012229065210383</v>
      </c>
      <c r="AM45" s="166">
        <v>0.92073908740084232</v>
      </c>
      <c r="AN45" s="166">
        <v>0.93912567926339507</v>
      </c>
      <c r="AO45" s="166">
        <v>0.89364491303304838</v>
      </c>
      <c r="AP45" s="166">
        <v>0.86321655746137427</v>
      </c>
      <c r="AQ45" s="166">
        <v>0.84597392617034162</v>
      </c>
      <c r="AR45" s="166">
        <v>0.81180220933229474</v>
      </c>
      <c r="AS45" s="166">
        <v>0.80974335111733398</v>
      </c>
    </row>
    <row r="46" spans="5:45" ht="15" customHeight="1">
      <c r="E46" s="600"/>
      <c r="F46" s="605"/>
      <c r="G46" s="608"/>
      <c r="H46" s="612" t="s">
        <v>158</v>
      </c>
      <c r="I46" s="160" t="s">
        <v>97</v>
      </c>
      <c r="J46" s="114" t="s">
        <v>24</v>
      </c>
      <c r="K46" s="166">
        <v>8.3743767593252416E-5</v>
      </c>
      <c r="L46" s="166">
        <v>8.2377455878721208E-5</v>
      </c>
      <c r="M46" s="166">
        <v>1.35534362171108E-4</v>
      </c>
      <c r="N46" s="166">
        <v>1.0986279204484296E-4</v>
      </c>
      <c r="O46" s="166">
        <v>1.1903533636744499E-4</v>
      </c>
      <c r="P46" s="166">
        <v>1.2236069932671837E-4</v>
      </c>
      <c r="Q46" s="166">
        <v>1.1211539129864925E-4</v>
      </c>
      <c r="R46" s="166">
        <v>1.1858633394314231E-4</v>
      </c>
      <c r="S46" s="166">
        <v>1.0473947355883721E-4</v>
      </c>
      <c r="T46" s="166">
        <v>1.016837775922682E-4</v>
      </c>
      <c r="U46" s="166">
        <v>1.155353703645097E-4</v>
      </c>
      <c r="V46" s="166">
        <v>2.2654812207542743E-4</v>
      </c>
      <c r="W46" s="166">
        <v>1.2765501591297016E-3</v>
      </c>
      <c r="X46" s="166">
        <v>1.2187486328398894E-3</v>
      </c>
      <c r="Y46" s="166">
        <v>1.2299732646172533E-3</v>
      </c>
      <c r="Z46" s="166">
        <v>2.4060201047718631E-3</v>
      </c>
      <c r="AA46" s="166">
        <v>2.3175101233838475E-3</v>
      </c>
      <c r="AB46" s="166">
        <v>1.7136384274117884E-3</v>
      </c>
      <c r="AC46" s="166">
        <v>1.6735536780907493E-3</v>
      </c>
      <c r="AD46" s="166">
        <v>1.5125369931991133E-3</v>
      </c>
      <c r="AE46" s="166">
        <v>3.918083719525638E-3</v>
      </c>
      <c r="AF46" s="166">
        <v>3.7629891101750908E-3</v>
      </c>
      <c r="AG46" s="166">
        <v>2.3137711120568764E-3</v>
      </c>
      <c r="AH46" s="166">
        <v>3.3715969821374006E-3</v>
      </c>
      <c r="AI46" s="166">
        <v>3.8862592122246398E-3</v>
      </c>
      <c r="AJ46" s="166">
        <v>3.7665751273483331E-3</v>
      </c>
      <c r="AK46" s="166">
        <v>3.9198366200813538E-3</v>
      </c>
      <c r="AL46" s="166">
        <v>2.607942526809601E-3</v>
      </c>
      <c r="AM46" s="166">
        <v>2.7390374462802403E-3</v>
      </c>
      <c r="AN46" s="166">
        <v>3.0025255807189693E-3</v>
      </c>
      <c r="AO46" s="166">
        <v>2.970617814870017E-3</v>
      </c>
      <c r="AP46" s="166">
        <v>1.703362209830089E-3</v>
      </c>
      <c r="AQ46" s="166">
        <v>3.7830778797594928E-3</v>
      </c>
      <c r="AR46" s="166">
        <v>7.0985803934241866E-3</v>
      </c>
      <c r="AS46" s="166">
        <v>6.7288119836227912E-3</v>
      </c>
    </row>
    <row r="47" spans="5:45" ht="15" customHeight="1">
      <c r="E47" s="600"/>
      <c r="F47" s="605"/>
      <c r="G47" s="608"/>
      <c r="H47" s="613"/>
      <c r="I47" s="345" t="s">
        <v>447</v>
      </c>
      <c r="J47" s="114" t="s">
        <v>24</v>
      </c>
      <c r="K47" s="166">
        <v>2.1726707393996581E-3</v>
      </c>
      <c r="L47" s="166">
        <v>2.0129865578722042E-3</v>
      </c>
      <c r="M47" s="166">
        <v>2.8528141087982512E-3</v>
      </c>
      <c r="N47" s="166">
        <v>2.9351067355640379E-3</v>
      </c>
      <c r="O47" s="166">
        <v>3.7569320532403415E-3</v>
      </c>
      <c r="P47" s="166">
        <v>4.5954347405341043E-3</v>
      </c>
      <c r="Q47" s="166">
        <v>4.2964800404757982E-3</v>
      </c>
      <c r="R47" s="166">
        <v>1.349386407652063E-2</v>
      </c>
      <c r="S47" s="166">
        <v>1.9564621042116401E-2</v>
      </c>
      <c r="T47" s="166">
        <v>1.520457960193641E-2</v>
      </c>
      <c r="U47" s="166">
        <v>1.3184377393297675E-2</v>
      </c>
      <c r="V47" s="166">
        <v>1.3020104896027531E-2</v>
      </c>
      <c r="W47" s="166">
        <v>1.0428022893611505E-3</v>
      </c>
      <c r="X47" s="166">
        <v>1.046145763083179E-3</v>
      </c>
      <c r="Y47" s="166">
        <v>1.4878943332301564E-3</v>
      </c>
      <c r="Z47" s="166">
        <v>1.7712202626822069E-3</v>
      </c>
      <c r="AA47" s="166">
        <v>1.8571172968127772E-3</v>
      </c>
      <c r="AB47" s="166">
        <v>2.9912394285305072E-3</v>
      </c>
      <c r="AC47" s="166">
        <v>4.2998676852876328E-3</v>
      </c>
      <c r="AD47" s="166">
        <v>2.0244710693257924E-3</v>
      </c>
      <c r="AE47" s="166">
        <v>3.3528742009524917E-3</v>
      </c>
      <c r="AF47" s="166">
        <v>3.9714134560604802E-3</v>
      </c>
      <c r="AG47" s="166">
        <v>4.2270192755476475E-3</v>
      </c>
      <c r="AH47" s="166">
        <v>3.5129699539926782E-3</v>
      </c>
      <c r="AI47" s="166">
        <v>3.9205941780910188E-3</v>
      </c>
      <c r="AJ47" s="166">
        <v>5.1975166358324129E-3</v>
      </c>
      <c r="AK47" s="166">
        <v>4.8405341693281666E-3</v>
      </c>
      <c r="AL47" s="166">
        <v>4.7935782891909877E-3</v>
      </c>
      <c r="AM47" s="166">
        <v>4.7192776924015007E-3</v>
      </c>
      <c r="AN47" s="166">
        <v>5.6753602281554103E-3</v>
      </c>
      <c r="AO47" s="166">
        <v>6.0136645605302214E-3</v>
      </c>
      <c r="AP47" s="166">
        <v>5.1490236209955015E-3</v>
      </c>
      <c r="AQ47" s="166">
        <v>4.7863865648159953E-3</v>
      </c>
      <c r="AR47" s="166">
        <v>6.4346829903729561E-3</v>
      </c>
      <c r="AS47" s="166">
        <v>6.1041465106888067E-3</v>
      </c>
    </row>
    <row r="48" spans="5:45" ht="15" customHeight="1">
      <c r="E48" s="600"/>
      <c r="F48" s="605"/>
      <c r="G48" s="608"/>
      <c r="H48" s="613"/>
      <c r="I48" s="189" t="s">
        <v>99</v>
      </c>
      <c r="J48" s="114" t="s">
        <v>24</v>
      </c>
      <c r="K48" s="166">
        <v>3.0990206811283499E-6</v>
      </c>
      <c r="L48" s="166">
        <v>8.0652776098638449E-6</v>
      </c>
      <c r="M48" s="166">
        <v>1.2624173058960186E-5</v>
      </c>
      <c r="N48" s="166">
        <v>1.4185076845036342E-5</v>
      </c>
      <c r="O48" s="166">
        <v>1.6504057196767277E-5</v>
      </c>
      <c r="P48" s="166">
        <v>1.9819813646325924E-5</v>
      </c>
      <c r="Q48" s="166">
        <v>1.9091394051531589E-5</v>
      </c>
      <c r="R48" s="166">
        <v>2.6523498107130056E-5</v>
      </c>
      <c r="S48" s="166">
        <v>4.2365352185527085E-5</v>
      </c>
      <c r="T48" s="166">
        <v>3.8928804468235487E-5</v>
      </c>
      <c r="U48" s="166">
        <v>6.2556693756474877E-5</v>
      </c>
      <c r="V48" s="166">
        <v>6.8682744765728707E-5</v>
      </c>
      <c r="W48" s="166">
        <v>2.9629381466279441E-4</v>
      </c>
      <c r="X48" s="166">
        <v>1.6401012351096355E-4</v>
      </c>
      <c r="Y48" s="166">
        <v>1.6864881422515822E-4</v>
      </c>
      <c r="Z48" s="166">
        <v>1.9656190152380354E-4</v>
      </c>
      <c r="AA48" s="166">
        <v>2.6054053339788003E-4</v>
      </c>
      <c r="AB48" s="166">
        <v>2.7893349040680754E-4</v>
      </c>
      <c r="AC48" s="166">
        <v>1.9486654812069941E-4</v>
      </c>
      <c r="AD48" s="166">
        <v>3.4909484980787857E-4</v>
      </c>
      <c r="AE48" s="166">
        <v>2.1899586909919714E-4</v>
      </c>
      <c r="AF48" s="166">
        <v>3.0493045282441232E-4</v>
      </c>
      <c r="AG48" s="166">
        <v>2.1206048982978494E-4</v>
      </c>
      <c r="AH48" s="166">
        <v>2.2486630511835598E-4</v>
      </c>
      <c r="AI48" s="166">
        <v>3.1048310586486008E-4</v>
      </c>
      <c r="AJ48" s="166">
        <v>5.3694854568992498E-4</v>
      </c>
      <c r="AK48" s="166">
        <v>5.9327520635930919E-4</v>
      </c>
      <c r="AL48" s="166">
        <v>3.3917090876128342E-4</v>
      </c>
      <c r="AM48" s="166">
        <v>4.3566248788721692E-4</v>
      </c>
      <c r="AN48" s="166">
        <v>5.1103274716418287E-4</v>
      </c>
      <c r="AO48" s="166">
        <v>1.4942928272278606E-3</v>
      </c>
      <c r="AP48" s="166">
        <v>1.5861841734381599E-3</v>
      </c>
      <c r="AQ48" s="166">
        <v>5.9508654498705786E-4</v>
      </c>
      <c r="AR48" s="166">
        <v>8.9526568540005509E-4</v>
      </c>
      <c r="AS48" s="166">
        <v>8.5857446878529874E-4</v>
      </c>
    </row>
    <row r="49" spans="5:45" ht="15" customHeight="1">
      <c r="E49" s="600"/>
      <c r="F49" s="605"/>
      <c r="G49" s="608"/>
      <c r="H49" s="613"/>
      <c r="I49" s="111" t="s">
        <v>100</v>
      </c>
      <c r="J49" s="114" t="s">
        <v>24</v>
      </c>
      <c r="K49" s="166">
        <v>1.3495385049212853E-5</v>
      </c>
      <c r="L49" s="166">
        <v>1.0834010482989825E-5</v>
      </c>
      <c r="M49" s="166">
        <v>1.2003716835012263E-5</v>
      </c>
      <c r="N49" s="166">
        <v>1.7137165426067862E-5</v>
      </c>
      <c r="O49" s="166">
        <v>7.269561726915351E-5</v>
      </c>
      <c r="P49" s="166">
        <v>1.1284729380157184E-4</v>
      </c>
      <c r="Q49" s="166">
        <v>5.9803337368073985E-5</v>
      </c>
      <c r="R49" s="166">
        <v>1.8225458319735428E-4</v>
      </c>
      <c r="S49" s="166">
        <v>2.2225666498029473E-4</v>
      </c>
      <c r="T49" s="166">
        <v>1.7856536992025591E-4</v>
      </c>
      <c r="U49" s="166">
        <v>1.6519754843610394E-4</v>
      </c>
      <c r="V49" s="166">
        <v>1.823634963940285E-4</v>
      </c>
      <c r="W49" s="166">
        <v>6.508935520666329E-4</v>
      </c>
      <c r="X49" s="166">
        <v>3.975505112679281E-4</v>
      </c>
      <c r="Y49" s="166">
        <v>3.5157339139371148E-4</v>
      </c>
      <c r="Z49" s="166">
        <v>3.7991278466995932E-4</v>
      </c>
      <c r="AA49" s="166">
        <v>4.5068075314308936E-4</v>
      </c>
      <c r="AB49" s="166">
        <v>4.1797982630531775E-4</v>
      </c>
      <c r="AC49" s="166">
        <v>1.7607298536296383E-3</v>
      </c>
      <c r="AD49" s="166">
        <v>1.1083229258916486E-3</v>
      </c>
      <c r="AE49" s="166">
        <v>1.3292595396274282E-3</v>
      </c>
      <c r="AF49" s="166">
        <v>2.7220240413854671E-3</v>
      </c>
      <c r="AG49" s="166">
        <v>3.5091383211592296E-3</v>
      </c>
      <c r="AH49" s="166">
        <v>9.9281088496017849E-4</v>
      </c>
      <c r="AI49" s="166">
        <v>1.0453393091409452E-3</v>
      </c>
      <c r="AJ49" s="166">
        <v>8.9310315793391694E-4</v>
      </c>
      <c r="AK49" s="166">
        <v>8.1693938657455918E-4</v>
      </c>
      <c r="AL49" s="166">
        <v>7.5747855615975758E-4</v>
      </c>
      <c r="AM49" s="166">
        <v>6.001871350226638E-4</v>
      </c>
      <c r="AN49" s="166">
        <v>3.0420961745552145E-5</v>
      </c>
      <c r="AO49" s="166">
        <v>1.3208627017066398E-4</v>
      </c>
      <c r="AP49" s="166">
        <v>1.3655921902371734E-4</v>
      </c>
      <c r="AQ49" s="166">
        <v>1.2715033169268783E-4</v>
      </c>
      <c r="AR49" s="166">
        <v>2.7412921971263634E-4</v>
      </c>
      <c r="AS49" s="166">
        <v>2.7412921971263634E-4</v>
      </c>
    </row>
    <row r="50" spans="5:45" ht="15" customHeight="1">
      <c r="E50" s="600"/>
      <c r="F50" s="605"/>
      <c r="G50" s="608"/>
      <c r="H50" s="613"/>
      <c r="I50" s="189" t="s">
        <v>102</v>
      </c>
      <c r="J50" s="114" t="s">
        <v>24</v>
      </c>
      <c r="K50" s="344">
        <v>1.0782177149016687E-4</v>
      </c>
      <c r="L50" s="344">
        <v>3.0548789962284292E-4</v>
      </c>
      <c r="M50" s="344">
        <v>5.0143215390189861E-4</v>
      </c>
      <c r="N50" s="344">
        <v>4.6182096773896719E-4</v>
      </c>
      <c r="O50" s="344">
        <v>6.0080824730984002E-4</v>
      </c>
      <c r="P50" s="344">
        <v>7.5220156750536158E-4</v>
      </c>
      <c r="Q50" s="344">
        <v>8.3617226688603296E-4</v>
      </c>
      <c r="R50" s="344">
        <v>1.158605889277812E-3</v>
      </c>
      <c r="S50" s="344">
        <v>9.7650966474043639E-4</v>
      </c>
      <c r="T50" s="344">
        <v>8.791421675743181E-4</v>
      </c>
      <c r="U50" s="344">
        <v>7.1618214837376021E-4</v>
      </c>
      <c r="V50" s="344">
        <v>7.2978538256530641E-4</v>
      </c>
      <c r="W50" s="344">
        <v>2.2314052812337777E-3</v>
      </c>
      <c r="X50" s="344">
        <v>1.9488261734832135E-3</v>
      </c>
      <c r="Y50" s="344">
        <v>1.9601810750512674E-3</v>
      </c>
      <c r="Z50" s="344">
        <v>2.1951374032448713E-3</v>
      </c>
      <c r="AA50" s="344">
        <v>2.3252542227982843E-3</v>
      </c>
      <c r="AB50" s="344">
        <v>4.9319614640334171E-3</v>
      </c>
      <c r="AC50" s="344">
        <v>4.6798346109629867E-3</v>
      </c>
      <c r="AD50" s="344">
        <v>4.7637464452897323E-3</v>
      </c>
      <c r="AE50" s="344">
        <v>5.0120368257869806E-3</v>
      </c>
      <c r="AF50" s="344">
        <v>1.3731099053211135E-2</v>
      </c>
      <c r="AG50" s="344">
        <v>1.1874763201401288E-2</v>
      </c>
      <c r="AH50" s="344">
        <v>9.0659309758205787E-3</v>
      </c>
      <c r="AI50" s="344">
        <v>9.142698419178882E-3</v>
      </c>
      <c r="AJ50" s="344">
        <v>8.7743468147893598E-3</v>
      </c>
      <c r="AK50" s="344">
        <v>7.959537876533777E-3</v>
      </c>
      <c r="AL50" s="344">
        <v>8.2473742795670154E-3</v>
      </c>
      <c r="AM50" s="344">
        <v>7.2663432754685609E-3</v>
      </c>
      <c r="AN50" s="344">
        <v>7.0637473173172068E-3</v>
      </c>
      <c r="AO50" s="344">
        <v>7.7417230572250275E-3</v>
      </c>
      <c r="AP50" s="344">
        <v>8.1764832390450754E-3</v>
      </c>
      <c r="AQ50" s="344">
        <v>8.6546992438822842E-3</v>
      </c>
      <c r="AR50" s="344">
        <v>1.6895016646499852E-2</v>
      </c>
      <c r="AS50" s="344">
        <v>1.5986061865347425E-2</v>
      </c>
    </row>
    <row r="51" spans="5:45" ht="15" customHeight="1">
      <c r="E51" s="600"/>
      <c r="F51" s="605"/>
      <c r="G51" s="608"/>
      <c r="H51" s="613"/>
      <c r="I51" s="189" t="s">
        <v>101</v>
      </c>
      <c r="J51" s="114" t="s">
        <v>24</v>
      </c>
      <c r="K51" s="344">
        <v>1.2476576768179068E-6</v>
      </c>
      <c r="L51" s="344">
        <v>3.8465170139350644E-6</v>
      </c>
      <c r="M51" s="344">
        <v>4.7130246086784691E-6</v>
      </c>
      <c r="N51" s="344">
        <v>5.3194038168886279E-6</v>
      </c>
      <c r="O51" s="344">
        <v>5.753708013551896E-6</v>
      </c>
      <c r="P51" s="344">
        <v>7.7693669493597611E-6</v>
      </c>
      <c r="Q51" s="344">
        <v>7.544179907460064E-6</v>
      </c>
      <c r="R51" s="344">
        <v>1.0163209555068526E-5</v>
      </c>
      <c r="S51" s="344">
        <v>1.2171261401366897E-5</v>
      </c>
      <c r="T51" s="344">
        <v>1.3207987230294183E-5</v>
      </c>
      <c r="U51" s="344">
        <v>1.1499392234646119E-5</v>
      </c>
      <c r="V51" s="344">
        <v>1.2737527211098776E-5</v>
      </c>
      <c r="W51" s="344">
        <v>4.2327687808970637E-5</v>
      </c>
      <c r="X51" s="344">
        <v>3.508237936063391E-5</v>
      </c>
      <c r="Y51" s="344">
        <v>3.4693470354889688E-5</v>
      </c>
      <c r="Z51" s="344">
        <v>5.061174709894342E-5</v>
      </c>
      <c r="AA51" s="344">
        <v>5.04272000124929E-5</v>
      </c>
      <c r="AB51" s="344">
        <v>6.5296382426180383E-5</v>
      </c>
      <c r="AC51" s="344">
        <v>2.9229982218104913E-5</v>
      </c>
      <c r="AD51" s="344">
        <v>5.0146221519363776E-5</v>
      </c>
      <c r="AE51" s="344">
        <v>2.766263609674069E-5</v>
      </c>
      <c r="AF51" s="344">
        <v>4.3087998768666956E-5</v>
      </c>
      <c r="AG51" s="344">
        <v>3.3264390561534894E-5</v>
      </c>
      <c r="AH51" s="344">
        <v>5.2121329000943443E-5</v>
      </c>
      <c r="AI51" s="344">
        <v>7.9142752475356488E-5</v>
      </c>
      <c r="AJ51" s="344">
        <v>8.62953019858808E-5</v>
      </c>
      <c r="AK51" s="344">
        <v>1.3868771057750083E-4</v>
      </c>
      <c r="AL51" s="344">
        <v>7.3954559053212175E-5</v>
      </c>
      <c r="AM51" s="344">
        <v>5.7540328588877714E-5</v>
      </c>
      <c r="AN51" s="344">
        <v>5.7616437180275514E-5</v>
      </c>
      <c r="AO51" s="344">
        <v>2.6369873421668125E-4</v>
      </c>
      <c r="AP51" s="344">
        <v>2.2430887301145693E-4</v>
      </c>
      <c r="AQ51" s="344">
        <v>9.8614341740712431E-5</v>
      </c>
      <c r="AR51" s="344">
        <v>2.2014729968853814E-4</v>
      </c>
      <c r="AS51" s="344">
        <v>2.2014729968853814E-4</v>
      </c>
    </row>
    <row r="52" spans="5:45" ht="15" customHeight="1">
      <c r="E52" s="600"/>
      <c r="F52" s="605"/>
      <c r="G52" s="609"/>
      <c r="H52" s="614"/>
      <c r="I52" s="314" t="s">
        <v>472</v>
      </c>
      <c r="J52" s="114" t="s">
        <v>24</v>
      </c>
      <c r="K52" s="166">
        <v>8.2543687650326308E-3</v>
      </c>
      <c r="L52" s="166">
        <v>7.8450252207088404E-3</v>
      </c>
      <c r="M52" s="166">
        <v>8.3595582159970757E-3</v>
      </c>
      <c r="N52" s="166">
        <v>8.0131343427334075E-3</v>
      </c>
      <c r="O52" s="166">
        <v>7.7132464085463417E-3</v>
      </c>
      <c r="P52" s="166">
        <v>7.6395055527270954E-3</v>
      </c>
      <c r="Q52" s="166">
        <v>7.5669935038814497E-3</v>
      </c>
      <c r="R52" s="166">
        <v>7.7885374680206751E-3</v>
      </c>
      <c r="S52" s="166">
        <v>7.1482248745855645E-3</v>
      </c>
      <c r="T52" s="166">
        <v>9.2843191905517281E-3</v>
      </c>
      <c r="U52" s="166">
        <v>9.2118672028731249E-3</v>
      </c>
      <c r="V52" s="166">
        <v>8.3502108513608224E-3</v>
      </c>
      <c r="W52" s="166">
        <v>1.7983553125975825E-3</v>
      </c>
      <c r="X52" s="166">
        <v>1.9144526438194004E-3</v>
      </c>
      <c r="Y52" s="166">
        <v>2.3441642702090922E-3</v>
      </c>
      <c r="Z52" s="166">
        <v>2.5738266100269083E-3</v>
      </c>
      <c r="AA52" s="166">
        <v>3.6578016277272747E-3</v>
      </c>
      <c r="AB52" s="166">
        <v>1.4778739437234592E-3</v>
      </c>
      <c r="AC52" s="166">
        <v>3.0880931969455893E-3</v>
      </c>
      <c r="AD52" s="166">
        <v>4.4435262128256839E-3</v>
      </c>
      <c r="AE52" s="166">
        <v>4.3125968908921649E-3</v>
      </c>
      <c r="AF52" s="166">
        <v>5.9712230054649275E-3</v>
      </c>
      <c r="AG52" s="166">
        <v>5.8275915200521949E-3</v>
      </c>
      <c r="AH52" s="166">
        <v>1.6040577415926432E-2</v>
      </c>
      <c r="AI52" s="166">
        <v>2.5031159457697065E-2</v>
      </c>
      <c r="AJ52" s="166">
        <v>2.2654899258176067E-2</v>
      </c>
      <c r="AK52" s="166">
        <v>2.2331500383970863E-2</v>
      </c>
      <c r="AL52" s="166">
        <v>2.0954811790866383E-2</v>
      </c>
      <c r="AM52" s="166">
        <v>2.2100126121704856E-2</v>
      </c>
      <c r="AN52" s="166">
        <v>2.1720374295377987E-2</v>
      </c>
      <c r="AO52" s="166">
        <v>2.5622306438358403E-2</v>
      </c>
      <c r="AP52" s="166">
        <v>2.0046217772490334E-2</v>
      </c>
      <c r="AQ52" s="166">
        <v>1.4780972496683831E-2</v>
      </c>
      <c r="AR52" s="166">
        <v>2.0114168564368554E-2</v>
      </c>
      <c r="AS52" s="166">
        <v>1.9349878685264083E-2</v>
      </c>
    </row>
    <row r="53" spans="5:45" ht="15" customHeight="1">
      <c r="E53" s="600"/>
      <c r="F53" s="605"/>
      <c r="G53" s="593" t="s">
        <v>30</v>
      </c>
      <c r="H53" s="237" t="s">
        <v>93</v>
      </c>
      <c r="I53" s="111" t="s">
        <v>159</v>
      </c>
      <c r="J53" s="114" t="s">
        <v>24</v>
      </c>
      <c r="K53" s="149" t="s">
        <v>489</v>
      </c>
      <c r="L53" s="149" t="s">
        <v>489</v>
      </c>
      <c r="M53" s="149" t="s">
        <v>489</v>
      </c>
      <c r="N53" s="149" t="s">
        <v>489</v>
      </c>
      <c r="O53" s="149" t="s">
        <v>489</v>
      </c>
      <c r="P53" s="149" t="s">
        <v>489</v>
      </c>
      <c r="Q53" s="149" t="s">
        <v>489</v>
      </c>
      <c r="R53" s="149" t="s">
        <v>489</v>
      </c>
      <c r="S53" s="149" t="s">
        <v>489</v>
      </c>
      <c r="T53" s="149" t="s">
        <v>489</v>
      </c>
      <c r="U53" s="149">
        <v>1.8322459182692305E-5</v>
      </c>
      <c r="V53" s="149">
        <v>4.3508344759615378E-5</v>
      </c>
      <c r="W53" s="149">
        <v>3.7239130817307684E-5</v>
      </c>
      <c r="X53" s="149">
        <v>3.1874864278846143E-5</v>
      </c>
      <c r="Y53" s="149">
        <v>3.503127721153845E-5</v>
      </c>
      <c r="Z53" s="149">
        <v>3.8122272259615377E-5</v>
      </c>
      <c r="AA53" s="149">
        <v>2.3926591298076919E-5</v>
      </c>
      <c r="AB53" s="149">
        <v>2.3212446057692306E-5</v>
      </c>
      <c r="AC53" s="149">
        <v>1.4882568749999997E-5</v>
      </c>
      <c r="AD53" s="149">
        <v>3.668307879807691E-5</v>
      </c>
      <c r="AE53" s="149">
        <v>5.7622253365384598E-6</v>
      </c>
      <c r="AF53" s="149" t="s">
        <v>489</v>
      </c>
      <c r="AG53" s="149" t="s">
        <v>489</v>
      </c>
      <c r="AH53" s="149" t="s">
        <v>489</v>
      </c>
      <c r="AI53" s="149" t="s">
        <v>489</v>
      </c>
      <c r="AJ53" s="149" t="s">
        <v>489</v>
      </c>
      <c r="AK53" s="149" t="s">
        <v>489</v>
      </c>
      <c r="AL53" s="149" t="s">
        <v>489</v>
      </c>
      <c r="AM53" s="149" t="s">
        <v>489</v>
      </c>
      <c r="AN53" s="149" t="s">
        <v>489</v>
      </c>
      <c r="AO53" s="149" t="s">
        <v>489</v>
      </c>
      <c r="AP53" s="149" t="s">
        <v>489</v>
      </c>
      <c r="AQ53" s="149" t="s">
        <v>489</v>
      </c>
      <c r="AR53" s="149" t="s">
        <v>489</v>
      </c>
      <c r="AS53" s="149" t="s">
        <v>489</v>
      </c>
    </row>
    <row r="54" spans="5:45" ht="15" customHeight="1">
      <c r="E54" s="600"/>
      <c r="F54" s="605"/>
      <c r="G54" s="532"/>
      <c r="H54" s="616" t="s">
        <v>158</v>
      </c>
      <c r="I54" s="160" t="s">
        <v>97</v>
      </c>
      <c r="J54" s="114" t="s">
        <v>24</v>
      </c>
      <c r="K54" s="149">
        <v>1.0619718537328272E-2</v>
      </c>
      <c r="L54" s="149">
        <v>1.0766995999093325E-2</v>
      </c>
      <c r="M54" s="149">
        <v>1.1554133003878428E-2</v>
      </c>
      <c r="N54" s="149">
        <v>1.0759760834525572E-2</v>
      </c>
      <c r="O54" s="149">
        <v>1.2165118301100945E-2</v>
      </c>
      <c r="P54" s="149">
        <v>1.1696935110714797E-2</v>
      </c>
      <c r="Q54" s="149">
        <v>1.1403224259792136E-2</v>
      </c>
      <c r="R54" s="149">
        <v>1.1911895498230407E-2</v>
      </c>
      <c r="S54" s="149">
        <v>1.144503815761079E-2</v>
      </c>
      <c r="T54" s="149">
        <v>1.1185961024692185E-2</v>
      </c>
      <c r="U54" s="149">
        <v>1.0938950193586238E-2</v>
      </c>
      <c r="V54" s="149">
        <v>1.1347283642549803E-2</v>
      </c>
      <c r="W54" s="149">
        <v>1.1920416924070506E-2</v>
      </c>
      <c r="X54" s="149">
        <v>1.3032836741977555E-2</v>
      </c>
      <c r="Y54" s="149">
        <v>1.376343436918563E-2</v>
      </c>
      <c r="Z54" s="149">
        <v>1.4442315794958718E-2</v>
      </c>
      <c r="AA54" s="149">
        <v>1.4048616497129214E-2</v>
      </c>
      <c r="AB54" s="149">
        <v>1.5177787409568705E-2</v>
      </c>
      <c r="AC54" s="149">
        <v>1.3331057935613724E-2</v>
      </c>
      <c r="AD54" s="149">
        <v>1.2627312892637682E-2</v>
      </c>
      <c r="AE54" s="149">
        <v>1.3295297203694798E-2</v>
      </c>
      <c r="AF54" s="149">
        <v>1.3190363880836505E-2</v>
      </c>
      <c r="AG54" s="149">
        <v>1.3825787316453005E-2</v>
      </c>
      <c r="AH54" s="149">
        <v>1.3367527998898831E-2</v>
      </c>
      <c r="AI54" s="149">
        <v>1.2750332283939179E-2</v>
      </c>
      <c r="AJ54" s="149">
        <v>1.3966528657709568E-2</v>
      </c>
      <c r="AK54" s="149">
        <v>1.2961364150190407E-2</v>
      </c>
      <c r="AL54" s="149">
        <v>1.2945092814610528E-2</v>
      </c>
      <c r="AM54" s="149">
        <v>1.4091333747963676E-2</v>
      </c>
      <c r="AN54" s="149">
        <v>1.4803917574565369E-2</v>
      </c>
      <c r="AO54" s="149">
        <v>1.3811555914329619E-2</v>
      </c>
      <c r="AP54" s="149">
        <v>1.4243357109768888E-2</v>
      </c>
      <c r="AQ54" s="149">
        <v>1.4216563231303214E-2</v>
      </c>
      <c r="AR54" s="149">
        <v>1.5783720270017353E-2</v>
      </c>
      <c r="AS54" s="149">
        <v>1.5506588491556693E-2</v>
      </c>
    </row>
    <row r="55" spans="5:45" ht="15" customHeight="1">
      <c r="E55" s="600"/>
      <c r="F55" s="605"/>
      <c r="G55" s="532"/>
      <c r="H55" s="617"/>
      <c r="I55" s="111" t="s">
        <v>98</v>
      </c>
      <c r="J55" s="114" t="s">
        <v>24</v>
      </c>
      <c r="K55" s="149">
        <v>3.3898521846653137E-2</v>
      </c>
      <c r="L55" s="149">
        <v>3.3287471179732887E-2</v>
      </c>
      <c r="M55" s="149">
        <v>2.7235583299078492E-2</v>
      </c>
      <c r="N55" s="149">
        <v>2.7169569426820177E-2</v>
      </c>
      <c r="O55" s="149">
        <v>2.3209629601424461E-2</v>
      </c>
      <c r="P55" s="149">
        <v>2.2701171654825131E-2</v>
      </c>
      <c r="Q55" s="149">
        <v>2.2797333366793071E-2</v>
      </c>
      <c r="R55" s="149">
        <v>2.7426482326446813E-2</v>
      </c>
      <c r="S55" s="149">
        <v>2.6640042483948946E-2</v>
      </c>
      <c r="T55" s="149">
        <v>2.6813459747429075E-2</v>
      </c>
      <c r="U55" s="149">
        <v>2.814300241479201E-2</v>
      </c>
      <c r="V55" s="149">
        <v>2.4558904070468651E-2</v>
      </c>
      <c r="W55" s="149">
        <v>2.8243441365230559E-2</v>
      </c>
      <c r="X55" s="149">
        <v>2.9016332638520305E-2</v>
      </c>
      <c r="Y55" s="149">
        <v>2.6351913101584731E-2</v>
      </c>
      <c r="Z55" s="149">
        <v>2.4400171010661567E-2</v>
      </c>
      <c r="AA55" s="149">
        <v>3.5408520675038906E-2</v>
      </c>
      <c r="AB55" s="149">
        <v>3.8011744693668435E-2</v>
      </c>
      <c r="AC55" s="149">
        <v>4.3213922313723209E-2</v>
      </c>
      <c r="AD55" s="149">
        <v>4.5428574589203664E-2</v>
      </c>
      <c r="AE55" s="149">
        <v>4.5448145075355592E-2</v>
      </c>
      <c r="AF55" s="149">
        <v>4.3225643879403024E-2</v>
      </c>
      <c r="AG55" s="149">
        <v>4.2532807980674811E-2</v>
      </c>
      <c r="AH55" s="149">
        <v>4.113159178877545E-2</v>
      </c>
      <c r="AI55" s="149">
        <v>4.8521271134348544E-2</v>
      </c>
      <c r="AJ55" s="149">
        <v>4.5484180104159035E-2</v>
      </c>
      <c r="AK55" s="149">
        <v>4.8482363499367367E-2</v>
      </c>
      <c r="AL55" s="149">
        <v>5.5665484492471287E-2</v>
      </c>
      <c r="AM55" s="149">
        <v>5.9137990868140838E-2</v>
      </c>
      <c r="AN55" s="149">
        <v>6.0068082885631105E-2</v>
      </c>
      <c r="AO55" s="149">
        <v>5.9452329009221858E-2</v>
      </c>
      <c r="AP55" s="149">
        <v>6.3596624035578586E-2</v>
      </c>
      <c r="AQ55" s="149">
        <v>5.5633075449078757E-2</v>
      </c>
      <c r="AR55" s="149">
        <v>5.2541172113285912E-2</v>
      </c>
      <c r="AS55" s="149">
        <v>5.2929443384379195E-2</v>
      </c>
    </row>
    <row r="56" spans="5:45" ht="15" customHeight="1">
      <c r="E56" s="600"/>
      <c r="F56" s="605"/>
      <c r="G56" s="532"/>
      <c r="H56" s="618"/>
      <c r="I56" s="189" t="s">
        <v>102</v>
      </c>
      <c r="J56" s="114" t="s">
        <v>24</v>
      </c>
      <c r="K56" s="167">
        <v>1.9927143500649766E-2</v>
      </c>
      <c r="L56" s="167">
        <v>1.9927143500649766E-2</v>
      </c>
      <c r="M56" s="167">
        <v>1.9927143500649766E-2</v>
      </c>
      <c r="N56" s="167">
        <v>1.9927143500649766E-2</v>
      </c>
      <c r="O56" s="167">
        <v>1.9927143500649766E-2</v>
      </c>
      <c r="P56" s="167">
        <v>1.9927143500649766E-2</v>
      </c>
      <c r="Q56" s="167">
        <v>1.9927143500649766E-2</v>
      </c>
      <c r="R56" s="167">
        <v>1.9927143500649766E-2</v>
      </c>
      <c r="S56" s="167">
        <v>1.816434835187089E-2</v>
      </c>
      <c r="T56" s="167">
        <v>1.9749157268477074E-2</v>
      </c>
      <c r="U56" s="167">
        <v>2.5125316747118053E-2</v>
      </c>
      <c r="V56" s="167">
        <v>1.7542615623048465E-2</v>
      </c>
      <c r="W56" s="167">
        <v>1.9054279512734362E-2</v>
      </c>
      <c r="X56" s="167">
        <v>2.8977621498253087E-2</v>
      </c>
      <c r="Y56" s="167">
        <v>3.0879392198180512E-2</v>
      </c>
      <c r="Z56" s="167">
        <v>3.2708017871187649E-2</v>
      </c>
      <c r="AA56" s="167">
        <v>3.4634170246755164E-2</v>
      </c>
      <c r="AB56" s="167">
        <v>3.7118147688117074E-2</v>
      </c>
      <c r="AC56" s="167">
        <v>4.5398680041857174E-2</v>
      </c>
      <c r="AD56" s="167">
        <v>4.7763702578946403E-2</v>
      </c>
      <c r="AE56" s="167">
        <v>4.7544267498185543E-2</v>
      </c>
      <c r="AF56" s="167">
        <v>4.9555755738493398E-2</v>
      </c>
      <c r="AG56" s="167">
        <v>5.0604167791017493E-2</v>
      </c>
      <c r="AH56" s="167">
        <v>5.3944457353710527E-2</v>
      </c>
      <c r="AI56" s="167">
        <v>5.9466906886192078E-2</v>
      </c>
      <c r="AJ56" s="167">
        <v>5.6419197431180179E-2</v>
      </c>
      <c r="AK56" s="167">
        <v>5.5529266270316707E-2</v>
      </c>
      <c r="AL56" s="167">
        <v>5.890612834646989E-2</v>
      </c>
      <c r="AM56" s="167">
        <v>5.7175029376023132E-2</v>
      </c>
      <c r="AN56" s="167">
        <v>6.2136700368782501E-2</v>
      </c>
      <c r="AO56" s="167">
        <v>6.0905425748957694E-2</v>
      </c>
      <c r="AP56" s="167">
        <v>6.0783517370757219E-2</v>
      </c>
      <c r="AQ56" s="167">
        <v>6.0320265533595402E-2</v>
      </c>
      <c r="AR56" s="167">
        <v>6.5428226580195342E-2</v>
      </c>
      <c r="AS56" s="167">
        <v>6.4331051176391069E-2</v>
      </c>
    </row>
    <row r="57" spans="5:45" ht="15" customHeight="1">
      <c r="E57" s="600"/>
      <c r="F57" s="605"/>
      <c r="G57" s="615"/>
      <c r="H57" s="619" t="s">
        <v>104</v>
      </c>
      <c r="I57" s="620"/>
      <c r="J57" s="114" t="s">
        <v>24</v>
      </c>
      <c r="K57" s="149">
        <v>5.0100196185159599E-3</v>
      </c>
      <c r="L57" s="149">
        <v>5.7921290233965989E-3</v>
      </c>
      <c r="M57" s="149">
        <v>6.7950682023956719E-3</v>
      </c>
      <c r="N57" s="149">
        <v>8.0380430420191381E-3</v>
      </c>
      <c r="O57" s="149">
        <v>9.0554822362294823E-3</v>
      </c>
      <c r="P57" s="149">
        <v>9.9904129100654715E-3</v>
      </c>
      <c r="Q57" s="149">
        <v>1.0213021400057476E-2</v>
      </c>
      <c r="R57" s="149">
        <v>1.0170237350910268E-2</v>
      </c>
      <c r="S57" s="149">
        <v>1.0018654083921125E-2</v>
      </c>
      <c r="T57" s="149">
        <v>1.0294681181252938E-2</v>
      </c>
      <c r="U57" s="149">
        <v>1.1656046746531734E-2</v>
      </c>
      <c r="V57" s="149">
        <v>1.1250581591298804E-2</v>
      </c>
      <c r="W57" s="149">
        <v>1.0699414833442925E-2</v>
      </c>
      <c r="X57" s="149">
        <v>8.3636042610510091E-3</v>
      </c>
      <c r="Y57" s="149">
        <v>8.5804823790321481E-3</v>
      </c>
      <c r="Z57" s="149">
        <v>1.5044000767081464E-2</v>
      </c>
      <c r="AA57" s="149">
        <v>1.6491141585123565E-2</v>
      </c>
      <c r="AB57" s="149">
        <v>1.7491029373414093E-2</v>
      </c>
      <c r="AC57" s="149">
        <v>1.8096504241302415E-2</v>
      </c>
      <c r="AD57" s="149">
        <v>1.6788694764846266E-2</v>
      </c>
      <c r="AE57" s="149">
        <v>1.7329606476429671E-2</v>
      </c>
      <c r="AF57" s="149">
        <v>1.6706548758396125E-2</v>
      </c>
      <c r="AG57" s="149">
        <v>1.6225451928257251E-2</v>
      </c>
      <c r="AH57" s="149">
        <v>1.6377503448104458E-2</v>
      </c>
      <c r="AI57" s="149">
        <v>1.7363079629757267E-2</v>
      </c>
      <c r="AJ57" s="149">
        <v>1.8403258636165449E-2</v>
      </c>
      <c r="AK57" s="149">
        <v>1.8003088354814928E-2</v>
      </c>
      <c r="AL57" s="149">
        <v>1.8899437565094712E-2</v>
      </c>
      <c r="AM57" s="149">
        <v>1.9560448506497904E-2</v>
      </c>
      <c r="AN57" s="149">
        <v>1.8043412029136421E-2</v>
      </c>
      <c r="AO57" s="149">
        <v>1.7389265378968621E-2</v>
      </c>
      <c r="AP57" s="149">
        <v>1.8084416944571975E-2</v>
      </c>
      <c r="AQ57" s="149">
        <v>1.9408867872407577E-2</v>
      </c>
      <c r="AR57" s="149">
        <v>1.9377095582238039E-2</v>
      </c>
      <c r="AS57" s="149">
        <v>1.7036497636157933E-2</v>
      </c>
    </row>
    <row r="58" spans="5:45" ht="25.5" customHeight="1">
      <c r="E58" s="600"/>
      <c r="F58" s="605"/>
      <c r="G58" s="593" t="s">
        <v>152</v>
      </c>
      <c r="H58" s="595" t="s">
        <v>105</v>
      </c>
      <c r="I58" s="596"/>
      <c r="J58" s="114" t="s">
        <v>24</v>
      </c>
      <c r="K58" s="166">
        <v>5.1301306270601582E-4</v>
      </c>
      <c r="L58" s="166">
        <v>5.1301306270601582E-4</v>
      </c>
      <c r="M58" s="166">
        <v>5.1301306270601582E-4</v>
      </c>
      <c r="N58" s="166">
        <v>5.1301306270601582E-4</v>
      </c>
      <c r="O58" s="166">
        <v>5.1301306270601582E-4</v>
      </c>
      <c r="P58" s="166">
        <v>5.9297263793158927E-4</v>
      </c>
      <c r="Q58" s="166">
        <v>6.6637814961408265E-4</v>
      </c>
      <c r="R58" s="166">
        <v>9.4558125654928141E-4</v>
      </c>
      <c r="S58" s="166">
        <v>1.2141041343863418E-3</v>
      </c>
      <c r="T58" s="166">
        <v>1.9680467946299536E-3</v>
      </c>
      <c r="U58" s="166">
        <v>2.2640885409649487E-3</v>
      </c>
      <c r="V58" s="166">
        <v>2.6798636094297564E-3</v>
      </c>
      <c r="W58" s="166">
        <v>3.6946107696563439E-3</v>
      </c>
      <c r="X58" s="166">
        <v>4.9931040614310277E-3</v>
      </c>
      <c r="Y58" s="166">
        <v>5.8731951471715305E-3</v>
      </c>
      <c r="Z58" s="166">
        <v>6.3356935518265531E-3</v>
      </c>
      <c r="AA58" s="166">
        <v>6.0389339248766698E-3</v>
      </c>
      <c r="AB58" s="166">
        <v>6.0653427670711397E-3</v>
      </c>
      <c r="AC58" s="166">
        <v>5.8945024547836095E-3</v>
      </c>
      <c r="AD58" s="166">
        <v>5.7460997302252147E-3</v>
      </c>
      <c r="AE58" s="166">
        <v>5.809364868669108E-3</v>
      </c>
      <c r="AF58" s="166">
        <v>5.9451970454391587E-3</v>
      </c>
      <c r="AG58" s="166">
        <v>5.8678645017546018E-3</v>
      </c>
      <c r="AH58" s="166">
        <v>5.9016048906543016E-3</v>
      </c>
      <c r="AI58" s="166">
        <v>5.9309616255865004E-3</v>
      </c>
      <c r="AJ58" s="166">
        <v>5.5126816119974052E-3</v>
      </c>
      <c r="AK58" s="166">
        <v>5.4953150107393883E-3</v>
      </c>
      <c r="AL58" s="166">
        <v>5.4845315274604433E-3</v>
      </c>
      <c r="AM58" s="166">
        <v>5.534569333723649E-3</v>
      </c>
      <c r="AN58" s="166">
        <v>4.8576995582187829E-3</v>
      </c>
      <c r="AO58" s="166">
        <v>4.7331701826192982E-3</v>
      </c>
      <c r="AP58" s="166">
        <v>4.530193257273836E-3</v>
      </c>
      <c r="AQ58" s="166">
        <v>4.3585128719263308E-3</v>
      </c>
      <c r="AR58" s="166">
        <v>4.0600769173704089E-3</v>
      </c>
      <c r="AS58" s="166">
        <v>2.8859998204429482E-3</v>
      </c>
    </row>
    <row r="59" spans="5:45" ht="25.5" customHeight="1" thickBot="1">
      <c r="E59" s="600"/>
      <c r="F59" s="606"/>
      <c r="G59" s="594"/>
      <c r="H59" s="597" t="s">
        <v>172</v>
      </c>
      <c r="I59" s="598"/>
      <c r="J59" s="141" t="s">
        <v>24</v>
      </c>
      <c r="K59" s="168" t="s">
        <v>489</v>
      </c>
      <c r="L59" s="168" t="s">
        <v>489</v>
      </c>
      <c r="M59" s="168" t="s">
        <v>489</v>
      </c>
      <c r="N59" s="168">
        <v>1.2856870721313389E-4</v>
      </c>
      <c r="O59" s="168">
        <v>1.763462331790991E-4</v>
      </c>
      <c r="P59" s="168">
        <v>2.0195232139798283E-4</v>
      </c>
      <c r="Q59" s="168">
        <v>1.59172980820088E-4</v>
      </c>
      <c r="R59" s="168">
        <v>1.7045785815755343E-4</v>
      </c>
      <c r="S59" s="168">
        <v>2.8807464407522721E-4</v>
      </c>
      <c r="T59" s="168">
        <v>4.3333523994692113E-4</v>
      </c>
      <c r="U59" s="168">
        <v>8.2795937941649461E-4</v>
      </c>
      <c r="V59" s="168">
        <v>1.8300496392931083E-3</v>
      </c>
      <c r="W59" s="168">
        <v>2.9817612168649655E-3</v>
      </c>
      <c r="X59" s="168">
        <v>4.9097148607963621E-3</v>
      </c>
      <c r="Y59" s="168">
        <v>7.8967887839696861E-3</v>
      </c>
      <c r="Z59" s="168">
        <v>1.2327469023176085E-2</v>
      </c>
      <c r="AA59" s="168">
        <v>1.6658581528410068E-2</v>
      </c>
      <c r="AB59" s="168">
        <v>1.9393339251323145E-2</v>
      </c>
      <c r="AC59" s="168">
        <v>1.9381995709022565E-2</v>
      </c>
      <c r="AD59" s="168">
        <v>2.1225152367337727E-2</v>
      </c>
      <c r="AE59" s="168">
        <v>2.11508868359871E-2</v>
      </c>
      <c r="AF59" s="168">
        <v>2.2163300820659235E-2</v>
      </c>
      <c r="AG59" s="168">
        <v>2.3030252279964362E-2</v>
      </c>
      <c r="AH59" s="168">
        <v>2.4277798366681532E-2</v>
      </c>
      <c r="AI59" s="168">
        <v>2.3844675475325108E-2</v>
      </c>
      <c r="AJ59" s="168">
        <v>2.4509703631134989E-2</v>
      </c>
      <c r="AK59" s="168">
        <v>2.6121342225255913E-2</v>
      </c>
      <c r="AL59" s="168">
        <v>2.63783235161907E-2</v>
      </c>
      <c r="AM59" s="168">
        <v>2.6676204560588328E-2</v>
      </c>
      <c r="AN59" s="168">
        <v>2.620791130550312E-2</v>
      </c>
      <c r="AO59" s="168">
        <v>2.5456289004875583E-2</v>
      </c>
      <c r="AP59" s="168">
        <v>2.7090302252511859E-2</v>
      </c>
      <c r="AQ59" s="168">
        <v>2.6167725722349159E-2</v>
      </c>
      <c r="AR59" s="168">
        <v>2.6254612570658441E-2</v>
      </c>
      <c r="AS59" s="168">
        <v>2.8207325058720679E-2</v>
      </c>
    </row>
    <row r="60" spans="5:45" ht="15" customHeight="1" thickTop="1">
      <c r="E60" s="600"/>
      <c r="F60" s="621" t="s">
        <v>29</v>
      </c>
      <c r="G60" s="622"/>
      <c r="H60" s="622"/>
      <c r="I60" s="623"/>
      <c r="J60" s="115" t="s">
        <v>24</v>
      </c>
      <c r="K60" s="139">
        <v>6.0805191618320649</v>
      </c>
      <c r="L60" s="139">
        <v>6.1711417922504639</v>
      </c>
      <c r="M60" s="139">
        <v>6.4532986048759229</v>
      </c>
      <c r="N60" s="139">
        <v>6.6152079662123189</v>
      </c>
      <c r="O60" s="139">
        <v>6.8305126889833492</v>
      </c>
      <c r="P60" s="139">
        <v>7.2883193745428603</v>
      </c>
      <c r="Q60" s="139">
        <v>7.7134554673729863</v>
      </c>
      <c r="R60" s="139">
        <v>7.5070891324070788</v>
      </c>
      <c r="S60" s="139">
        <v>8.0779830759153661</v>
      </c>
      <c r="T60" s="139">
        <v>7.9906000263500205</v>
      </c>
      <c r="U60" s="139">
        <v>8.1022464167870574</v>
      </c>
      <c r="V60" s="139">
        <v>8.0912498310053458</v>
      </c>
      <c r="W60" s="139">
        <v>6.6280958093033755</v>
      </c>
      <c r="X60" s="139">
        <v>7.680636118817266</v>
      </c>
      <c r="Y60" s="139">
        <v>8.3386293359010448</v>
      </c>
      <c r="Z60" s="139">
        <v>8.4116257654619417</v>
      </c>
      <c r="AA60" s="139">
        <v>8.116516399146704</v>
      </c>
      <c r="AB60" s="139">
        <v>7.8538540089231264</v>
      </c>
      <c r="AC60" s="139">
        <v>7.0993243669397454</v>
      </c>
      <c r="AD60" s="139">
        <v>6.6843664746392175</v>
      </c>
      <c r="AE60" s="139">
        <v>6.5743266542901804</v>
      </c>
      <c r="AF60" s="139">
        <v>6.5224392843492707</v>
      </c>
      <c r="AG60" s="139">
        <v>6.7297076605660333</v>
      </c>
      <c r="AH60" s="139">
        <v>6.8864063548237224</v>
      </c>
      <c r="AI60" s="139">
        <v>6.0885199230431652</v>
      </c>
      <c r="AJ60" s="139">
        <v>6.1073805506405554</v>
      </c>
      <c r="AK60" s="139">
        <v>5.6262191395449559</v>
      </c>
      <c r="AL60" s="139">
        <v>6.0064446762148442</v>
      </c>
      <c r="AM60" s="139">
        <v>6.1011802472045291</v>
      </c>
      <c r="AN60" s="139">
        <v>6.2481405064330264</v>
      </c>
      <c r="AO60" s="139">
        <v>5.8780433691889025</v>
      </c>
      <c r="AP60" s="139">
        <v>5.6713770210992314</v>
      </c>
      <c r="AQ60" s="139">
        <v>5.5660173336432308</v>
      </c>
      <c r="AR60" s="139">
        <v>5.6653948479621024</v>
      </c>
      <c r="AS60" s="139">
        <v>5.5518798550232784</v>
      </c>
    </row>
    <row r="61" spans="5:45" ht="15" customHeight="1" thickBot="1">
      <c r="E61" s="601"/>
      <c r="F61" s="624"/>
      <c r="G61" s="625"/>
      <c r="H61" s="625"/>
      <c r="I61" s="626"/>
      <c r="J61" s="141" t="s">
        <v>20</v>
      </c>
      <c r="K61" s="144">
        <v>1611.3375778854972</v>
      </c>
      <c r="L61" s="144">
        <v>1635.3525749463729</v>
      </c>
      <c r="M61" s="144">
        <v>1710.1241302921196</v>
      </c>
      <c r="N61" s="144">
        <v>1753.0301110462644</v>
      </c>
      <c r="O61" s="144">
        <v>1810.0858625805874</v>
      </c>
      <c r="P61" s="144">
        <v>1931.4046342538579</v>
      </c>
      <c r="Q61" s="144">
        <v>2044.0656988538415</v>
      </c>
      <c r="R61" s="144">
        <v>1989.3786200878758</v>
      </c>
      <c r="S61" s="144">
        <v>2140.6655151175719</v>
      </c>
      <c r="T61" s="144">
        <v>2117.5090069827556</v>
      </c>
      <c r="U61" s="144">
        <v>2147.09530044857</v>
      </c>
      <c r="V61" s="144">
        <v>2144.1812052164169</v>
      </c>
      <c r="W61" s="144">
        <v>1756.4453894653946</v>
      </c>
      <c r="X61" s="144">
        <v>2035.3685714865755</v>
      </c>
      <c r="Y61" s="144">
        <v>2209.736774013777</v>
      </c>
      <c r="Z61" s="144">
        <v>2229.0808278474146</v>
      </c>
      <c r="AA61" s="144">
        <v>2150.8768457738765</v>
      </c>
      <c r="AB61" s="144">
        <v>2081.2713123646286</v>
      </c>
      <c r="AC61" s="144">
        <v>1881.3209572390326</v>
      </c>
      <c r="AD61" s="144">
        <v>1771.3571157793926</v>
      </c>
      <c r="AE61" s="144">
        <v>1742.1965633868979</v>
      </c>
      <c r="AF61" s="144">
        <v>1728.4464103525568</v>
      </c>
      <c r="AG61" s="144">
        <v>1783.3725300499989</v>
      </c>
      <c r="AH61" s="144">
        <v>1824.8976840282864</v>
      </c>
      <c r="AI61" s="144">
        <v>1613.4577796064389</v>
      </c>
      <c r="AJ61" s="144">
        <v>1618.4558459197472</v>
      </c>
      <c r="AK61" s="144">
        <v>1490.9480719794133</v>
      </c>
      <c r="AL61" s="144">
        <v>1591.7078391969337</v>
      </c>
      <c r="AM61" s="144">
        <v>1616.8127655092003</v>
      </c>
      <c r="AN61" s="144">
        <v>1655.757234204752</v>
      </c>
      <c r="AO61" s="144">
        <v>1557.6814928350591</v>
      </c>
      <c r="AP61" s="144">
        <v>1502.9149105912963</v>
      </c>
      <c r="AQ61" s="144">
        <v>1474.9945934154562</v>
      </c>
      <c r="AR61" s="144">
        <v>1501.3296347099572</v>
      </c>
      <c r="AS61" s="144">
        <v>1471.2481615811687</v>
      </c>
    </row>
    <row r="62" spans="5:45" ht="15" customHeight="1" thickTop="1">
      <c r="E62" s="590" t="s">
        <v>171</v>
      </c>
      <c r="F62" s="591"/>
      <c r="G62" s="591"/>
      <c r="H62" s="591"/>
      <c r="I62" s="592"/>
      <c r="J62" s="115" t="s">
        <v>20</v>
      </c>
      <c r="K62" s="165">
        <v>21640.040353564975</v>
      </c>
      <c r="L62" s="165">
        <v>21891.309785955214</v>
      </c>
      <c r="M62" s="165">
        <v>22780.803330964893</v>
      </c>
      <c r="N62" s="165">
        <v>22696.179555395713</v>
      </c>
      <c r="O62" s="165">
        <v>24783.322677686723</v>
      </c>
      <c r="P62" s="165">
        <v>25669.956434268228</v>
      </c>
      <c r="Q62" s="165">
        <v>26628.418072040335</v>
      </c>
      <c r="R62" s="165">
        <v>27462.525757029289</v>
      </c>
      <c r="S62" s="165">
        <v>27897.087551130564</v>
      </c>
      <c r="T62" s="165">
        <v>28052.697569576572</v>
      </c>
      <c r="U62" s="165">
        <v>28942.502877900199</v>
      </c>
      <c r="V62" s="165">
        <v>28901.544672756121</v>
      </c>
      <c r="W62" s="165">
        <v>28775.480631001625</v>
      </c>
      <c r="X62" s="165">
        <v>29709.588940420203</v>
      </c>
      <c r="Y62" s="165">
        <v>29056.90835422105</v>
      </c>
      <c r="Z62" s="165">
        <v>28186.102387093968</v>
      </c>
      <c r="AA62" s="165">
        <v>26736.717132794689</v>
      </c>
      <c r="AB62" s="165">
        <v>26846.00452693272</v>
      </c>
      <c r="AC62" s="165">
        <v>28276.582316648542</v>
      </c>
      <c r="AD62" s="165">
        <v>25370.915537594108</v>
      </c>
      <c r="AE62" s="165">
        <v>25197.248164123856</v>
      </c>
      <c r="AF62" s="165">
        <v>24698.937562290408</v>
      </c>
      <c r="AG62" s="165">
        <v>26048.377449092972</v>
      </c>
      <c r="AH62" s="165">
        <v>25854.401775971124</v>
      </c>
      <c r="AI62" s="165">
        <v>24874.264366899592</v>
      </c>
      <c r="AJ62" s="165">
        <v>25257.897629550258</v>
      </c>
      <c r="AK62" s="165">
        <v>25210.52601588162</v>
      </c>
      <c r="AL62" s="165">
        <v>25650.178628275291</v>
      </c>
      <c r="AM62" s="165">
        <v>26048.735982558086</v>
      </c>
      <c r="AN62" s="165">
        <v>26762.458620361635</v>
      </c>
      <c r="AO62" s="165">
        <v>25665.690609189267</v>
      </c>
      <c r="AP62" s="165">
        <v>26256.216151753786</v>
      </c>
      <c r="AQ62" s="165">
        <v>26405.364679900154</v>
      </c>
      <c r="AR62" s="165">
        <v>27022.68073143423</v>
      </c>
      <c r="AS62" s="165">
        <v>26544.160130959943</v>
      </c>
    </row>
    <row r="63" spans="5:45">
      <c r="E63" s="87" t="s">
        <v>219</v>
      </c>
    </row>
    <row r="64" spans="5:45">
      <c r="E64" s="87" t="s">
        <v>224</v>
      </c>
    </row>
    <row r="65" spans="5:5">
      <c r="E65" s="87" t="s">
        <v>223</v>
      </c>
    </row>
    <row r="66" spans="5:5">
      <c r="E66" s="87" t="s">
        <v>429</v>
      </c>
    </row>
    <row r="67" spans="5:5">
      <c r="E67" s="453" t="s">
        <v>492</v>
      </c>
    </row>
  </sheetData>
  <mergeCells count="41">
    <mergeCell ref="F9:I9"/>
    <mergeCell ref="E10:E25"/>
    <mergeCell ref="F10:I10"/>
    <mergeCell ref="F11:F24"/>
    <mergeCell ref="G11:G18"/>
    <mergeCell ref="H11:H15"/>
    <mergeCell ref="H16:H18"/>
    <mergeCell ref="G19:G22"/>
    <mergeCell ref="H20:H21"/>
    <mergeCell ref="H22:I22"/>
    <mergeCell ref="G23:G24"/>
    <mergeCell ref="H23:I23"/>
    <mergeCell ref="H24:I24"/>
    <mergeCell ref="F25:I25"/>
    <mergeCell ref="E26:E43"/>
    <mergeCell ref="F26:I26"/>
    <mergeCell ref="F27:F41"/>
    <mergeCell ref="G27:G34"/>
    <mergeCell ref="H27:I27"/>
    <mergeCell ref="H28:H34"/>
    <mergeCell ref="G35:G39"/>
    <mergeCell ref="H36:H38"/>
    <mergeCell ref="H39:I39"/>
    <mergeCell ref="G40:G41"/>
    <mergeCell ref="H40:I40"/>
    <mergeCell ref="H41:I41"/>
    <mergeCell ref="F42:I43"/>
    <mergeCell ref="E62:I62"/>
    <mergeCell ref="G58:G59"/>
    <mergeCell ref="H58:I58"/>
    <mergeCell ref="H59:I59"/>
    <mergeCell ref="E44:E61"/>
    <mergeCell ref="F44:I44"/>
    <mergeCell ref="F45:F59"/>
    <mergeCell ref="G45:G52"/>
    <mergeCell ref="H45:I45"/>
    <mergeCell ref="H46:H52"/>
    <mergeCell ref="G53:G57"/>
    <mergeCell ref="H54:H56"/>
    <mergeCell ref="H57:I57"/>
    <mergeCell ref="F60:I61"/>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13</vt:i4>
      </vt:variant>
    </vt:vector>
  </HeadingPairs>
  <TitlesOfParts>
    <vt:vector size="13" baseType="lpstr">
      <vt:lpstr>Contents</vt:lpstr>
      <vt:lpstr>NID7章-時系列データ</vt:lpstr>
      <vt:lpstr>NID7.2-活動量_5A1</vt:lpstr>
      <vt:lpstr>NID7.3-活動量_5B1</vt:lpstr>
      <vt:lpstr>NID7.4-活動量_1A</vt:lpstr>
      <vt:lpstr>NID7.2-排出量_5A</vt:lpstr>
      <vt:lpstr>NID7.3-排出量_5B</vt:lpstr>
      <vt:lpstr>NID7.4-排出量_5C</vt:lpstr>
      <vt:lpstr>NID7.4-排出量_1A</vt:lpstr>
      <vt:lpstr>NID7.4-排出量_1A (2)</vt:lpstr>
      <vt:lpstr>NID7.4-排出量_5C (2)</vt:lpstr>
      <vt:lpstr>NID7.5-排出量_5D</vt:lpstr>
      <vt:lpstr>NID7.6-排出量_5E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Takefumi_Oda</dc:creator>
  <cp:lastModifiedBy>Takefumi ODA</cp:lastModifiedBy>
  <cp:lastPrinted>2021-04-22T01:30:34Z</cp:lastPrinted>
  <dcterms:created xsi:type="dcterms:W3CDTF">1997-01-08T22:48:59Z</dcterms:created>
  <dcterms:modified xsi:type="dcterms:W3CDTF">2026-05-27T02:43:17Z</dcterms:modified>
</cp:coreProperties>
</file>