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nds.nies.go.jp\esd\main\b42_温室効果ガスインベントリオフィス\b16gio\2024PJ\GIOウェブサイト\4. アウトリーチ（NIDデータの公開）\公開ファイル\"/>
    </mc:Choice>
  </mc:AlternateContent>
  <xr:revisionPtr revIDLastSave="0" documentId="13_ncr:1_{7833D1F3-BF36-4DE7-BA50-05CB2811A1F7}" xr6:coauthVersionLast="47" xr6:coauthVersionMax="47" xr10:uidLastSave="{00000000-0000-0000-0000-000000000000}"/>
  <bookViews>
    <workbookView xWindow="-120" yWindow="-120" windowWidth="29040" windowHeight="15720" tabRatio="592" xr2:uid="{00000000-000D-0000-FFFF-FFFF00000000}"/>
  </bookViews>
  <sheets>
    <sheet name="Contents" sheetId="51" r:id="rId1"/>
    <sheet name="NID7章-各種時系列データ" sheetId="12" r:id="rId2"/>
    <sheet name="NID7.2-活動量_5A1" sheetId="62" r:id="rId3"/>
    <sheet name="NID7.3-活動量_5B1" sheetId="59" r:id="rId4"/>
    <sheet name="NID7.4-活動量_1A" sheetId="53" r:id="rId5"/>
    <sheet name="NID7.2-排出量_5A" sheetId="60" r:id="rId6"/>
    <sheet name="NIR7.2-排出量_5A（別案）" sheetId="61" state="hidden" r:id="rId7"/>
    <sheet name="NID7.3-排出量_5B" sheetId="44" r:id="rId8"/>
    <sheet name="NID7.4-排出量_5C" sheetId="56" r:id="rId9"/>
    <sheet name="NID7.4-排出量_5C, 1A" sheetId="64" r:id="rId10"/>
    <sheet name="NID7.5-排出量_5D" sheetId="57" r:id="rId11"/>
    <sheet name="NID7.6-排出量_5E" sheetId="48" r:id="rId12"/>
  </sheets>
  <definedNames>
    <definedName name="_Fill" localSheetId="2" hidden="1">#REF!</definedName>
    <definedName name="_Fill" localSheetId="5" hidden="1">#REF!</definedName>
    <definedName name="_Fill" localSheetId="3" hidden="1">#REF!</definedName>
    <definedName name="_Fill" localSheetId="7" hidden="1">#REF!</definedName>
    <definedName name="_Fill" localSheetId="4" hidden="1">#REF!</definedName>
    <definedName name="_Fill" localSheetId="8" hidden="1">#REF!</definedName>
    <definedName name="_Fill" localSheetId="10" hidden="1">#REF!</definedName>
    <definedName name="_Fill" localSheetId="11" hidden="1">#REF!</definedName>
    <definedName name="_Fill" localSheetId="6" hidden="1">#REF!</definedName>
    <definedName name="_Fill"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45" i="62" l="1"/>
  <c r="BF30" i="62"/>
  <c r="BE45" i="62"/>
  <c r="BD30" i="62"/>
  <c r="BC45" i="62"/>
  <c r="BB45" i="62"/>
  <c r="BA45" i="62"/>
  <c r="AZ45" i="62"/>
  <c r="AY45" i="62"/>
  <c r="AX30" i="62"/>
  <c r="AW45" i="62"/>
  <c r="AV30" i="62"/>
  <c r="AV45" i="62" s="1"/>
  <c r="AU30" i="62"/>
  <c r="AP30" i="62"/>
  <c r="AM30" i="62"/>
  <c r="AH30" i="62"/>
  <c r="AE30" i="62"/>
  <c r="AB9" i="62"/>
  <c r="AC9" i="62" s="1"/>
  <c r="AD9" i="62" s="1"/>
  <c r="AE9" i="62" s="1"/>
  <c r="AF9" i="62" s="1"/>
  <c r="AG9" i="62" s="1"/>
  <c r="AH9" i="62" s="1"/>
  <c r="AI9" i="62" s="1"/>
  <c r="AJ9" i="62" s="1"/>
  <c r="AK9" i="62" s="1"/>
  <c r="AL9" i="62" s="1"/>
  <c r="AM9" i="62" s="1"/>
  <c r="AN9" i="62" s="1"/>
  <c r="AO9" i="62" s="1"/>
  <c r="AP9" i="62" s="1"/>
  <c r="AQ9" i="62" s="1"/>
  <c r="AR9" i="62" s="1"/>
  <c r="AS9" i="62" s="1"/>
  <c r="AT9" i="62" s="1"/>
  <c r="AU9" i="62" s="1"/>
  <c r="AV9" i="62" s="1"/>
  <c r="AW9" i="62" s="1"/>
  <c r="AX9" i="62" s="1"/>
  <c r="AY9" i="62" s="1"/>
  <c r="AZ9" i="62" s="1"/>
  <c r="BA9" i="62" s="1"/>
  <c r="BB9" i="62" s="1"/>
  <c r="BC9" i="62" s="1"/>
  <c r="BD9" i="62" s="1"/>
  <c r="BE9" i="62" s="1"/>
  <c r="BF9" i="62" s="1"/>
  <c r="BG9" i="62" s="1"/>
  <c r="AW30" i="62" l="1"/>
  <c r="AE45" i="62"/>
  <c r="AM45" i="62"/>
  <c r="AU45" i="62"/>
  <c r="BF45" i="62"/>
  <c r="BD45" i="62"/>
  <c r="BE30" i="62"/>
  <c r="AX45" i="62"/>
  <c r="BC30" i="62"/>
  <c r="AO30" i="62"/>
  <c r="AO45" i="62" s="1"/>
  <c r="AG30" i="62"/>
  <c r="AG45" i="62" s="1"/>
  <c r="AP45" i="62"/>
  <c r="AH45" i="62"/>
  <c r="AN30" i="62"/>
  <c r="AN45" i="62" s="1"/>
  <c r="AF30" i="62"/>
  <c r="AF45" i="62" s="1"/>
  <c r="BB30" i="62"/>
  <c r="AT30" i="62"/>
  <c r="AT45" i="62" s="1"/>
  <c r="AL30" i="62"/>
  <c r="AL45" i="62" s="1"/>
  <c r="AD30" i="62"/>
  <c r="AD45" i="62" s="1"/>
  <c r="BA30" i="62"/>
  <c r="AS30" i="62"/>
  <c r="AS45" i="62" s="1"/>
  <c r="AK30" i="62"/>
  <c r="AK45" i="62" s="1"/>
  <c r="AC30" i="62"/>
  <c r="AC45" i="62" s="1"/>
  <c r="AA30" i="62"/>
  <c r="AA45" i="62" s="1"/>
  <c r="AZ30" i="62"/>
  <c r="AR30" i="62"/>
  <c r="AR45" i="62" s="1"/>
  <c r="AJ30" i="62"/>
  <c r="AJ45" i="62" s="1"/>
  <c r="AB30" i="62"/>
  <c r="AB45" i="62" s="1"/>
  <c r="BG30" i="62"/>
  <c r="AY30" i="62"/>
  <c r="AQ30" i="62"/>
  <c r="AQ45" i="62" s="1"/>
  <c r="AI30" i="62"/>
  <c r="AI45" i="62" s="1"/>
  <c r="X6" i="61" l="1"/>
  <c r="AA8" i="61" l="1"/>
  <c r="AA7" i="61" l="1"/>
  <c r="AA21" i="61" l="1"/>
  <c r="AB21" i="61" l="1"/>
  <c r="AC21" i="61"/>
  <c r="AE21" i="61" l="1"/>
  <c r="AD21" i="61"/>
  <c r="AF21" i="61" l="1"/>
  <c r="AG21" i="61"/>
  <c r="AH21" i="61" l="1"/>
  <c r="AI21" i="61"/>
  <c r="AJ21" i="61" l="1"/>
  <c r="AK21" i="61" l="1"/>
  <c r="AL21" i="61"/>
  <c r="AM21" i="61" l="1"/>
  <c r="AN21" i="61" l="1"/>
  <c r="AO21" i="61" l="1"/>
  <c r="AP21" i="61"/>
  <c r="AQ21" i="61" l="1"/>
  <c r="AS21" i="61" l="1"/>
  <c r="AR21" i="61"/>
  <c r="AT21" i="61" l="1"/>
  <c r="AU21" i="61" l="1"/>
  <c r="AV21" i="61" l="1"/>
  <c r="AX21" i="61" l="1"/>
  <c r="AW21" i="61"/>
  <c r="AZ21" i="61" l="1"/>
  <c r="AY21" i="61"/>
  <c r="BA21" i="61" l="1"/>
  <c r="BB21" i="61" l="1"/>
  <c r="BC21" i="61" l="1"/>
  <c r="BD21" i="61" l="1"/>
  <c r="BE21" i="61"/>
  <c r="BG21" i="61" l="1"/>
  <c r="BF21" i="61" l="1"/>
  <c r="BG104" i="12" l="1"/>
  <c r="BG263" i="12" l="1"/>
  <c r="BG245" i="12"/>
  <c r="BG14" i="59"/>
  <c r="BG18" i="59"/>
  <c r="BG282" i="12"/>
  <c r="BG274" i="12"/>
  <c r="AP58" i="12" l="1"/>
  <c r="AQ58" i="12" s="1"/>
  <c r="AR58" i="12" s="1"/>
  <c r="AS58" i="12" s="1"/>
  <c r="AT58" i="12" s="1"/>
  <c r="AU58" i="12" s="1"/>
  <c r="AV58" i="12" s="1"/>
  <c r="AW58" i="12" s="1"/>
  <c r="AX58" i="12" s="1"/>
  <c r="AY58" i="12" s="1"/>
  <c r="AZ58" i="12" s="1"/>
  <c r="BA58" i="12" s="1"/>
  <c r="BB58" i="12" s="1"/>
  <c r="BC58" i="12" s="1"/>
  <c r="BD58" i="12" s="1"/>
  <c r="BE58" i="12" s="1"/>
  <c r="BF58" i="12" s="1"/>
  <c r="BG58" i="12" s="1"/>
  <c r="BF14" i="59" l="1"/>
  <c r="BF18" i="59"/>
  <c r="BF104" i="12" l="1"/>
  <c r="AE18" i="59" l="1"/>
  <c r="AC18" i="59"/>
  <c r="AA14" i="59"/>
  <c r="AF14" i="59"/>
  <c r="AE14" i="59"/>
  <c r="AJ14" i="59"/>
  <c r="AH18" i="59"/>
  <c r="AF18" i="59"/>
  <c r="AC14" i="59"/>
  <c r="AJ18" i="59"/>
  <c r="AB18" i="59"/>
  <c r="AI18" i="59"/>
  <c r="AG18" i="59"/>
  <c r="AA18" i="59"/>
  <c r="AD14" i="59"/>
  <c r="AG14" i="59" l="1"/>
  <c r="AH14" i="59"/>
  <c r="AD18" i="59"/>
  <c r="AI14" i="59"/>
  <c r="AB14" i="59"/>
  <c r="BE18" i="59" l="1"/>
  <c r="BE104" i="12" l="1"/>
  <c r="BD18" i="59" l="1"/>
  <c r="AQ18" i="59" l="1"/>
  <c r="AY18" i="59"/>
  <c r="BC18" i="59"/>
  <c r="AU18" i="59"/>
  <c r="AS18" i="59" l="1"/>
  <c r="AM18" i="59"/>
  <c r="AX18" i="59"/>
  <c r="AZ18" i="59"/>
  <c r="AN18" i="59"/>
  <c r="AW18" i="59"/>
  <c r="AR18" i="59"/>
  <c r="AP18" i="59"/>
  <c r="AV18" i="59"/>
  <c r="AK18" i="59"/>
  <c r="BB18" i="59"/>
  <c r="BA18" i="59"/>
  <c r="AO18" i="59"/>
  <c r="AT18" i="59"/>
  <c r="AL18" i="59"/>
  <c r="AX14" i="59" l="1"/>
  <c r="AP14" i="59"/>
  <c r="AO14" i="59"/>
  <c r="AB9" i="59"/>
  <c r="AC9" i="59" s="1"/>
  <c r="AD9" i="59" s="1"/>
  <c r="AE9" i="59" s="1"/>
  <c r="AF9" i="59" s="1"/>
  <c r="AG9" i="59" s="1"/>
  <c r="AH9" i="59" s="1"/>
  <c r="AI9" i="59" s="1"/>
  <c r="AJ9" i="59" s="1"/>
  <c r="AK9" i="59" s="1"/>
  <c r="AL9" i="59" s="1"/>
  <c r="AM9" i="59" s="1"/>
  <c r="AN9" i="59" s="1"/>
  <c r="AO9" i="59" s="1"/>
  <c r="AP9" i="59" s="1"/>
  <c r="AQ9" i="59" s="1"/>
  <c r="AR9" i="59" s="1"/>
  <c r="AS9" i="59" s="1"/>
  <c r="AT9" i="59" s="1"/>
  <c r="AU9" i="59" s="1"/>
  <c r="AV9" i="59" s="1"/>
  <c r="AW9" i="59" s="1"/>
  <c r="AX9" i="59" s="1"/>
  <c r="AY9" i="59" s="1"/>
  <c r="AZ9" i="59" s="1"/>
  <c r="BA9" i="59" s="1"/>
  <c r="BB9" i="59" s="1"/>
  <c r="BC9" i="59" s="1"/>
  <c r="BD9" i="59" s="1"/>
  <c r="BE9" i="59" s="1"/>
  <c r="BF9" i="59" s="1"/>
  <c r="BG9" i="59" s="1"/>
  <c r="AW14" i="59" l="1"/>
  <c r="AQ14" i="59"/>
  <c r="AY14" i="59"/>
  <c r="AZ14" i="59"/>
  <c r="AK14" i="59"/>
  <c r="AS14" i="59"/>
  <c r="BA14" i="59"/>
  <c r="AR14" i="59"/>
  <c r="AL14" i="59"/>
  <c r="AT14" i="59"/>
  <c r="BB14" i="59"/>
  <c r="AM14" i="59"/>
  <c r="AU14" i="59"/>
  <c r="BC14" i="59"/>
  <c r="AN14" i="59"/>
  <c r="AV14" i="59"/>
  <c r="BD14" i="59"/>
  <c r="BD104" i="12" l="1"/>
  <c r="AP206" i="12" l="1"/>
  <c r="AQ206" i="12" s="1"/>
  <c r="AR206" i="12" s="1"/>
  <c r="AS206" i="12" s="1"/>
  <c r="AT206" i="12" s="1"/>
  <c r="AU206" i="12" s="1"/>
  <c r="AV206" i="12" s="1"/>
  <c r="AW206" i="12" s="1"/>
  <c r="AX206" i="12" s="1"/>
  <c r="AY206" i="12" s="1"/>
  <c r="AZ206" i="12" s="1"/>
  <c r="BA206" i="12" s="1"/>
  <c r="BB206" i="12" s="1"/>
  <c r="BC206" i="12" s="1"/>
  <c r="BD206" i="12" s="1"/>
  <c r="BE206" i="12" s="1"/>
  <c r="BF206" i="12" s="1"/>
  <c r="BG206" i="12" s="1"/>
  <c r="BC104" i="12" l="1"/>
  <c r="AP177" i="12" l="1"/>
  <c r="AQ177" i="12" s="1"/>
  <c r="AR177" i="12" s="1"/>
  <c r="AS177" i="12" s="1"/>
  <c r="AT177" i="12" s="1"/>
  <c r="AU177" i="12" s="1"/>
  <c r="AV177" i="12" s="1"/>
  <c r="AW177" i="12" s="1"/>
  <c r="AX177" i="12" s="1"/>
  <c r="AY177" i="12" s="1"/>
  <c r="AZ177" i="12" s="1"/>
  <c r="BA177" i="12" s="1"/>
  <c r="BB177" i="12" s="1"/>
  <c r="BC177" i="12" s="1"/>
  <c r="BD177" i="12" s="1"/>
  <c r="BE177" i="12" s="1"/>
  <c r="BF177" i="12" s="1"/>
  <c r="BG177" i="12" s="1"/>
  <c r="AP182" i="12"/>
  <c r="AQ182" i="12" s="1"/>
  <c r="AR182" i="12" s="1"/>
  <c r="AS182" i="12" s="1"/>
  <c r="AT182" i="12" s="1"/>
  <c r="AU182" i="12" s="1"/>
  <c r="AV182" i="12" s="1"/>
  <c r="AW182" i="12" s="1"/>
  <c r="AX182" i="12" s="1"/>
  <c r="AY182" i="12" s="1"/>
  <c r="AZ182" i="12" s="1"/>
  <c r="BA182" i="12" s="1"/>
  <c r="BB182" i="12" s="1"/>
  <c r="BC182" i="12" s="1"/>
  <c r="BD182" i="12" s="1"/>
  <c r="BE182" i="12" s="1"/>
  <c r="BF182" i="12" s="1"/>
  <c r="BG182" i="12" s="1"/>
  <c r="AP312" i="12"/>
  <c r="AQ312" i="12" s="1"/>
  <c r="AR312" i="12" s="1"/>
  <c r="AS312" i="12" s="1"/>
  <c r="AT312" i="12" s="1"/>
  <c r="AU312" i="12" s="1"/>
  <c r="AV312" i="12" s="1"/>
  <c r="AW312" i="12" s="1"/>
  <c r="AX312" i="12" s="1"/>
  <c r="AY312" i="12" s="1"/>
  <c r="AZ312" i="12" s="1"/>
  <c r="BA312" i="12" s="1"/>
  <c r="BB312" i="12" s="1"/>
  <c r="BC312" i="12" s="1"/>
  <c r="BD312" i="12" s="1"/>
  <c r="BE312" i="12" s="1"/>
  <c r="BF312" i="12" s="1"/>
  <c r="BG312" i="12" s="1"/>
  <c r="AP338" i="12"/>
  <c r="AQ338" i="12" s="1"/>
  <c r="AR338" i="12" s="1"/>
  <c r="AS338" i="12" s="1"/>
  <c r="AT338" i="12" s="1"/>
  <c r="AU338" i="12" s="1"/>
  <c r="AV338" i="12" s="1"/>
  <c r="AW338" i="12" s="1"/>
  <c r="AX338" i="12" s="1"/>
  <c r="AY338" i="12" s="1"/>
  <c r="AZ338" i="12" s="1"/>
  <c r="BA338" i="12" s="1"/>
  <c r="BB338" i="12" s="1"/>
  <c r="BC338" i="12" s="1"/>
  <c r="BD338" i="12" s="1"/>
  <c r="BE338" i="12" s="1"/>
  <c r="BF338" i="12" s="1"/>
  <c r="BG338" i="12" s="1"/>
  <c r="AP286" i="12" l="1"/>
  <c r="AQ286" i="12" s="1"/>
  <c r="AR286" i="12" s="1"/>
  <c r="AS286" i="12" s="1"/>
  <c r="AT286" i="12" s="1"/>
  <c r="AU286" i="12" s="1"/>
  <c r="AV286" i="12" s="1"/>
  <c r="AW286" i="12" s="1"/>
  <c r="AX286" i="12" s="1"/>
  <c r="AY286" i="12" s="1"/>
  <c r="AZ286" i="12" s="1"/>
  <c r="BA286" i="12" s="1"/>
  <c r="BB286" i="12" s="1"/>
  <c r="BC286" i="12" s="1"/>
  <c r="BD286" i="12" s="1"/>
  <c r="BE286" i="12" s="1"/>
  <c r="BF286" i="12" s="1"/>
  <c r="BG286" i="12" s="1"/>
  <c r="AB9" i="53" l="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W9" i="53" s="1"/>
  <c r="AX9" i="53" s="1"/>
  <c r="AY9" i="53" s="1"/>
  <c r="AZ9" i="53" s="1"/>
  <c r="BA9" i="53" s="1"/>
  <c r="BB9" i="53" s="1"/>
  <c r="BC9" i="53" s="1"/>
  <c r="BD9" i="53" s="1"/>
  <c r="BE9" i="53" s="1"/>
  <c r="BF9" i="53" s="1"/>
  <c r="BG9" i="53" s="1"/>
  <c r="AP81" i="12" l="1"/>
  <c r="AQ81" i="12" s="1"/>
  <c r="AR81" i="12" s="1"/>
  <c r="AS81" i="12" s="1"/>
  <c r="AT81" i="12" s="1"/>
  <c r="AU81" i="12" s="1"/>
  <c r="AV81" i="12" s="1"/>
  <c r="AW81" i="12" s="1"/>
  <c r="AX81" i="12" s="1"/>
  <c r="AY81" i="12" s="1"/>
  <c r="AZ81" i="12" s="1"/>
  <c r="BA81" i="12" s="1"/>
  <c r="BB81" i="12" s="1"/>
  <c r="BC81" i="12" s="1"/>
  <c r="BD81" i="12" s="1"/>
  <c r="BE81" i="12" s="1"/>
  <c r="BF81" i="12" s="1"/>
  <c r="BG81" i="12" s="1"/>
  <c r="AP74" i="12" l="1"/>
  <c r="AQ74" i="12" s="1"/>
  <c r="AR74" i="12" s="1"/>
  <c r="AS74" i="12" s="1"/>
  <c r="AT74" i="12" s="1"/>
  <c r="AU74" i="12" s="1"/>
  <c r="AV74" i="12" s="1"/>
  <c r="AW74" i="12" s="1"/>
  <c r="AX74" i="12" s="1"/>
  <c r="AY74" i="12" s="1"/>
  <c r="AZ74" i="12" s="1"/>
  <c r="BA74" i="12" s="1"/>
  <c r="BB74" i="12" s="1"/>
  <c r="BC74" i="12" s="1"/>
  <c r="BD74" i="12" s="1"/>
  <c r="BE74" i="12" s="1"/>
  <c r="BF74" i="12" s="1"/>
  <c r="BG74" i="12" s="1"/>
  <c r="AB44" i="12" l="1"/>
  <c r="AC44" i="12" s="1"/>
  <c r="AD44" i="12" s="1"/>
  <c r="AE44" i="12" s="1"/>
  <c r="AF44" i="12" s="1"/>
  <c r="AG44" i="12" s="1"/>
  <c r="AH44" i="12" s="1"/>
  <c r="AI44" i="12" s="1"/>
  <c r="AJ44" i="12" s="1"/>
  <c r="AK44" i="12" s="1"/>
  <c r="AL44" i="12" s="1"/>
  <c r="AM44" i="12" s="1"/>
  <c r="AN44" i="12" s="1"/>
  <c r="AO44" i="12" s="1"/>
  <c r="AP44" i="12" s="1"/>
  <c r="AQ44" i="12" s="1"/>
  <c r="AR44" i="12" s="1"/>
  <c r="AS44" i="12" s="1"/>
  <c r="AT44" i="12" s="1"/>
  <c r="AU44" i="12" s="1"/>
  <c r="AV44" i="12" s="1"/>
  <c r="AW44" i="12" s="1"/>
  <c r="AX44" i="12" s="1"/>
  <c r="AY44" i="12" s="1"/>
  <c r="AZ44" i="12" s="1"/>
  <c r="BA44" i="12" s="1"/>
  <c r="BB44" i="12" s="1"/>
  <c r="BC44" i="12" s="1"/>
  <c r="BD44" i="12" s="1"/>
  <c r="BE44" i="12" s="1"/>
  <c r="BF44" i="12" s="1"/>
  <c r="BG44" i="12" s="1"/>
  <c r="AB34" i="12" l="1"/>
  <c r="AC34" i="12" s="1"/>
  <c r="AD34" i="12" s="1"/>
  <c r="AE34" i="12" s="1"/>
  <c r="AF34" i="12" s="1"/>
  <c r="AG34" i="12" s="1"/>
  <c r="AH34" i="12" s="1"/>
  <c r="AI34" i="12" s="1"/>
  <c r="AJ34" i="12" s="1"/>
  <c r="AK34" i="12" s="1"/>
  <c r="AL34" i="12" s="1"/>
  <c r="AM34" i="12" s="1"/>
  <c r="AN34" i="12" s="1"/>
  <c r="AO34" i="12" s="1"/>
  <c r="AP34" i="12" s="1"/>
  <c r="AQ34" i="12" s="1"/>
  <c r="AR34" i="12" s="1"/>
  <c r="AS34" i="12" s="1"/>
  <c r="AT34" i="12" s="1"/>
  <c r="AU34" i="12" s="1"/>
  <c r="AV34" i="12" s="1"/>
  <c r="AW34" i="12" s="1"/>
  <c r="AX34" i="12" s="1"/>
  <c r="AY34" i="12" s="1"/>
  <c r="AZ34" i="12" s="1"/>
  <c r="BA34" i="12" s="1"/>
  <c r="BB34" i="12" s="1"/>
  <c r="BC34" i="12" s="1"/>
  <c r="BD34" i="12" s="1"/>
  <c r="BE34" i="12" s="1"/>
  <c r="BF34" i="12" s="1"/>
  <c r="BG34" i="12" s="1"/>
  <c r="AB13" i="12" l="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BE13" i="12" s="1"/>
  <c r="BF13" i="12" s="1"/>
  <c r="BG13" i="12" s="1"/>
  <c r="AP352" i="12" l="1"/>
  <c r="AQ352" i="12" s="1"/>
  <c r="AR352" i="12" s="1"/>
  <c r="AS352" i="12" s="1"/>
  <c r="AT352" i="12" s="1"/>
  <c r="AU352" i="12" s="1"/>
  <c r="AV352" i="12" s="1"/>
  <c r="AW352" i="12" s="1"/>
  <c r="AX352" i="12" s="1"/>
  <c r="AY352" i="12" s="1"/>
  <c r="AZ352" i="12" s="1"/>
  <c r="BA352" i="12" s="1"/>
  <c r="BB352" i="12" s="1"/>
  <c r="BC352" i="12" s="1"/>
  <c r="BD352" i="12" s="1"/>
  <c r="BE352" i="12" s="1"/>
  <c r="BF352" i="12" s="1"/>
  <c r="BG352" i="12" s="1"/>
  <c r="AP50" i="12"/>
  <c r="AQ50" i="12" s="1"/>
  <c r="AR50" i="12" s="1"/>
  <c r="AS50" i="12" s="1"/>
  <c r="AT50" i="12" s="1"/>
  <c r="AU50" i="12" s="1"/>
  <c r="AV50" i="12" s="1"/>
  <c r="AW50" i="12" s="1"/>
  <c r="AX50" i="12" s="1"/>
  <c r="AY50" i="12" s="1"/>
  <c r="AZ50" i="12" s="1"/>
  <c r="BA50" i="12" s="1"/>
  <c r="BB50" i="12" s="1"/>
  <c r="BC50" i="12" s="1"/>
  <c r="BD50" i="12" s="1"/>
  <c r="BE50" i="12" s="1"/>
  <c r="BF50" i="12" s="1"/>
  <c r="BG50" i="12" s="1"/>
  <c r="AP63" i="12"/>
  <c r="AQ63" i="12" s="1"/>
  <c r="AR63" i="12" s="1"/>
  <c r="AS63" i="12" s="1"/>
  <c r="AT63" i="12" s="1"/>
  <c r="AU63" i="12" s="1"/>
  <c r="AV63" i="12" s="1"/>
  <c r="AW63" i="12" s="1"/>
  <c r="AX63" i="12" s="1"/>
  <c r="AY63" i="12" s="1"/>
  <c r="AZ63" i="12" s="1"/>
  <c r="BA63" i="12" s="1"/>
  <c r="BB63" i="12" s="1"/>
  <c r="BC63" i="12" s="1"/>
  <c r="BD63" i="12" s="1"/>
  <c r="BE63" i="12" s="1"/>
  <c r="BF63" i="12" s="1"/>
  <c r="BG63" i="12" s="1"/>
  <c r="AP197" i="12"/>
  <c r="AQ197" i="12" s="1"/>
  <c r="AR197" i="12" s="1"/>
  <c r="AS197" i="12" s="1"/>
  <c r="AT197" i="12" s="1"/>
  <c r="AU197" i="12" s="1"/>
  <c r="AV197" i="12" s="1"/>
  <c r="AW197" i="12" s="1"/>
  <c r="AX197" i="12" s="1"/>
  <c r="AY197" i="12" s="1"/>
  <c r="AZ197" i="12" s="1"/>
  <c r="BA197" i="12" s="1"/>
  <c r="BB197" i="12" s="1"/>
  <c r="BC197" i="12" s="1"/>
  <c r="BD197" i="12" s="1"/>
  <c r="BE197" i="12" s="1"/>
  <c r="BF197" i="12" s="1"/>
  <c r="BG197" i="12" s="1"/>
  <c r="AP221" i="12"/>
  <c r="AQ221" i="12" s="1"/>
  <c r="AR221" i="12" s="1"/>
  <c r="AS221" i="12" s="1"/>
  <c r="AT221" i="12" s="1"/>
  <c r="AU221" i="12" s="1"/>
  <c r="AV221" i="12" s="1"/>
  <c r="AW221" i="12" s="1"/>
  <c r="AX221" i="12" s="1"/>
  <c r="AY221" i="12" s="1"/>
  <c r="AZ221" i="12" s="1"/>
  <c r="BA221" i="12" s="1"/>
  <c r="BB221" i="12" s="1"/>
  <c r="BC221" i="12" s="1"/>
  <c r="BD221" i="12" s="1"/>
  <c r="BE221" i="12" s="1"/>
  <c r="BF221" i="12" s="1"/>
  <c r="BG221" i="12" s="1"/>
  <c r="AP228" i="12"/>
  <c r="AQ228" i="12" s="1"/>
  <c r="AR228" i="12" s="1"/>
  <c r="AS228" i="12" s="1"/>
  <c r="AT228" i="12" s="1"/>
  <c r="AU228" i="12" s="1"/>
  <c r="AV228" i="12" s="1"/>
  <c r="AW228" i="12" s="1"/>
  <c r="AX228" i="12" s="1"/>
  <c r="AY228" i="12" s="1"/>
  <c r="AZ228" i="12" s="1"/>
  <c r="BA228" i="12" s="1"/>
  <c r="BB228" i="12" s="1"/>
  <c r="BC228" i="12" s="1"/>
  <c r="BD228" i="12" s="1"/>
  <c r="BE228" i="12" s="1"/>
  <c r="BF228" i="12" s="1"/>
  <c r="BG228" i="12" s="1"/>
  <c r="AP238" i="12"/>
  <c r="AQ238" i="12" s="1"/>
  <c r="AR238" i="12" s="1"/>
  <c r="AS238" i="12" s="1"/>
  <c r="AT238" i="12" s="1"/>
  <c r="AU238" i="12" s="1"/>
  <c r="AV238" i="12" s="1"/>
  <c r="AW238" i="12" s="1"/>
  <c r="AX238" i="12" s="1"/>
  <c r="AY238" i="12" s="1"/>
  <c r="AZ238" i="12" s="1"/>
  <c r="BA238" i="12" s="1"/>
  <c r="BB238" i="12" s="1"/>
  <c r="BC238" i="12" s="1"/>
  <c r="BD238" i="12" s="1"/>
  <c r="BE238" i="12" s="1"/>
  <c r="BF238" i="12" s="1"/>
  <c r="BG238" i="12" s="1"/>
  <c r="AP249" i="12"/>
  <c r="AQ249" i="12" s="1"/>
  <c r="AR249" i="12" s="1"/>
  <c r="AS249" i="12" s="1"/>
  <c r="AT249" i="12" s="1"/>
  <c r="AU249" i="12" s="1"/>
  <c r="AV249" i="12" s="1"/>
  <c r="AW249" i="12" s="1"/>
  <c r="AX249" i="12" s="1"/>
  <c r="AY249" i="12" s="1"/>
  <c r="AZ249" i="12" s="1"/>
  <c r="BA249" i="12" s="1"/>
  <c r="BB249" i="12" s="1"/>
  <c r="BC249" i="12" s="1"/>
  <c r="BD249" i="12" s="1"/>
  <c r="BE249" i="12" s="1"/>
  <c r="BF249" i="12" s="1"/>
  <c r="BG249" i="12" s="1"/>
  <c r="AP256" i="12"/>
  <c r="AQ256" i="12" s="1"/>
  <c r="AR256" i="12" s="1"/>
  <c r="AS256" i="12" s="1"/>
  <c r="AT256" i="12" s="1"/>
  <c r="AU256" i="12" s="1"/>
  <c r="AV256" i="12" s="1"/>
  <c r="AW256" i="12" s="1"/>
  <c r="AX256" i="12" s="1"/>
  <c r="AY256" i="12" s="1"/>
  <c r="AZ256" i="12" s="1"/>
  <c r="BA256" i="12" s="1"/>
  <c r="BB256" i="12" s="1"/>
  <c r="BC256" i="12" s="1"/>
  <c r="BD256" i="12" s="1"/>
  <c r="BE256" i="12" s="1"/>
  <c r="BF256" i="12" s="1"/>
  <c r="BG256" i="12" s="1"/>
  <c r="AP267" i="12"/>
  <c r="AQ267" i="12" s="1"/>
  <c r="AR267" i="12" s="1"/>
  <c r="AS267" i="12" s="1"/>
  <c r="AT267" i="12" s="1"/>
  <c r="AU267" i="12" s="1"/>
  <c r="AV267" i="12" s="1"/>
  <c r="AW267" i="12" s="1"/>
  <c r="AX267" i="12" s="1"/>
  <c r="AY267" i="12" s="1"/>
  <c r="AZ267" i="12" s="1"/>
  <c r="BA267" i="12" s="1"/>
  <c r="BB267" i="12" s="1"/>
  <c r="BC267" i="12" s="1"/>
  <c r="BD267" i="12" s="1"/>
  <c r="BE267" i="12" s="1"/>
  <c r="BF267" i="12" s="1"/>
  <c r="BG267" i="12" s="1"/>
  <c r="AP93" i="12"/>
  <c r="AQ93" i="12" s="1"/>
  <c r="AR93" i="12" s="1"/>
  <c r="AS93" i="12" s="1"/>
  <c r="AT93" i="12" s="1"/>
  <c r="AU93" i="12" s="1"/>
  <c r="AV93" i="12" s="1"/>
  <c r="AW93" i="12" s="1"/>
  <c r="AX93" i="12" s="1"/>
  <c r="AY93" i="12" s="1"/>
  <c r="AZ93" i="12" s="1"/>
  <c r="BA93" i="12" s="1"/>
  <c r="BB93" i="12" s="1"/>
  <c r="BC93" i="12" s="1"/>
  <c r="BD93" i="12" s="1"/>
  <c r="BE93" i="12" s="1"/>
  <c r="BF93" i="12" s="1"/>
  <c r="BG93" i="12" s="1"/>
  <c r="AB88" i="12"/>
  <c r="AC88" i="12" s="1"/>
  <c r="AD88" i="12" s="1"/>
  <c r="AE88" i="12" s="1"/>
  <c r="AF88" i="12" s="1"/>
  <c r="AG88" i="12" s="1"/>
  <c r="AH88" i="12" s="1"/>
  <c r="AI88" i="12" s="1"/>
  <c r="AJ88" i="12" s="1"/>
  <c r="AK88" i="12" s="1"/>
  <c r="AL88" i="12" s="1"/>
  <c r="AM88" i="12" s="1"/>
  <c r="AN88" i="12" s="1"/>
  <c r="AO88" i="12" s="1"/>
  <c r="AP88" i="12" s="1"/>
  <c r="AQ88" i="12" s="1"/>
  <c r="AR88" i="12" s="1"/>
  <c r="AS88" i="12" s="1"/>
  <c r="AT88" i="12" s="1"/>
  <c r="AU88" i="12" s="1"/>
  <c r="AV88" i="12" s="1"/>
  <c r="AW88" i="12" s="1"/>
  <c r="AX88" i="12" s="1"/>
  <c r="AY88" i="12" s="1"/>
  <c r="AZ88" i="12" s="1"/>
  <c r="BA88" i="12" s="1"/>
  <c r="BB88" i="12" s="1"/>
  <c r="BC88" i="12" s="1"/>
  <c r="BD88" i="12" s="1"/>
  <c r="BE88" i="12" s="1"/>
  <c r="BF88" i="12" s="1"/>
  <c r="BG88" i="12" s="1"/>
  <c r="AP102" i="12"/>
  <c r="AQ102" i="12" s="1"/>
  <c r="AR102" i="12" s="1"/>
  <c r="AS102" i="12" s="1"/>
  <c r="AT102" i="12" s="1"/>
  <c r="AU102" i="12" s="1"/>
  <c r="AV102" i="12" s="1"/>
  <c r="AW102" i="12" s="1"/>
  <c r="AX102" i="12" s="1"/>
  <c r="AY102" i="12" s="1"/>
  <c r="AZ102" i="12" s="1"/>
  <c r="BA102" i="12" s="1"/>
  <c r="BB102" i="12" s="1"/>
  <c r="BC102" i="12" s="1"/>
  <c r="BD102" i="12" s="1"/>
  <c r="BE102" i="12" s="1"/>
  <c r="BF102" i="12" s="1"/>
  <c r="BG102" i="12" s="1"/>
  <c r="AP108" i="12"/>
  <c r="AQ108" i="12" s="1"/>
  <c r="AR108" i="12" s="1"/>
  <c r="AS108" i="12" s="1"/>
  <c r="AT108" i="12" s="1"/>
  <c r="AU108" i="12" s="1"/>
  <c r="AV108" i="12" s="1"/>
  <c r="AW108" i="12" s="1"/>
  <c r="AX108" i="12" s="1"/>
  <c r="AY108" i="12" s="1"/>
  <c r="AZ108" i="12" s="1"/>
  <c r="BA108" i="12" s="1"/>
  <c r="BB108" i="12" s="1"/>
  <c r="BC108" i="12" s="1"/>
  <c r="BD108" i="12" s="1"/>
  <c r="BE108" i="12" s="1"/>
  <c r="BF108" i="12" s="1"/>
  <c r="BG108" i="12" s="1"/>
  <c r="AP116" i="12"/>
  <c r="AQ116" i="12" s="1"/>
  <c r="AR116" i="12" s="1"/>
  <c r="AS116" i="12" s="1"/>
  <c r="AT116" i="12" s="1"/>
  <c r="AU116" i="12" s="1"/>
  <c r="AV116" i="12" s="1"/>
  <c r="AW116" i="12" s="1"/>
  <c r="AX116" i="12" s="1"/>
  <c r="AY116" i="12" s="1"/>
  <c r="AZ116" i="12" s="1"/>
  <c r="BA116" i="12" s="1"/>
  <c r="BB116" i="12" s="1"/>
  <c r="BC116" i="12" s="1"/>
  <c r="BD116" i="12" s="1"/>
  <c r="BE116" i="12" s="1"/>
  <c r="BF116" i="12" s="1"/>
  <c r="BG116" i="12" s="1"/>
  <c r="AP124" i="12"/>
  <c r="AQ124" i="12" s="1"/>
  <c r="AR124" i="12" s="1"/>
  <c r="AS124" i="12" s="1"/>
  <c r="AT124" i="12" s="1"/>
  <c r="AU124" i="12" s="1"/>
  <c r="AV124" i="12" s="1"/>
  <c r="AW124" i="12" s="1"/>
  <c r="AX124" i="12" s="1"/>
  <c r="AY124" i="12" s="1"/>
  <c r="AZ124" i="12" s="1"/>
  <c r="BA124" i="12" s="1"/>
  <c r="BB124" i="12" s="1"/>
  <c r="BC124" i="12" s="1"/>
  <c r="BD124" i="12" s="1"/>
  <c r="BE124" i="12" s="1"/>
  <c r="BF124" i="12" s="1"/>
  <c r="BG124" i="12" s="1"/>
  <c r="AB132" i="12"/>
  <c r="AC132" i="12" s="1"/>
  <c r="AD132" i="12" s="1"/>
  <c r="AE132" i="12" s="1"/>
  <c r="AF132" i="12" s="1"/>
  <c r="AG132" i="12" s="1"/>
  <c r="AH132" i="12" s="1"/>
  <c r="AI132" i="12" s="1"/>
  <c r="AJ132" i="12" s="1"/>
  <c r="AK132" i="12" s="1"/>
  <c r="AL132" i="12" s="1"/>
  <c r="AM132" i="12" s="1"/>
  <c r="AN132" i="12" s="1"/>
  <c r="AO132" i="12" s="1"/>
  <c r="AP132" i="12" s="1"/>
  <c r="AQ132" i="12" s="1"/>
  <c r="AR132" i="12" s="1"/>
  <c r="AS132" i="12" s="1"/>
  <c r="AT132" i="12" s="1"/>
  <c r="AU132" i="12" s="1"/>
  <c r="AV132" i="12" s="1"/>
  <c r="AW132" i="12" s="1"/>
  <c r="AX132" i="12" s="1"/>
  <c r="AY132" i="12" s="1"/>
  <c r="AZ132" i="12" s="1"/>
  <c r="BA132" i="12" s="1"/>
  <c r="BB132" i="12" s="1"/>
  <c r="BC132" i="12" s="1"/>
  <c r="BD132" i="12" s="1"/>
  <c r="BE132" i="12" s="1"/>
  <c r="BF132" i="12" s="1"/>
  <c r="BG132" i="12" s="1"/>
  <c r="AP137" i="12"/>
  <c r="AQ137" i="12" s="1"/>
  <c r="AR137" i="12" s="1"/>
  <c r="AS137" i="12" s="1"/>
  <c r="AT137" i="12" s="1"/>
  <c r="AU137" i="12" s="1"/>
  <c r="AV137" i="12" s="1"/>
  <c r="AW137" i="12" s="1"/>
  <c r="AX137" i="12" s="1"/>
  <c r="AY137" i="12" s="1"/>
  <c r="AZ137" i="12" s="1"/>
  <c r="BA137" i="12" s="1"/>
  <c r="BB137" i="12" s="1"/>
  <c r="BC137" i="12" s="1"/>
  <c r="BD137" i="12" s="1"/>
  <c r="BE137" i="12" s="1"/>
  <c r="BF137" i="12" s="1"/>
  <c r="BG137" i="12" s="1"/>
  <c r="AP146" i="12"/>
  <c r="AQ146" i="12" s="1"/>
  <c r="AR146" i="12" s="1"/>
  <c r="AS146" i="12" s="1"/>
  <c r="AT146" i="12" s="1"/>
  <c r="AU146" i="12" s="1"/>
  <c r="AV146" i="12" s="1"/>
  <c r="AW146" i="12" s="1"/>
  <c r="AX146" i="12" s="1"/>
  <c r="AY146" i="12" s="1"/>
  <c r="AZ146" i="12" s="1"/>
  <c r="BA146" i="12" s="1"/>
  <c r="BB146" i="12" s="1"/>
  <c r="BC146" i="12" s="1"/>
  <c r="BD146" i="12" s="1"/>
  <c r="BE146" i="12" s="1"/>
  <c r="BF146" i="12" s="1"/>
  <c r="BG146" i="12" s="1"/>
  <c r="AP159" i="12"/>
  <c r="AQ159" i="12" s="1"/>
  <c r="AR159" i="12" s="1"/>
  <c r="AS159" i="12" s="1"/>
  <c r="AT159" i="12" s="1"/>
  <c r="AU159" i="12" s="1"/>
  <c r="AV159" i="12" s="1"/>
  <c r="AW159" i="12" s="1"/>
  <c r="AX159" i="12" s="1"/>
  <c r="AY159" i="12" s="1"/>
  <c r="AZ159" i="12" s="1"/>
  <c r="BA159" i="12" s="1"/>
  <c r="BB159" i="12" s="1"/>
  <c r="BC159" i="12" s="1"/>
  <c r="BD159" i="12" s="1"/>
  <c r="BE159" i="12" s="1"/>
  <c r="BF159" i="12" s="1"/>
  <c r="BG159" i="12" s="1"/>
  <c r="AP169" i="12"/>
  <c r="AQ169" i="12" s="1"/>
  <c r="AR169" i="12" s="1"/>
  <c r="AS169" i="12" s="1"/>
  <c r="AT169" i="12" s="1"/>
  <c r="AU169" i="12" s="1"/>
  <c r="AV169" i="12" s="1"/>
  <c r="AW169" i="12" s="1"/>
  <c r="AX169" i="12" s="1"/>
  <c r="AY169" i="12" s="1"/>
  <c r="AZ169" i="12" s="1"/>
  <c r="BA169" i="12" s="1"/>
  <c r="BB169" i="12" s="1"/>
  <c r="BC169" i="12" s="1"/>
  <c r="BD169" i="12" s="1"/>
  <c r="BE169" i="12" s="1"/>
  <c r="BF169" i="12" s="1"/>
  <c r="BG169" i="12" s="1"/>
  <c r="AP188" i="12"/>
  <c r="AQ188" i="12" s="1"/>
  <c r="AR188" i="12" s="1"/>
  <c r="AS188" i="12" s="1"/>
  <c r="AT188" i="12" s="1"/>
  <c r="AU188" i="12" s="1"/>
  <c r="AV188" i="12" s="1"/>
  <c r="AW188" i="12" s="1"/>
  <c r="AX188" i="12" s="1"/>
  <c r="AY188" i="12" s="1"/>
  <c r="AZ188" i="12" s="1"/>
  <c r="BA188" i="12" s="1"/>
  <c r="BB188" i="12" s="1"/>
  <c r="BC188" i="12" s="1"/>
  <c r="BD188" i="12" s="1"/>
  <c r="BE188" i="12" s="1"/>
  <c r="BF188" i="12" s="1"/>
  <c r="BG188" i="12" s="1"/>
  <c r="AP361" i="12"/>
  <c r="AQ361" i="12" s="1"/>
  <c r="AR361" i="12" s="1"/>
  <c r="AS361" i="12" s="1"/>
  <c r="AT361" i="12" s="1"/>
  <c r="AU361" i="12" s="1"/>
  <c r="AV361" i="12" s="1"/>
  <c r="AW361" i="12" s="1"/>
  <c r="AX361" i="12" s="1"/>
  <c r="AY361" i="12" s="1"/>
  <c r="AZ361" i="12" s="1"/>
  <c r="BA361" i="12" s="1"/>
  <c r="BB361" i="12" s="1"/>
  <c r="BC361" i="12" s="1"/>
  <c r="BD361" i="12" s="1"/>
  <c r="BE361" i="12" s="1"/>
  <c r="BF361" i="12" s="1"/>
  <c r="BG361" i="12" s="1"/>
  <c r="BB104" i="12" l="1"/>
  <c r="BA104" i="12" l="1"/>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BE14" i="59" l="1"/>
  <c r="BF245" i="12" l="1"/>
  <c r="BD245" i="12" l="1"/>
  <c r="BC245" i="12" l="1"/>
  <c r="BB245" i="12" l="1"/>
  <c r="BA245" i="12" l="1"/>
  <c r="BB274" i="12" l="1"/>
  <c r="BC274" i="12" l="1"/>
  <c r="BC282" i="12"/>
  <c r="BD274" i="12" l="1"/>
  <c r="AA274" i="12"/>
  <c r="AX274" i="12"/>
  <c r="AH274" i="12"/>
  <c r="AC274" i="12"/>
  <c r="AU274" i="12"/>
  <c r="AR274" i="12"/>
  <c r="BA274" i="12"/>
  <c r="AM274" i="12"/>
  <c r="AF274" i="12"/>
  <c r="AE274" i="12"/>
  <c r="AW274" i="12"/>
  <c r="AL274" i="12"/>
  <c r="AK274" i="12"/>
  <c r="AT274" i="12"/>
  <c r="BA282" i="12"/>
  <c r="AJ274" i="12"/>
  <c r="AI274" i="12"/>
  <c r="AP274" i="12"/>
  <c r="AD274" i="12"/>
  <c r="AZ274" i="12"/>
  <c r="AO274" i="12"/>
  <c r="AY274" i="12"/>
  <c r="AN274" i="12"/>
  <c r="AG274" i="12"/>
  <c r="AV274" i="12"/>
  <c r="AS274" i="12"/>
  <c r="AQ274" i="12"/>
  <c r="AB274" i="12"/>
  <c r="AZ245" i="12" l="1"/>
  <c r="AZ282" i="12"/>
  <c r="BF274" i="12" l="1"/>
  <c r="BF282" i="12"/>
  <c r="AY245" i="12" l="1"/>
  <c r="AY282" i="12"/>
  <c r="AX245" i="12" l="1"/>
  <c r="AX282" i="12"/>
  <c r="AI263" i="12" l="1"/>
  <c r="AI245" i="12"/>
  <c r="AW245" i="12"/>
  <c r="AP245" i="12"/>
  <c r="AO245" i="12"/>
  <c r="AR245" i="12"/>
  <c r="AJ263" i="12"/>
  <c r="AJ245" i="12"/>
  <c r="AH245" i="12"/>
  <c r="AT245" i="12"/>
  <c r="AQ245" i="12"/>
  <c r="AH263" i="12"/>
  <c r="AV245" i="12"/>
  <c r="AS245" i="12"/>
  <c r="AU245" i="12"/>
  <c r="AP282" i="12"/>
  <c r="AW282" i="12"/>
  <c r="AU282" i="12"/>
  <c r="AH282" i="12"/>
  <c r="AS282" i="12"/>
  <c r="AO282" i="12"/>
  <c r="AJ282" i="12"/>
  <c r="AQ282" i="12"/>
  <c r="AT282" i="12"/>
  <c r="AV282" i="12"/>
  <c r="AI282" i="12"/>
  <c r="AR282" i="12"/>
  <c r="AK245" i="12" l="1"/>
  <c r="AE263" i="12"/>
  <c r="AL263" i="12"/>
  <c r="AC245" i="12"/>
  <c r="AL245" i="12"/>
  <c r="AG245" i="12"/>
  <c r="AD263" i="12"/>
  <c r="AM245" i="12"/>
  <c r="AE245" i="12"/>
  <c r="AF263" i="12"/>
  <c r="AK263" i="12"/>
  <c r="AM263" i="12"/>
  <c r="AF245" i="12"/>
  <c r="AG263" i="12"/>
  <c r="AD245" i="12"/>
  <c r="AN245" i="12"/>
  <c r="AC263" i="12"/>
  <c r="AC282" i="12"/>
  <c r="AE282" i="12"/>
  <c r="AM282" i="12"/>
  <c r="AK282" i="12"/>
  <c r="AD282" i="12"/>
  <c r="AG282" i="12"/>
  <c r="AL282" i="12"/>
  <c r="AF282" i="12"/>
  <c r="AN282" i="12"/>
  <c r="AN263" i="12" l="1"/>
  <c r="AA263" i="12" l="1"/>
  <c r="AA245" i="12"/>
  <c r="AB245" i="12"/>
  <c r="AB263" i="12"/>
  <c r="AO263" i="12"/>
  <c r="AB282" i="12"/>
  <c r="AP263" i="12" l="1"/>
  <c r="AA282" i="12"/>
  <c r="AQ263" i="12" l="1"/>
  <c r="AR263" i="12" l="1"/>
  <c r="AS263" i="12" l="1"/>
  <c r="AT263" i="12" l="1"/>
  <c r="AU263" i="12" l="1"/>
  <c r="AV263" i="12" l="1"/>
  <c r="AX263" i="12" l="1"/>
  <c r="AW263" i="12"/>
  <c r="AY263" i="12" l="1"/>
  <c r="AZ263" i="12" l="1"/>
  <c r="BA263" i="12" l="1"/>
  <c r="BB263" i="12" l="1"/>
  <c r="BC263" i="12" l="1"/>
  <c r="BD263" i="12" l="1"/>
  <c r="BF263" i="12" l="1"/>
  <c r="BB282" i="12" l="1"/>
  <c r="BD282" i="12" l="1"/>
  <c r="BE274" i="12" l="1"/>
  <c r="BE245" i="12" l="1"/>
  <c r="BE263" i="12"/>
  <c r="BE282" i="12" l="1"/>
</calcChain>
</file>

<file path=xl/sharedStrings.xml><?xml version="1.0" encoding="utf-8"?>
<sst xmlns="http://schemas.openxmlformats.org/spreadsheetml/2006/main" count="2038" uniqueCount="452">
  <si>
    <t>%</t>
    <phoneticPr fontId="4"/>
  </si>
  <si>
    <t xml:space="preserve"> </t>
    <phoneticPr fontId="4"/>
  </si>
  <si>
    <t>t</t>
    <phoneticPr fontId="4"/>
  </si>
  <si>
    <t>%</t>
    <phoneticPr fontId="12"/>
  </si>
  <si>
    <t>Unit</t>
    <phoneticPr fontId="4"/>
  </si>
  <si>
    <t>Total</t>
    <phoneticPr fontId="4"/>
  </si>
  <si>
    <t>合計</t>
  </si>
  <si>
    <t>Gas</t>
    <phoneticPr fontId="4"/>
  </si>
  <si>
    <t>kt-BOD</t>
  </si>
  <si>
    <t>kt-BOD</t>
    <phoneticPr fontId="12"/>
  </si>
  <si>
    <t>kt-N</t>
  </si>
  <si>
    <t>kt-N</t>
    <phoneticPr fontId="4"/>
  </si>
  <si>
    <t>Category</t>
  </si>
  <si>
    <t>5.A.2. Unmanaged waste disposal sites</t>
  </si>
  <si>
    <t>5.A.3. Uncategorized waste disposal sites</t>
  </si>
  <si>
    <t>Inappropriate disposal</t>
  </si>
  <si>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</si>
  <si>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</si>
  <si>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不適正処分</t>
    </r>
  </si>
  <si>
    <t>5.A.1. Managed waste disposal saites</t>
    <phoneticPr fontId="4"/>
  </si>
  <si>
    <t>a. Anaerobic landfill</t>
    <phoneticPr fontId="4"/>
  </si>
  <si>
    <t>b. Semiaerobic landfill</t>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</si>
  <si>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</si>
  <si>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</si>
  <si>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</si>
  <si>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</si>
  <si>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</si>
  <si>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</si>
  <si>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</si>
  <si>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</si>
  <si>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</si>
  <si>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</si>
  <si>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kt-N</t>
    </r>
    <r>
      <rPr>
        <vertAlign val="subscript"/>
        <sz val="11"/>
        <rFont val="Times New Roman"/>
        <family val="1"/>
      </rPr>
      <t>2</t>
    </r>
    <r>
      <rPr>
        <sz val="11"/>
        <rFont val="Times New Roman"/>
        <family val="1"/>
      </rPr>
      <t>O</t>
    </r>
    <phoneticPr fontId="4"/>
  </si>
  <si>
    <t>GWP</t>
  </si>
  <si>
    <r>
      <rPr>
        <sz val="11"/>
        <rFont val="ＭＳ Ｐ明朝"/>
        <family val="1"/>
        <charset val="128"/>
      </rPr>
      <t>区分</t>
    </r>
    <rPh sb="0" eb="2">
      <t>クブン</t>
    </rPh>
    <phoneticPr fontId="4"/>
  </si>
  <si>
    <r>
      <t xml:space="preserve">5.C.1. </t>
    </r>
    <r>
      <rPr>
        <sz val="11"/>
        <rFont val="ＭＳ Ｐ明朝"/>
        <family val="1"/>
        <charset val="128"/>
      </rPr>
      <t>廃棄物の焼却</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</si>
  <si>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</si>
  <si>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</si>
  <si>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</si>
  <si>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</si>
  <si>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</si>
  <si>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</si>
  <si>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</si>
  <si>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</si>
  <si>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</si>
  <si>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 xml:space="preserve">5.B.1. </t>
    </r>
    <r>
      <rPr>
        <sz val="11"/>
        <rFont val="ＭＳ 明朝"/>
        <family val="1"/>
        <charset val="128"/>
      </rPr>
      <t>コンポスト化</t>
    </r>
  </si>
  <si>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</si>
  <si>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</si>
  <si>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</si>
  <si>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</si>
  <si>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</si>
  <si>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</si>
  <si>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</si>
  <si>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</si>
  <si>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</si>
  <si>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33"/>
  </si>
  <si>
    <r>
      <rPr>
        <sz val="10"/>
        <rFont val="ＭＳ 明朝"/>
        <family val="1"/>
        <charset val="128"/>
      </rPr>
      <t>その他下水汚泥</t>
    </r>
    <rPh sb="2" eb="3">
      <t>タ</t>
    </rPh>
    <rPh sb="3" eb="5">
      <t>ゲスイ</t>
    </rPh>
    <rPh sb="5" eb="7">
      <t>オデイ</t>
    </rPh>
    <phoneticPr fontId="33"/>
  </si>
  <si>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</si>
  <si>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</si>
  <si>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</si>
  <si>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t>一廃</t>
    <rPh sb="0" eb="2">
      <t>イッパイ</t>
    </rPh>
    <phoneticPr fontId="4"/>
  </si>
  <si>
    <t>産廃</t>
    <rPh sb="0" eb="2">
      <t>サンパイ</t>
    </rPh>
    <phoneticPr fontId="4"/>
  </si>
  <si>
    <r>
      <rPr>
        <sz val="10"/>
        <rFont val="ＭＳ Ｐ明朝"/>
        <family val="1"/>
        <charset val="128"/>
      </rPr>
      <t>項目</t>
    </r>
    <rPh sb="0" eb="2">
      <t>コウモク</t>
    </rPh>
    <phoneticPr fontId="4"/>
  </si>
  <si>
    <t>産廃</t>
  </si>
  <si>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</si>
  <si>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</si>
  <si>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</si>
  <si>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t>Contents</t>
  </si>
  <si>
    <r>
      <rPr>
        <sz val="11"/>
        <rFont val="ＭＳ Ｐ明朝"/>
        <family val="1"/>
        <charset val="128"/>
      </rPr>
      <t>表</t>
    </r>
    <r>
      <rPr>
        <sz val="11"/>
        <rFont val="Times New Roman"/>
        <family val="1"/>
      </rPr>
      <t>7-</t>
    </r>
    <rPh sb="0" eb="1">
      <t>ヒョウ</t>
    </rPh>
    <phoneticPr fontId="4"/>
  </si>
  <si>
    <t>-</t>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</si>
  <si>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</si>
  <si>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</si>
  <si>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</si>
  <si>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</si>
  <si>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</si>
  <si>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</si>
  <si>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rPr>
        <sz val="11"/>
        <rFont val="ＭＳ Ｐ明朝"/>
        <family val="1"/>
        <charset val="128"/>
      </rPr>
      <t>掲載表：表</t>
    </r>
    <r>
      <rPr>
        <sz val="11"/>
        <rFont val="Times New Roman"/>
        <family val="1"/>
      </rPr>
      <t>7-</t>
    </r>
    <rPh sb="4" eb="5">
      <t>ヒョウ</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</si>
  <si>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</si>
  <si>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t>算定対象年度内に分解した生分解性廃棄物量（活動量）</t>
  </si>
  <si>
    <r>
      <rPr>
        <sz val="11"/>
        <rFont val="ＭＳ Ｐ明朝"/>
        <family val="1"/>
        <charset val="128"/>
      </rPr>
      <t>↓外部公開の際、英語表記（赤列）は削除</t>
    </r>
    <rPh sb="1" eb="3">
      <t>ガイブ</t>
    </rPh>
    <rPh sb="3" eb="5">
      <t>コウカイ</t>
    </rPh>
    <rPh sb="6" eb="7">
      <t>サイ</t>
    </rPh>
    <rPh sb="8" eb="10">
      <t>エイゴ</t>
    </rPh>
    <rPh sb="10" eb="12">
      <t>ヒョウキ</t>
    </rPh>
    <rPh sb="13" eb="14">
      <t>アカ</t>
    </rPh>
    <rPh sb="14" eb="15">
      <t>レツ</t>
    </rPh>
    <rPh sb="17" eb="19">
      <t>サクジョ</t>
    </rPh>
    <phoneticPr fontId="4"/>
  </si>
  <si>
    <r>
      <rPr>
        <sz val="10"/>
        <color rgb="FFFF0000"/>
        <rFont val="ＭＳ Ｐ明朝"/>
        <family val="1"/>
        <charset val="128"/>
      </rPr>
      <t>↓公開前に表番号の参照先を確認すること！</t>
    </r>
    <rPh sb="1" eb="3">
      <t>コウカイ</t>
    </rPh>
    <rPh sb="3" eb="4">
      <t>マエ</t>
    </rPh>
    <rPh sb="5" eb="6">
      <t>ヒョウ</t>
    </rPh>
    <rPh sb="6" eb="8">
      <t>バンゴウ</t>
    </rPh>
    <rPh sb="9" eb="11">
      <t>サンショウ</t>
    </rPh>
    <rPh sb="11" eb="12">
      <t>サキ</t>
    </rPh>
    <rPh sb="13" eb="15">
      <t>カクニン</t>
    </rPh>
    <phoneticPr fontId="4"/>
  </si>
  <si>
    <r>
      <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</si>
  <si>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</si>
  <si>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</si>
  <si>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</si>
  <si>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</si>
  <si>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</si>
  <si>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</si>
  <si>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</si>
  <si>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</si>
  <si>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</si>
  <si>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</si>
  <si>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</si>
  <si>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</si>
  <si>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</si>
  <si>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</si>
  <si>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</si>
  <si>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</si>
  <si>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</si>
  <si>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</si>
  <si>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</si>
  <si>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</si>
  <si>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</si>
  <si>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</si>
  <si>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</si>
  <si>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</si>
  <si>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RDF)</t>
    </r>
    <rPh sb="2" eb="4">
      <t>コケイ</t>
    </rPh>
    <rPh sb="4" eb="6">
      <t>ネンリョウ</t>
    </rPh>
    <phoneticPr fontId="32"/>
  </si>
  <si>
    <t>固形廃棄物の生物処理（5.B.）から発生する温室効果ガス排出量</t>
  </si>
  <si>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</si>
  <si>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t>km</t>
    </r>
    <r>
      <rPr>
        <vertAlign val="superscript"/>
        <sz val="10"/>
        <rFont val="Times New Roman"/>
        <family val="1"/>
      </rPr>
      <t xml:space="preserve">3 </t>
    </r>
    <r>
      <rPr>
        <sz val="10"/>
        <rFont val="Times New Roman"/>
        <family val="1"/>
      </rPr>
      <t>N</t>
    </r>
    <phoneticPr fontId="12"/>
  </si>
  <si>
    <r>
      <t>g-CH</t>
    </r>
    <r>
      <rPr>
        <vertAlign val="subscript"/>
        <sz val="10"/>
        <rFont val="Times New Roman"/>
        <family val="1"/>
      </rPr>
      <t>4</t>
    </r>
    <r>
      <rPr>
        <sz val="10"/>
        <rFont val="Times New Roman"/>
        <family val="1"/>
      </rPr>
      <t>/t</t>
    </r>
    <phoneticPr fontId="4"/>
  </si>
  <si>
    <r>
      <t>g-N</t>
    </r>
    <r>
      <rPr>
        <vertAlign val="subscript"/>
        <sz val="10"/>
        <rFont val="Times New Roman"/>
        <family val="1"/>
      </rPr>
      <t>2</t>
    </r>
    <r>
      <rPr>
        <sz val="10"/>
        <rFont val="Times New Roman"/>
        <family val="1"/>
      </rPr>
      <t>O/t</t>
    </r>
    <phoneticPr fontId="4"/>
  </si>
  <si>
    <r>
      <rPr>
        <sz val="11"/>
        <rFont val="ＭＳ Ｐ明朝"/>
        <family val="1"/>
        <charset val="128"/>
      </rPr>
      <t>↓</t>
    </r>
    <phoneticPr fontId="4"/>
  </si>
  <si>
    <r>
      <rPr>
        <sz val="10"/>
        <rFont val="ＭＳ 明朝"/>
        <family val="1"/>
        <charset val="128"/>
      </rPr>
      <t>算定対象</t>
    </r>
    <rPh sb="0" eb="2">
      <t>サンテイ</t>
    </rPh>
    <rPh sb="2" eb="4">
      <t>タイショウ</t>
    </rPh>
    <phoneticPr fontId="4"/>
  </si>
  <si>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</si>
  <si>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</si>
  <si>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油化</t>
    </r>
    <rPh sb="0" eb="2">
      <t>ユカ</t>
    </rPh>
    <phoneticPr fontId="4"/>
  </si>
  <si>
    <r>
      <rPr>
        <sz val="10"/>
        <rFont val="ＭＳ 明朝"/>
        <family val="1"/>
        <charset val="128"/>
      </rPr>
      <t>高炉還元剤</t>
    </r>
    <rPh sb="0" eb="2">
      <t>コウロ</t>
    </rPh>
    <rPh sb="2" eb="5">
      <t>カンゲンザイ</t>
    </rPh>
    <phoneticPr fontId="4"/>
  </si>
  <si>
    <r>
      <rPr>
        <sz val="10"/>
        <rFont val="ＭＳ 明朝"/>
        <family val="1"/>
        <charset val="128"/>
      </rPr>
      <t>コークス炉化学原料</t>
    </r>
    <rPh sb="4" eb="5">
      <t>ロ</t>
    </rPh>
    <rPh sb="5" eb="7">
      <t>カガク</t>
    </rPh>
    <rPh sb="7" eb="9">
      <t>ゲンリョウ</t>
    </rPh>
    <phoneticPr fontId="4"/>
  </si>
  <si>
    <r>
      <rPr>
        <sz val="10"/>
        <rFont val="ＭＳ 明朝"/>
        <family val="1"/>
        <charset val="128"/>
      </rPr>
      <t>ガス化</t>
    </r>
    <rPh sb="2" eb="3">
      <t>カ</t>
    </rPh>
    <phoneticPr fontId="4"/>
  </si>
  <si>
    <r>
      <rPr>
        <sz val="10"/>
        <rFont val="ＭＳ 明朝"/>
        <family val="1"/>
        <charset val="128"/>
      </rPr>
      <t>廃油</t>
    </r>
    <rPh sb="0" eb="2">
      <t>ハイユ</t>
    </rPh>
    <phoneticPr fontId="32"/>
  </si>
  <si>
    <r>
      <rPr>
        <sz val="10"/>
        <rFont val="ＭＳ 明朝"/>
        <family val="1"/>
        <charset val="128"/>
      </rPr>
      <t>（区分無し）</t>
    </r>
    <rPh sb="1" eb="3">
      <t>クブン</t>
    </rPh>
    <rPh sb="3" eb="4">
      <t>ナ</t>
    </rPh>
    <phoneticPr fontId="4"/>
  </si>
  <si>
    <r>
      <rPr>
        <sz val="10"/>
        <rFont val="ＭＳ 明朝"/>
        <family val="1"/>
        <charset val="128"/>
      </rPr>
      <t>廃プラスチック類</t>
    </r>
    <rPh sb="0" eb="1">
      <t>ハイ</t>
    </rPh>
    <rPh sb="7" eb="8">
      <t>ルイ</t>
    </rPh>
    <phoneticPr fontId="4"/>
  </si>
  <si>
    <r>
      <rPr>
        <sz val="10"/>
        <rFont val="ＭＳ 明朝"/>
        <family val="1"/>
        <charset val="128"/>
      </rPr>
      <t>化学産業</t>
    </r>
    <rPh sb="0" eb="2">
      <t>カガク</t>
    </rPh>
    <rPh sb="2" eb="4">
      <t>サンギョウ</t>
    </rPh>
    <phoneticPr fontId="4"/>
  </si>
  <si>
    <r>
      <rPr>
        <sz val="10"/>
        <rFont val="ＭＳ 明朝"/>
        <family val="1"/>
        <charset val="128"/>
      </rPr>
      <t>製紙業</t>
    </r>
    <rPh sb="0" eb="3">
      <t>セイシギョウ</t>
    </rPh>
    <phoneticPr fontId="4"/>
  </si>
  <si>
    <r>
      <rPr>
        <sz val="10"/>
        <rFont val="ＭＳ 明朝"/>
        <family val="1"/>
        <charset val="128"/>
      </rPr>
      <t>セメント焼成</t>
    </r>
    <rPh sb="4" eb="6">
      <t>ショウセイ</t>
    </rPh>
    <phoneticPr fontId="33"/>
  </si>
  <si>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</si>
  <si>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</si>
  <si>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明朝"/>
        <family val="1"/>
        <charset val="128"/>
      </rPr>
      <t>ボイラー</t>
    </r>
    <phoneticPr fontId="4"/>
  </si>
  <si>
    <r>
      <rPr>
        <sz val="10"/>
        <rFont val="ＭＳ 明朝"/>
        <family val="1"/>
        <charset val="128"/>
      </rPr>
      <t>製鉄</t>
    </r>
    <rPh sb="0" eb="2">
      <t>セイテツ</t>
    </rPh>
    <phoneticPr fontId="4"/>
  </si>
  <si>
    <r>
      <rPr>
        <sz val="10"/>
        <rFont val="ＭＳ 明朝"/>
        <family val="1"/>
        <charset val="128"/>
      </rPr>
      <t>金属精錬</t>
    </r>
    <rPh sb="0" eb="2">
      <t>キンゾク</t>
    </rPh>
    <rPh sb="2" eb="4">
      <t>セイレン</t>
    </rPh>
    <phoneticPr fontId="6"/>
  </si>
  <si>
    <r>
      <rPr>
        <sz val="10"/>
        <rFont val="ＭＳ 明朝"/>
        <family val="1"/>
        <charset val="128"/>
      </rPr>
      <t>製紙</t>
    </r>
    <rPh sb="0" eb="2">
      <t>セイシ</t>
    </rPh>
    <phoneticPr fontId="4"/>
  </si>
  <si>
    <r>
      <rPr>
        <sz val="10"/>
        <rFont val="ＭＳ 明朝"/>
        <family val="1"/>
        <charset val="128"/>
      </rPr>
      <t>発電</t>
    </r>
    <rPh sb="0" eb="2">
      <t>ハツデン</t>
    </rPh>
    <phoneticPr fontId="6"/>
  </si>
  <si>
    <r>
      <rPr>
        <sz val="10"/>
        <rFont val="ＭＳ 明朝"/>
        <family val="1"/>
        <charset val="128"/>
      </rPr>
      <t>（区分無し）</t>
    </r>
    <phoneticPr fontId="4"/>
  </si>
  <si>
    <r>
      <rPr>
        <sz val="10"/>
        <rFont val="ＭＳ 明朝"/>
        <family val="1"/>
        <charset val="128"/>
      </rPr>
      <t>セメント製造業</t>
    </r>
    <rPh sb="4" eb="6">
      <t>セイゾウ</t>
    </rPh>
    <rPh sb="6" eb="7">
      <t>ギョウ</t>
    </rPh>
    <phoneticPr fontId="33"/>
  </si>
  <si>
    <r>
      <rPr>
        <sz val="10"/>
        <rFont val="ＭＳ Ｐ明朝"/>
        <family val="1"/>
        <charset val="128"/>
      </rPr>
      <t>産業廃棄物</t>
    </r>
    <phoneticPr fontId="32"/>
  </si>
  <si>
    <r>
      <t>Gg-CH</t>
    </r>
    <r>
      <rPr>
        <vertAlign val="subscript"/>
        <sz val="10"/>
        <rFont val="Times New Roman"/>
        <family val="1"/>
      </rPr>
      <t>4</t>
    </r>
    <phoneticPr fontId="12"/>
  </si>
  <si>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</si>
  <si>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 xml:space="preserve">a. </t>
    </r>
    <r>
      <rPr>
        <sz val="10"/>
        <rFont val="ＭＳ Ｐ明朝"/>
        <family val="1"/>
        <charset val="128"/>
      </rPr>
      <t>嫌気性埋立</t>
    </r>
    <phoneticPr fontId="3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</si>
  <si>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</si>
  <si>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</si>
  <si>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2"/>
  </si>
  <si>
    <r>
      <rPr>
        <sz val="10"/>
        <rFont val="ＭＳ 明朝"/>
        <family val="1"/>
        <charset val="128"/>
      </rPr>
      <t>（区分無し）</t>
    </r>
    <phoneticPr fontId="4"/>
  </si>
  <si>
    <r>
      <rPr>
        <sz val="10"/>
        <rFont val="ＭＳ Ｐ明朝"/>
        <family val="1"/>
        <charset val="128"/>
      </rPr>
      <t>ごみ固形燃料（</t>
    </r>
    <r>
      <rPr>
        <sz val="10"/>
        <rFont val="Times New Roman"/>
        <family val="1"/>
      </rPr>
      <t>RPF)</t>
    </r>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</si>
  <si>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</si>
  <si>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</si>
  <si>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 xml:space="preserve">5.A.1. 
</t>
    </r>
    <r>
      <rPr>
        <sz val="11"/>
        <rFont val="ＭＳ 明朝"/>
        <family val="1"/>
        <charset val="128"/>
      </rPr>
      <t>管理処分場</t>
    </r>
    <phoneticPr fontId="4"/>
  </si>
  <si>
    <r>
      <rPr>
        <sz val="11"/>
        <rFont val="ＭＳ 明朝"/>
        <family val="1"/>
        <charset val="128"/>
      </rPr>
      <t>一廃</t>
    </r>
    <rPh sb="0" eb="2">
      <t>イッパイ</t>
    </rPh>
    <phoneticPr fontId="4"/>
  </si>
  <si>
    <r>
      <rPr>
        <sz val="11"/>
        <rFont val="ＭＳ 明朝"/>
        <family val="1"/>
        <charset val="128"/>
      </rPr>
      <t>産廃</t>
    </r>
    <rPh sb="0" eb="2">
      <t>サンパイ</t>
    </rPh>
    <phoneticPr fontId="4"/>
  </si>
  <si>
    <r>
      <t xml:space="preserve">5.A.2. </t>
    </r>
    <r>
      <rPr>
        <sz val="11"/>
        <rFont val="ＭＳ 明朝"/>
        <family val="1"/>
        <charset val="128"/>
      </rPr>
      <t>非管理処分場</t>
    </r>
    <phoneticPr fontId="4"/>
  </si>
  <si>
    <r>
      <rPr>
        <sz val="11"/>
        <rFont val="ＭＳ 明朝"/>
        <family val="1"/>
        <charset val="128"/>
      </rPr>
      <t>合計</t>
    </r>
    <phoneticPr fontId="4"/>
  </si>
  <si>
    <r>
      <t>kt-CO</t>
    </r>
    <r>
      <rPr>
        <vertAlign val="subscript"/>
        <sz val="11"/>
        <rFont val="Times New Roman"/>
        <family val="1"/>
      </rPr>
      <t>2</t>
    </r>
    <r>
      <rPr>
        <sz val="11"/>
        <rFont val="Times New Roman"/>
        <family val="1"/>
      </rPr>
      <t xml:space="preserve"> eq.</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</si>
  <si>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</si>
  <si>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rPr>
        <sz val="11"/>
        <rFont val="ＭＳ 明朝"/>
        <family val="1"/>
        <charset val="128"/>
      </rPr>
      <t>ガス</t>
    </r>
    <phoneticPr fontId="4"/>
  </si>
  <si>
    <r>
      <rPr>
        <sz val="11"/>
        <rFont val="ＭＳ Ｐ明朝"/>
        <family val="1"/>
        <charset val="128"/>
      </rPr>
      <t>ガス</t>
    </r>
    <phoneticPr fontId="4"/>
  </si>
  <si>
    <r>
      <rPr>
        <sz val="11"/>
        <rFont val="ＭＳ Ｐ明朝"/>
        <family val="1"/>
        <charset val="128"/>
      </rPr>
      <t>一般廃棄物</t>
    </r>
    <rPh sb="0" eb="2">
      <t>イッパン</t>
    </rPh>
    <rPh sb="2" eb="5">
      <t>ハイキブツ</t>
    </rPh>
    <phoneticPr fontId="4"/>
  </si>
  <si>
    <r>
      <rPr>
        <sz val="11"/>
        <rFont val="ＭＳ Ｐ明朝"/>
        <family val="1"/>
        <charset val="128"/>
      </rPr>
      <t>産業廃棄物</t>
    </r>
  </si>
  <si>
    <r>
      <rPr>
        <sz val="11"/>
        <rFont val="ＭＳ Ｐ明朝"/>
        <family val="1"/>
        <charset val="128"/>
      </rPr>
      <t>特管産廃</t>
    </r>
    <phoneticPr fontId="4"/>
  </si>
  <si>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rPh sb="3" eb="6">
      <t>インカセイ</t>
    </rPh>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</si>
  <si>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rPh sb="0" eb="2">
      <t>ハイユ</t>
    </rPh>
    <rPh sb="3" eb="5">
      <t>トクテイ</t>
    </rPh>
    <rPh sb="5" eb="7">
      <t>ユウガイ</t>
    </rPh>
    <rPh sb="7" eb="9">
      <t>サンギョウ</t>
    </rPh>
    <rPh sb="9" eb="12">
      <t>ハイキブツ</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</si>
  <si>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</si>
  <si>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動植物性残さ・動物の死体</t>
    </r>
    <r>
      <rPr>
        <vertAlign val="superscript"/>
        <sz val="11"/>
        <rFont val="Times New Roman"/>
        <family val="1"/>
      </rPr>
      <t>3</t>
    </r>
    <r>
      <rPr>
        <vertAlign val="superscript"/>
        <sz val="11"/>
        <rFont val="ＭＳ Ｐ明朝"/>
        <family val="1"/>
        <charset val="128"/>
      </rPr>
      <t>）</t>
    </r>
    <rPh sb="0" eb="3">
      <t>ドウショクブツ</t>
    </rPh>
    <rPh sb="3" eb="4">
      <t>セイ</t>
    </rPh>
    <rPh sb="4" eb="5">
      <t>ザン</t>
    </rPh>
    <rPh sb="7" eb="9">
      <t>ドウブツ</t>
    </rPh>
    <rPh sb="10" eb="12">
      <t>シタイ</t>
    </rPh>
    <phoneticPr fontId="4"/>
  </si>
  <si>
    <r>
      <rPr>
        <sz val="11"/>
        <rFont val="ＭＳ Ｐ明朝"/>
        <family val="1"/>
        <charset val="128"/>
      </rPr>
      <t>汚泥（下水汚泥・下水汚泥以外）</t>
    </r>
    <r>
      <rPr>
        <vertAlign val="superscript"/>
        <sz val="11"/>
        <rFont val="Times New Roman"/>
        <family val="1"/>
      </rPr>
      <t>3</t>
    </r>
    <r>
      <rPr>
        <vertAlign val="superscript"/>
        <sz val="11"/>
        <rFont val="ＭＳ Ｐ明朝"/>
        <family val="1"/>
        <charset val="128"/>
      </rPr>
      <t>）</t>
    </r>
    <rPh sb="0" eb="2">
      <t>オデイ</t>
    </rPh>
    <rPh sb="3" eb="5">
      <t>ゲスイ</t>
    </rPh>
    <rPh sb="5" eb="7">
      <t>オデイ</t>
    </rPh>
    <rPh sb="8" eb="10">
      <t>ゲスイ</t>
    </rPh>
    <rPh sb="10" eb="12">
      <t>オデイ</t>
    </rPh>
    <rPh sb="12" eb="14">
      <t>イガイ</t>
    </rPh>
    <phoneticPr fontId="4"/>
  </si>
  <si>
    <r>
      <rPr>
        <sz val="11"/>
        <rFont val="ＭＳ Ｐ明朝"/>
        <family val="1"/>
        <charset val="128"/>
      </rPr>
      <t>特管産廃</t>
    </r>
  </si>
  <si>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</si>
  <si>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</si>
  <si>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下水汚泥</t>
    </r>
    <r>
      <rPr>
        <vertAlign val="superscript"/>
        <sz val="11"/>
        <rFont val="Times New Roman"/>
        <family val="1"/>
      </rPr>
      <t>3</t>
    </r>
    <r>
      <rPr>
        <vertAlign val="superscript"/>
        <sz val="11"/>
        <rFont val="ＭＳ Ｐ明朝"/>
        <family val="1"/>
        <charset val="128"/>
      </rPr>
      <t>）</t>
    </r>
    <rPh sb="0" eb="2">
      <t>ゲスイ</t>
    </rPh>
    <rPh sb="2" eb="4">
      <t>オデイ</t>
    </rPh>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</si>
  <si>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</si>
  <si>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</si>
  <si>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Ｐゴシック"/>
        <family val="3"/>
        <charset val="128"/>
      </rPr>
      <t>）</t>
    </r>
    <phoneticPr fontId="4"/>
  </si>
  <si>
    <r>
      <rPr>
        <sz val="11"/>
        <rFont val="ＭＳ Ｐ明朝"/>
        <family val="1"/>
        <charset val="128"/>
      </rPr>
      <t>産廃</t>
    </r>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</si>
  <si>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</si>
  <si>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</si>
  <si>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</si>
  <si>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r>
      <rPr>
        <sz val="10"/>
        <color theme="1"/>
        <rFont val="ＭＳ Ｐ明朝"/>
        <family val="1"/>
        <charset val="128"/>
      </rPr>
      <t>ガス</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</si>
  <si>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</si>
  <si>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</si>
  <si>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明朝"/>
        <family val="1"/>
        <charset val="128"/>
      </rPr>
      <t>表</t>
    </r>
    <r>
      <rPr>
        <sz val="11"/>
        <rFont val="Times New Roman"/>
        <family val="1"/>
      </rPr>
      <t>7-</t>
    </r>
    <rPh sb="0" eb="1">
      <t>ヒョウ</t>
    </rPh>
    <phoneticPr fontId="4"/>
  </si>
  <si>
    <r>
      <rPr>
        <sz val="11"/>
        <rFont val="ＭＳ 明朝"/>
        <family val="1"/>
        <charset val="128"/>
      </rPr>
      <t>固形廃棄物の陸上における処分（</t>
    </r>
    <r>
      <rPr>
        <sz val="11"/>
        <rFont val="Times New Roman"/>
        <family val="1"/>
      </rPr>
      <t>5.A.</t>
    </r>
    <r>
      <rPr>
        <sz val="11"/>
        <rFont val="ＭＳ 明朝"/>
        <family val="1"/>
        <charset val="128"/>
      </rPr>
      <t>）から発生する温室効果ガス排出量</t>
    </r>
    <phoneticPr fontId="4"/>
  </si>
  <si>
    <t>産業排水の自然界における分解</t>
    <rPh sb="0" eb="2">
      <t>サンギョウ</t>
    </rPh>
    <phoneticPr fontId="4"/>
  </si>
  <si>
    <t>区分</t>
    <rPh sb="0" eb="2">
      <t>クブン</t>
    </rPh>
    <phoneticPr fontId="4"/>
  </si>
  <si>
    <t>単位</t>
    <rPh sb="0" eb="2">
      <t>タンイ</t>
    </rPh>
    <phoneticPr fontId="4"/>
  </si>
  <si>
    <t>し尿処理施設</t>
    <phoneticPr fontId="4"/>
  </si>
  <si>
    <t>ガス</t>
    <phoneticPr fontId="4"/>
  </si>
  <si>
    <t>生活排水処理施設</t>
    <phoneticPr fontId="4"/>
  </si>
  <si>
    <t>合計</t>
    <rPh sb="0" eb="2">
      <t>ゴウケイ</t>
    </rPh>
    <phoneticPr fontId="4"/>
  </si>
  <si>
    <r>
      <t>RPF</t>
    </r>
    <r>
      <rPr>
        <vertAlign val="superscript"/>
        <sz val="11"/>
        <rFont val="Times New Roman"/>
        <family val="1"/>
      </rPr>
      <t>2</t>
    </r>
    <r>
      <rPr>
        <vertAlign val="superscript"/>
        <sz val="11"/>
        <rFont val="ＭＳ Ｐ明朝"/>
        <family val="1"/>
        <charset val="128"/>
      </rPr>
      <t>）</t>
    </r>
    <phoneticPr fontId="4"/>
  </si>
  <si>
    <t>一般廃棄物</t>
    <phoneticPr fontId="4"/>
  </si>
  <si>
    <t>産業廃棄物</t>
    <rPh sb="0" eb="2">
      <t>サンギョウ</t>
    </rPh>
    <rPh sb="2" eb="5">
      <t>ハイキブツ</t>
    </rPh>
    <phoneticPr fontId="4"/>
  </si>
  <si>
    <t>QC</t>
    <phoneticPr fontId="4"/>
  </si>
  <si>
    <r>
      <rPr>
        <b/>
        <sz val="14"/>
        <rFont val="ＭＳ Ｐ明朝"/>
        <family val="1"/>
        <charset val="128"/>
      </rPr>
      <t>活動量：固形廃棄物の生物処理</t>
    </r>
    <r>
      <rPr>
        <b/>
        <sz val="14"/>
        <rFont val="Times New Roman"/>
        <family val="1"/>
      </rPr>
      <t>:</t>
    </r>
    <r>
      <rPr>
        <b/>
        <sz val="14"/>
        <rFont val="ＭＳ Ｐ明朝"/>
        <family val="1"/>
        <charset val="128"/>
      </rPr>
      <t>コンポスト化（</t>
    </r>
    <r>
      <rPr>
        <b/>
        <sz val="14"/>
        <rFont val="Times New Roman"/>
        <family val="1"/>
      </rPr>
      <t>5.B.1.</t>
    </r>
    <r>
      <rPr>
        <b/>
        <sz val="14"/>
        <rFont val="ＭＳ Ｐ明朝"/>
        <family val="1"/>
        <charset val="128"/>
      </rPr>
      <t>）</t>
    </r>
    <rPh sb="10" eb="12">
      <t>セイブツ</t>
    </rPh>
    <rPh sb="12" eb="14">
      <t>ショリ</t>
    </rPh>
    <rPh sb="20" eb="21">
      <t>カ</t>
    </rPh>
    <phoneticPr fontId="4"/>
  </si>
  <si>
    <t>下水汚泥</t>
    <rPh sb="0" eb="2">
      <t>ゲスイ</t>
    </rPh>
    <rPh sb="2" eb="4">
      <t>オデイ</t>
    </rPh>
    <phoneticPr fontId="33"/>
  </si>
  <si>
    <t>し尿・浄化槽汚泥</t>
    <rPh sb="1" eb="2">
      <t>ニョウ</t>
    </rPh>
    <rPh sb="3" eb="8">
      <t>ジョウカソウオデイ</t>
    </rPh>
    <phoneticPr fontId="4"/>
  </si>
  <si>
    <t>し尿・浄化槽汚泥</t>
    <rPh sb="1" eb="2">
      <t>ニョウ</t>
    </rPh>
    <rPh sb="3" eb="6">
      <t>ジョウカソウ</t>
    </rPh>
    <rPh sb="6" eb="8">
      <t>オデイ</t>
    </rPh>
    <phoneticPr fontId="6"/>
  </si>
  <si>
    <t>産業廃棄物</t>
    <rPh sb="0" eb="5">
      <t>サンギョウハイキブツ</t>
    </rPh>
    <phoneticPr fontId="32"/>
  </si>
  <si>
    <t>産廃</t>
    <phoneticPr fontId="4"/>
  </si>
  <si>
    <t>タイヤメーカー</t>
    <phoneticPr fontId="6"/>
  </si>
  <si>
    <r>
      <rPr>
        <sz val="11"/>
        <rFont val="ＭＳ Ｐ明朝"/>
        <family val="1"/>
        <charset val="128"/>
      </rPr>
      <t>感染性廃棄物（プラスチック）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</si>
  <si>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rPh sb="13" eb="15">
      <t>イガイ</t>
    </rPh>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</si>
  <si>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phoneticPr fontId="4"/>
  </si>
  <si>
    <t>自動車製造業</t>
    <rPh sb="0" eb="3">
      <t>ジドウシャ</t>
    </rPh>
    <rPh sb="3" eb="6">
      <t>セイゾウギョウ</t>
    </rPh>
    <phoneticPr fontId="33"/>
  </si>
  <si>
    <t>セメント焼成</t>
    <rPh sb="4" eb="6">
      <t>ショウセイ</t>
    </rPh>
    <phoneticPr fontId="33"/>
  </si>
  <si>
    <r>
      <t>GHG</t>
    </r>
    <r>
      <rPr>
        <b/>
        <sz val="14"/>
        <rFont val="ＭＳ Ｐ明朝"/>
        <family val="1"/>
        <charset val="128"/>
      </rPr>
      <t>排出量：廃棄物の焼却等</t>
    </r>
    <r>
      <rPr>
        <b/>
        <sz val="14"/>
        <rFont val="Times New Roman"/>
        <family val="1"/>
      </rPr>
      <t>(5.C., 1.A.)</t>
    </r>
    <rPh sb="13" eb="14">
      <t>トウ</t>
    </rPh>
    <phoneticPr fontId="4"/>
  </si>
  <si>
    <t>繊維くず</t>
    <rPh sb="0" eb="2">
      <t>センイ</t>
    </rPh>
    <phoneticPr fontId="4"/>
  </si>
  <si>
    <r>
      <t xml:space="preserve">5.A.3. </t>
    </r>
    <r>
      <rPr>
        <sz val="11"/>
        <rFont val="ＭＳ 明朝"/>
        <family val="1"/>
        <charset val="128"/>
      </rPr>
      <t>その他の廃棄物処分場</t>
    </r>
    <rPh sb="14" eb="17">
      <t>ハイキブツ</t>
    </rPh>
    <phoneticPr fontId="4"/>
  </si>
  <si>
    <t>kt (dry)</t>
  </si>
  <si>
    <t>kt (dry)</t>
    <phoneticPr fontId="4"/>
  </si>
  <si>
    <t>kt (wet)</t>
  </si>
  <si>
    <t>kt (wet)</t>
    <phoneticPr fontId="4"/>
  </si>
  <si>
    <r>
      <t>kg-CO</t>
    </r>
    <r>
      <rPr>
        <vertAlign val="subscript"/>
        <sz val="10"/>
        <rFont val="Times New Roman"/>
        <family val="1"/>
      </rPr>
      <t>2</t>
    </r>
    <r>
      <rPr>
        <sz val="10"/>
        <rFont val="Times New Roman"/>
        <family val="1"/>
      </rPr>
      <t>/t (dry)</t>
    </r>
    <phoneticPr fontId="4"/>
  </si>
  <si>
    <t>廃棄物の焼却及び野焼き（5.C.）に伴う温室効果ガス排出量</t>
  </si>
  <si>
    <r>
      <t xml:space="preserve">5.C. </t>
    </r>
    <r>
      <rPr>
        <sz val="11"/>
        <rFont val="ＭＳ Ｐ明朝"/>
        <family val="1"/>
        <charset val="128"/>
      </rPr>
      <t>廃棄物の焼却及び野焼き
（エネルギー回収を伴わない）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</si>
  <si>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phoneticPr fontId="4"/>
  </si>
  <si>
    <r>
      <t xml:space="preserve">b. </t>
    </r>
    <r>
      <rPr>
        <sz val="10"/>
        <rFont val="ＭＳ Ｐ明朝"/>
        <family val="1"/>
        <charset val="128"/>
      </rPr>
      <t>準好気性埋立（管理された）</t>
    </r>
    <rPh sb="3" eb="4">
      <t>ジュン</t>
    </rPh>
    <rPh sb="4" eb="5">
      <t>ヨシミ</t>
    </rPh>
    <rPh sb="5" eb="7">
      <t>キショウ</t>
    </rPh>
    <rPh sb="7" eb="9">
      <t>ウメタテ</t>
    </rPh>
    <rPh sb="10" eb="12">
      <t>カンリ</t>
    </rPh>
    <phoneticPr fontId="4"/>
  </si>
  <si>
    <r>
      <t xml:space="preserve">b. </t>
    </r>
    <r>
      <rPr>
        <sz val="10"/>
        <rFont val="ＭＳ Ｐ明朝"/>
        <family val="1"/>
        <charset val="128"/>
      </rPr>
      <t>準好気性埋立（管理が不十分な）</t>
    </r>
    <rPh sb="3" eb="4">
      <t>ジュン</t>
    </rPh>
    <rPh sb="4" eb="5">
      <t>ヨシミ</t>
    </rPh>
    <rPh sb="5" eb="7">
      <t>キショウ</t>
    </rPh>
    <rPh sb="7" eb="9">
      <t>ウメタテ</t>
    </rPh>
    <rPh sb="10" eb="12">
      <t>カンリ</t>
    </rPh>
    <rPh sb="13" eb="16">
      <t>フジュウブン</t>
    </rPh>
    <phoneticPr fontId="4"/>
  </si>
  <si>
    <r>
      <t xml:space="preserve">a. </t>
    </r>
    <r>
      <rPr>
        <sz val="11"/>
        <rFont val="ＭＳ 明朝"/>
        <family val="1"/>
        <charset val="128"/>
      </rPr>
      <t>嫌気性埋立</t>
    </r>
    <phoneticPr fontId="4"/>
  </si>
  <si>
    <r>
      <t xml:space="preserve">b. </t>
    </r>
    <r>
      <rPr>
        <sz val="11"/>
        <rFont val="ＭＳ 明朝"/>
        <family val="1"/>
        <charset val="128"/>
      </rPr>
      <t>準好気性埋立</t>
    </r>
    <phoneticPr fontId="4"/>
  </si>
  <si>
    <t>原燃料利用の内訳</t>
    <rPh sb="0" eb="1">
      <t>ゲン</t>
    </rPh>
    <rPh sb="1" eb="3">
      <t>ネンリョウ</t>
    </rPh>
    <rPh sb="3" eb="5">
      <t>リヨウ</t>
    </rPh>
    <rPh sb="6" eb="8">
      <t>ウチワケ</t>
    </rPh>
    <phoneticPr fontId="4"/>
  </si>
  <si>
    <r>
      <t xml:space="preserve">5.E. </t>
    </r>
    <r>
      <rPr>
        <sz val="10"/>
        <rFont val="ＭＳ 明朝"/>
        <family val="1"/>
        <charset val="128"/>
      </rPr>
      <t>その他（化石燃料起源の界面活性剤の分解）</t>
    </r>
    <rPh sb="7" eb="8">
      <t>タ</t>
    </rPh>
    <rPh sb="16" eb="18">
      <t>カイメン</t>
    </rPh>
    <rPh sb="18" eb="21">
      <t>カッセイザイ</t>
    </rPh>
    <rPh sb="22" eb="24">
      <t>ブンカイ</t>
    </rPh>
    <phoneticPr fontId="4"/>
  </si>
  <si>
    <r>
      <rPr>
        <sz val="11"/>
        <rFont val="ＭＳ 明朝"/>
        <family val="1"/>
        <charset val="128"/>
      </rPr>
      <t>固形廃棄物の処分（</t>
    </r>
    <r>
      <rPr>
        <sz val="11"/>
        <rFont val="Times New Roman"/>
        <family val="1"/>
      </rPr>
      <t>5.A.</t>
    </r>
    <r>
      <rPr>
        <sz val="11"/>
        <rFont val="ＭＳ 明朝"/>
        <family val="1"/>
        <charset val="128"/>
      </rPr>
      <t>）から発生する温室効果ガス排出量</t>
    </r>
    <phoneticPr fontId="4"/>
  </si>
  <si>
    <t>mg-N/L</t>
  </si>
  <si>
    <t>コンポスト化される廃棄物の量（活動量：排出ベース）</t>
  </si>
  <si>
    <r>
      <t>CO</t>
    </r>
    <r>
      <rPr>
        <vertAlign val="subscript"/>
        <sz val="10.5"/>
        <rFont val="Times New Roman"/>
        <family val="1"/>
      </rPr>
      <t>2</t>
    </r>
    <r>
      <rPr>
        <sz val="10.5"/>
        <rFont val="ＭＳ 明朝"/>
        <family val="1"/>
        <charset val="128"/>
      </rPr>
      <t>排出量の計算に使用する一般廃棄物の活動量（乾燥ベース）</t>
    </r>
  </si>
  <si>
    <t>廃棄物の原燃料利用量（活動量：排出ベース）</t>
  </si>
  <si>
    <r>
      <t>排水の処理と放出（</t>
    </r>
    <r>
      <rPr>
        <sz val="10.5"/>
        <rFont val="Times New Roman"/>
        <family val="1"/>
      </rPr>
      <t>5.D.</t>
    </r>
    <r>
      <rPr>
        <sz val="10.5"/>
        <rFont val="ＭＳ 明朝"/>
        <family val="1"/>
        <charset val="128"/>
      </rPr>
      <t>）に伴い発生する温室効果ガスの排出量</t>
    </r>
  </si>
  <si>
    <r>
      <t>その他（</t>
    </r>
    <r>
      <rPr>
        <sz val="10.5"/>
        <rFont val="Times New Roman"/>
        <family val="1"/>
      </rPr>
      <t>5.E.</t>
    </r>
    <r>
      <rPr>
        <sz val="10.5"/>
        <rFont val="ＭＳ 明朝"/>
        <family val="1"/>
        <charset val="128"/>
      </rPr>
      <t>）カテゴリーからの温室効果ガス排出量</t>
    </r>
  </si>
  <si>
    <r>
      <rPr>
        <sz val="11"/>
        <rFont val="ＭＳ Ｐ明朝"/>
        <family val="1"/>
        <charset val="128"/>
      </rPr>
      <t>ペットボトル</t>
    </r>
    <r>
      <rPr>
        <vertAlign val="superscript"/>
        <sz val="11"/>
        <rFont val="Times New Roman"/>
        <family val="1"/>
      </rPr>
      <t>1</t>
    </r>
    <r>
      <rPr>
        <vertAlign val="superscript"/>
        <sz val="11"/>
        <rFont val="ＭＳ Ｐゴシック"/>
        <family val="3"/>
        <charset val="128"/>
      </rPr>
      <t>）</t>
    </r>
    <phoneticPr fontId="4"/>
  </si>
  <si>
    <r>
      <t xml:space="preserve">5.C.2. </t>
    </r>
    <r>
      <rPr>
        <sz val="11"/>
        <rFont val="ＭＳ Ｐ明朝"/>
        <family val="1"/>
        <charset val="128"/>
      </rPr>
      <t>野焼き（</t>
    </r>
    <r>
      <rPr>
        <sz val="11"/>
        <rFont val="ＭＳ 明朝"/>
        <family val="1"/>
        <charset val="128"/>
      </rPr>
      <t>産廃</t>
    </r>
    <r>
      <rPr>
        <sz val="11"/>
        <rFont val="Times New Roman"/>
        <family val="1"/>
      </rPr>
      <t xml:space="preserve"> </t>
    </r>
    <r>
      <rPr>
        <sz val="11"/>
        <rFont val="ＭＳ 明朝"/>
        <family val="1"/>
        <charset val="128"/>
      </rPr>
      <t>廃プラスチック類</t>
    </r>
    <r>
      <rPr>
        <sz val="11"/>
        <rFont val="ＭＳ Ｐ明朝"/>
        <family val="1"/>
        <charset val="128"/>
      </rPr>
      <t>）</t>
    </r>
    <r>
      <rPr>
        <vertAlign val="superscript"/>
        <sz val="11"/>
        <rFont val="Times New Roman"/>
        <family val="1"/>
      </rPr>
      <t>1</t>
    </r>
    <r>
      <rPr>
        <vertAlign val="superscript"/>
        <sz val="11"/>
        <rFont val="ＭＳ Ｐ明朝"/>
        <family val="1"/>
        <charset val="128"/>
      </rPr>
      <t>）</t>
    </r>
    <rPh sb="11" eb="13">
      <t>サンパイ</t>
    </rPh>
    <rPh sb="14" eb="15">
      <t>ハイ</t>
    </rPh>
    <rPh sb="21" eb="22">
      <t>ルイ</t>
    </rPh>
    <phoneticPr fontId="4"/>
  </si>
  <si>
    <r>
      <t xml:space="preserve">5.C.2. </t>
    </r>
    <r>
      <rPr>
        <sz val="11"/>
        <rFont val="ＭＳ Ｐ明朝"/>
        <family val="1"/>
        <charset val="128"/>
      </rPr>
      <t>野焼き（</t>
    </r>
    <r>
      <rPr>
        <sz val="11"/>
        <rFont val="ＭＳ 明朝"/>
        <family val="1"/>
        <charset val="128"/>
      </rPr>
      <t>産業廃棄物</t>
    </r>
    <r>
      <rPr>
        <sz val="11"/>
        <rFont val="ＭＳ Ｐ明朝"/>
        <family val="1"/>
        <charset val="128"/>
      </rPr>
      <t>）</t>
    </r>
    <r>
      <rPr>
        <vertAlign val="superscript"/>
        <sz val="11"/>
        <rFont val="Times New Roman"/>
        <family val="1"/>
      </rPr>
      <t>2</t>
    </r>
    <r>
      <rPr>
        <vertAlign val="superscript"/>
        <sz val="11"/>
        <rFont val="ＭＳ 明朝"/>
        <family val="1"/>
        <charset val="128"/>
      </rPr>
      <t>）</t>
    </r>
    <rPh sb="11" eb="16">
      <t>サンギョウハイキブツ</t>
    </rPh>
    <phoneticPr fontId="4"/>
  </si>
  <si>
    <t>【参考値】廃棄物の焼却に伴い発生する全ての温室効果ガス排出量　エネルギーとして利用された廃棄物及びエネルギー回収を伴う廃棄物焼却からの排出量を含めた場合の排出量</t>
    <phoneticPr fontId="4"/>
  </si>
  <si>
    <t>易生分解性</t>
    <phoneticPr fontId="32"/>
  </si>
  <si>
    <r>
      <t xml:space="preserve">c. </t>
    </r>
    <r>
      <rPr>
        <sz val="11"/>
        <rFont val="ＭＳ Ｐ明朝"/>
        <family val="1"/>
        <charset val="128"/>
      </rPr>
      <t>好気性埋立</t>
    </r>
    <phoneticPr fontId="4"/>
  </si>
  <si>
    <t>c. Active-aeration</t>
  </si>
  <si>
    <t>Less decomposable wastes</t>
  </si>
  <si>
    <t>Moderately decomposable wastes</t>
  </si>
  <si>
    <t>Highly decomposable waste</t>
  </si>
  <si>
    <r>
      <t>CH</t>
    </r>
    <r>
      <rPr>
        <vertAlign val="subscript"/>
        <sz val="9"/>
        <rFont val="Times New Roman"/>
        <family val="1"/>
      </rPr>
      <t>4</t>
    </r>
    <r>
      <rPr>
        <sz val="9"/>
        <rFont val="ＭＳ Ｐ明朝"/>
        <family val="1"/>
        <charset val="128"/>
      </rPr>
      <t>回収量
（エネルギー転換）</t>
    </r>
    <phoneticPr fontId="4"/>
  </si>
  <si>
    <r>
      <t>Amount of CH</t>
    </r>
    <r>
      <rPr>
        <vertAlign val="subscript"/>
        <sz val="9"/>
        <rFont val="Times New Roman"/>
        <family val="1"/>
      </rPr>
      <t>4</t>
    </r>
    <r>
      <rPr>
        <sz val="9"/>
        <rFont val="Times New Roman"/>
        <family val="1"/>
      </rPr>
      <t xml:space="preserve"> for energy recovery</t>
    </r>
    <phoneticPr fontId="4"/>
  </si>
  <si>
    <t>難生分解性廃棄物</t>
    <rPh sb="5" eb="8">
      <t>ハイキブツ</t>
    </rPh>
    <phoneticPr fontId="32"/>
  </si>
  <si>
    <t>準易生分解性廃棄物</t>
    <phoneticPr fontId="4"/>
  </si>
  <si>
    <t>易生分解性廃棄物</t>
    <phoneticPr fontId="32"/>
  </si>
  <si>
    <r>
      <rPr>
        <sz val="11"/>
        <rFont val="Times New Roman"/>
        <family val="1"/>
      </rPr>
      <t>CH4</t>
    </r>
    <r>
      <rPr>
        <sz val="11"/>
        <rFont val="游ゴシック"/>
        <family val="1"/>
        <charset val="128"/>
      </rPr>
      <t>排出量を算定する際、嫌気性処分場における</t>
    </r>
    <r>
      <rPr>
        <sz val="11"/>
        <rFont val="Times New Roman"/>
        <family val="1"/>
      </rPr>
      <t>CH4</t>
    </r>
    <r>
      <rPr>
        <sz val="11"/>
        <rFont val="ＭＳ Ｐ明朝"/>
        <family val="1"/>
        <charset val="128"/>
      </rPr>
      <t>回収は各廃棄物から発生した</t>
    </r>
    <r>
      <rPr>
        <sz val="11"/>
        <rFont val="Times New Roman"/>
        <family val="1"/>
      </rPr>
      <t>CH4</t>
    </r>
    <r>
      <rPr>
        <sz val="11"/>
        <rFont val="游ゴシック"/>
        <family val="1"/>
        <charset val="128"/>
      </rPr>
      <t>が酸化される前に行われることに留意が必要となる。詳細は本節冒頭の</t>
    </r>
    <r>
      <rPr>
        <sz val="11"/>
        <rFont val="Times New Roman"/>
        <family val="1"/>
      </rPr>
      <t>CH4</t>
    </r>
    <r>
      <rPr>
        <sz val="11"/>
        <rFont val="游ゴシック"/>
        <family val="1"/>
        <charset val="128"/>
      </rPr>
      <t>排出量にかかる算定式を参照のこと。</t>
    </r>
    <rPh sb="3" eb="5">
      <t>ハイシュツ</t>
    </rPh>
    <rPh sb="5" eb="6">
      <t>リョウ</t>
    </rPh>
    <rPh sb="7" eb="9">
      <t>サンテイ</t>
    </rPh>
    <rPh sb="11" eb="12">
      <t>サイ</t>
    </rPh>
    <rPh sb="13" eb="19">
      <t>ケンキセイショブンジョウ</t>
    </rPh>
    <rPh sb="26" eb="28">
      <t>カイシュウ</t>
    </rPh>
    <rPh sb="43" eb="45">
      <t>サンカ</t>
    </rPh>
    <rPh sb="48" eb="49">
      <t>マエ</t>
    </rPh>
    <rPh sb="50" eb="51">
      <t>オコナ</t>
    </rPh>
    <rPh sb="57" eb="59">
      <t>リュウイ</t>
    </rPh>
    <rPh sb="60" eb="62">
      <t>ヒツヨウ</t>
    </rPh>
    <rPh sb="66" eb="68">
      <t>ショウサイ</t>
    </rPh>
    <rPh sb="69" eb="71">
      <t>ホンセツ</t>
    </rPh>
    <rPh sb="71" eb="73">
      <t>ボウトウ</t>
    </rPh>
    <rPh sb="77" eb="80">
      <t>ハイシュツリョウ</t>
    </rPh>
    <rPh sb="84" eb="87">
      <t>サンテイシキ</t>
    </rPh>
    <rPh sb="88" eb="90">
      <t>サンショウ</t>
    </rPh>
    <phoneticPr fontId="4"/>
  </si>
  <si>
    <t>For detail, see the equation for the estimations shown in beginning of this section.</t>
    <phoneticPr fontId="4"/>
  </si>
  <si>
    <t xml:space="preserve">For the estimation of CH4 emissions from this category, note that methane recoveries for energy are conduct before oxidation of CH4 generated from each waste type in anaerobic sites. </t>
    <phoneticPr fontId="4"/>
  </si>
  <si>
    <r>
      <rPr>
        <sz val="11"/>
        <rFont val="ＭＳ Ｐ明朝"/>
        <family val="1"/>
        <charset val="128"/>
      </rPr>
      <t>ここに示す各廃棄物の分解に伴う</t>
    </r>
    <r>
      <rPr>
        <sz val="11"/>
        <rFont val="Times New Roman"/>
        <family val="1"/>
      </rPr>
      <t>CH4</t>
    </r>
    <r>
      <rPr>
        <sz val="11"/>
        <rFont val="ＭＳ Ｐ明朝"/>
        <family val="1"/>
        <charset val="128"/>
      </rPr>
      <t>排出量は、覆土により酸化した分（</t>
    </r>
    <r>
      <rPr>
        <sz val="11"/>
        <rFont val="Times New Roman"/>
        <family val="1"/>
      </rPr>
      <t>A</t>
    </r>
    <r>
      <rPr>
        <sz val="11"/>
        <rFont val="游ゴシック"/>
        <family val="1"/>
        <charset val="128"/>
      </rPr>
      <t>×</t>
    </r>
    <r>
      <rPr>
        <sz val="11"/>
        <rFont val="Times New Roman"/>
        <family val="1"/>
      </rPr>
      <t>EF</t>
    </r>
    <r>
      <rPr>
        <sz val="11"/>
        <rFont val="游ゴシック"/>
        <family val="1"/>
        <charset val="128"/>
      </rPr>
      <t>×</t>
    </r>
    <r>
      <rPr>
        <sz val="11"/>
        <rFont val="Times New Roman"/>
        <family val="1"/>
      </rPr>
      <t>OX</t>
    </r>
    <r>
      <rPr>
        <sz val="11"/>
        <rFont val="ＭＳ Ｐ明朝"/>
        <family val="1"/>
        <charset val="128"/>
      </rPr>
      <t>）が差し引かれている。</t>
    </r>
    <rPh sb="3" eb="4">
      <t>シメ</t>
    </rPh>
    <rPh sb="5" eb="9">
      <t>カクハイキブツ</t>
    </rPh>
    <rPh sb="10" eb="12">
      <t>ブンカイ</t>
    </rPh>
    <rPh sb="13" eb="14">
      <t>トモナ</t>
    </rPh>
    <rPh sb="18" eb="21">
      <t>ハイシュツリョウ</t>
    </rPh>
    <rPh sb="23" eb="25">
      <t>フクド</t>
    </rPh>
    <rPh sb="28" eb="30">
      <t>サンカ</t>
    </rPh>
    <rPh sb="32" eb="33">
      <t>ブン</t>
    </rPh>
    <rPh sb="38" eb="39">
      <t>サ</t>
    </rPh>
    <rPh sb="40" eb="41">
      <t>ヒ</t>
    </rPh>
    <phoneticPr fontId="4"/>
  </si>
  <si>
    <r>
      <t>In the above table, the oxdized fractions (A×EF×OX) by cover soil are sbtracted from CH4 emissions from each waste type decomposed in disposal site</t>
    </r>
    <r>
      <rPr>
        <sz val="11"/>
        <rFont val="游ゴシック"/>
        <family val="1"/>
        <charset val="128"/>
      </rPr>
      <t>s</t>
    </r>
    <r>
      <rPr>
        <sz val="11"/>
        <rFont val="Times New Roman"/>
        <family val="1"/>
      </rPr>
      <t>.</t>
    </r>
    <phoneticPr fontId="4"/>
  </si>
  <si>
    <t>不適正処分</t>
    <phoneticPr fontId="4"/>
  </si>
  <si>
    <r>
      <rPr>
        <sz val="10"/>
        <rFont val="ＭＳ Ｐ明朝"/>
        <family val="1"/>
        <charset val="128"/>
      </rPr>
      <t>津波堆積物</t>
    </r>
    <r>
      <rPr>
        <vertAlign val="superscript"/>
        <sz val="10"/>
        <rFont val="Times New Roman"/>
        <family val="1"/>
      </rPr>
      <t xml:space="preserve"> 2)</t>
    </r>
    <rPh sb="0" eb="2">
      <t>ツナミ</t>
    </rPh>
    <rPh sb="2" eb="4">
      <t>タイセキ</t>
    </rPh>
    <rPh sb="4" eb="5">
      <t>ブツ</t>
    </rPh>
    <phoneticPr fontId="4"/>
  </si>
  <si>
    <t>（注）</t>
  </si>
  <si>
    <t>1）化石燃料起源成分のみを含む</t>
  </si>
  <si>
    <t>2）化石燃料起源成分及び生物起源成分を含む。</t>
  </si>
  <si>
    <t>3）生物起源成分のみ含む。</t>
  </si>
  <si>
    <t>1）化石燃料起源成分のみを含む。</t>
  </si>
  <si>
    <r>
      <rPr>
        <b/>
        <sz val="14"/>
        <rFont val="ＭＳ 明朝"/>
        <family val="1"/>
        <charset val="128"/>
      </rPr>
      <t>廃棄物分野の</t>
    </r>
    <r>
      <rPr>
        <b/>
        <sz val="14"/>
        <rFont val="Times New Roman"/>
        <family val="1"/>
      </rPr>
      <t>GHG</t>
    </r>
    <r>
      <rPr>
        <b/>
        <sz val="14"/>
        <rFont val="ＭＳ 明朝"/>
        <family val="1"/>
        <charset val="128"/>
      </rPr>
      <t>排出量算定に用いる各種時系列データ</t>
    </r>
    <phoneticPr fontId="4"/>
  </si>
  <si>
    <r>
      <t>7.1.</t>
    </r>
    <r>
      <rPr>
        <b/>
        <sz val="12"/>
        <rFont val="ＭＳ 明朝"/>
        <family val="1"/>
        <charset val="128"/>
      </rPr>
      <t>　廃棄物分野の概要</t>
    </r>
    <rPh sb="5" eb="8">
      <t>ハイキブツ</t>
    </rPh>
    <rPh sb="8" eb="10">
      <t>ブンヤ</t>
    </rPh>
    <rPh sb="11" eb="13">
      <t>ガイヨウ</t>
    </rPh>
    <phoneticPr fontId="4"/>
  </si>
  <si>
    <r>
      <t>7.2.</t>
    </r>
    <r>
      <rPr>
        <b/>
        <sz val="12"/>
        <rFont val="ＭＳ 明朝"/>
        <family val="1"/>
        <charset val="128"/>
      </rPr>
      <t>　固形廃棄物の処分（</t>
    </r>
    <r>
      <rPr>
        <b/>
        <sz val="12"/>
        <rFont val="Times New Roman"/>
        <family val="1"/>
      </rPr>
      <t>5.A.</t>
    </r>
    <r>
      <rPr>
        <b/>
        <sz val="12"/>
        <rFont val="ＭＳ 明朝"/>
        <family val="1"/>
        <charset val="128"/>
      </rPr>
      <t>）</t>
    </r>
    <rPh sb="5" eb="7">
      <t>コケイ</t>
    </rPh>
    <rPh sb="7" eb="10">
      <t>ハイキブツ</t>
    </rPh>
    <rPh sb="11" eb="13">
      <t>ショブン</t>
    </rPh>
    <phoneticPr fontId="4"/>
  </si>
  <si>
    <r>
      <rPr>
        <sz val="11"/>
        <rFont val="ＭＳ 明朝"/>
        <family val="1"/>
        <charset val="128"/>
      </rPr>
      <t>生分解可能廃棄物の年間最終処分量（嫌気性埋立及び準好気性埋立の合計値）</t>
    </r>
    <phoneticPr fontId="4"/>
  </si>
  <si>
    <r>
      <rPr>
        <sz val="10"/>
        <rFont val="ＭＳ 明朝"/>
        <family val="1"/>
        <charset val="128"/>
      </rPr>
      <t>項目</t>
    </r>
    <rPh sb="0" eb="2">
      <t>コウモク</t>
    </rPh>
    <phoneticPr fontId="4"/>
  </si>
  <si>
    <r>
      <rPr>
        <sz val="10"/>
        <rFont val="ＭＳ 明朝"/>
        <family val="1"/>
        <charset val="128"/>
      </rPr>
      <t>単位</t>
    </r>
    <rPh sb="0" eb="2">
      <t>タンイ</t>
    </rPh>
    <phoneticPr fontId="4"/>
  </si>
  <si>
    <r>
      <rPr>
        <sz val="10"/>
        <rFont val="ＭＳ 明朝"/>
        <family val="1"/>
        <charset val="128"/>
      </rPr>
      <t>一般廃棄物</t>
    </r>
  </si>
  <si>
    <r>
      <rPr>
        <sz val="10"/>
        <rFont val="ＭＳ 明朝"/>
        <family val="1"/>
        <charset val="128"/>
      </rPr>
      <t>食物くず</t>
    </r>
    <rPh sb="0" eb="2">
      <t>ショクモツ</t>
    </rPh>
    <phoneticPr fontId="4"/>
  </si>
  <si>
    <r>
      <rPr>
        <sz val="10"/>
        <rFont val="ＭＳ 明朝"/>
        <family val="1"/>
        <charset val="128"/>
      </rPr>
      <t>紙くず</t>
    </r>
    <rPh sb="0" eb="1">
      <t>カミ</t>
    </rPh>
    <phoneticPr fontId="4"/>
  </si>
  <si>
    <r>
      <rPr>
        <sz val="10"/>
        <rFont val="ＭＳ 明朝"/>
        <family val="1"/>
        <charset val="128"/>
      </rPr>
      <t>天然繊維くず</t>
    </r>
    <rPh sb="0" eb="2">
      <t>テンネン</t>
    </rPh>
    <rPh sb="2" eb="4">
      <t>センイ</t>
    </rPh>
    <phoneticPr fontId="4"/>
  </si>
  <si>
    <r>
      <rPr>
        <sz val="10"/>
        <rFont val="ＭＳ 明朝"/>
        <family val="1"/>
        <charset val="128"/>
      </rPr>
      <t>し尿処理・浄化槽汚泥</t>
    </r>
    <rPh sb="1" eb="2">
      <t>ニョウ</t>
    </rPh>
    <rPh sb="2" eb="4">
      <t>ショリ</t>
    </rPh>
    <rPh sb="5" eb="8">
      <t>ジョウカソウ</t>
    </rPh>
    <rPh sb="8" eb="10">
      <t>オデイ</t>
    </rPh>
    <phoneticPr fontId="6"/>
  </si>
  <si>
    <r>
      <rPr>
        <sz val="10"/>
        <rFont val="ＭＳ 明朝"/>
        <family val="1"/>
        <charset val="128"/>
      </rPr>
      <t>津波堆積物</t>
    </r>
    <r>
      <rPr>
        <vertAlign val="superscript"/>
        <sz val="10"/>
        <rFont val="Times New Roman"/>
        <family val="1"/>
      </rPr>
      <t>1)</t>
    </r>
    <rPh sb="0" eb="2">
      <t>ツナミ</t>
    </rPh>
    <rPh sb="2" eb="4">
      <t>タイセキ</t>
    </rPh>
    <rPh sb="4" eb="5">
      <t>ブツ</t>
    </rPh>
    <phoneticPr fontId="4"/>
  </si>
  <si>
    <r>
      <rPr>
        <sz val="10"/>
        <rFont val="ＭＳ 明朝"/>
        <family val="1"/>
        <charset val="128"/>
      </rPr>
      <t>浄水汚泥</t>
    </r>
    <rPh sb="0" eb="2">
      <t>ジョウスイ</t>
    </rPh>
    <rPh sb="2" eb="4">
      <t>オデイ</t>
    </rPh>
    <phoneticPr fontId="4"/>
  </si>
  <si>
    <r>
      <rPr>
        <sz val="10"/>
        <rFont val="ＭＳ 明朝"/>
        <family val="1"/>
        <charset val="128"/>
      </rPr>
      <t>製造業有機性汚泥</t>
    </r>
    <rPh sb="0" eb="3">
      <t>セイゾウギョウ</t>
    </rPh>
    <rPh sb="3" eb="6">
      <t>ユウキセイ</t>
    </rPh>
    <rPh sb="6" eb="8">
      <t>オデイ</t>
    </rPh>
    <phoneticPr fontId="4"/>
  </si>
  <si>
    <r>
      <rPr>
        <sz val="10"/>
        <rFont val="ＭＳ 明朝"/>
        <family val="1"/>
        <charset val="128"/>
      </rPr>
      <t>動物のふん尿</t>
    </r>
    <rPh sb="0" eb="2">
      <t>ドウブツ</t>
    </rPh>
    <rPh sb="5" eb="6">
      <t>ニョウ</t>
    </rPh>
    <phoneticPr fontId="4"/>
  </si>
  <si>
    <r>
      <rPr>
        <sz val="10"/>
        <rFont val="ＭＳ 明朝"/>
        <family val="1"/>
        <charset val="128"/>
      </rPr>
      <t>（注）</t>
    </r>
    <r>
      <rPr>
        <sz val="10"/>
        <rFont val="Times New Roman"/>
        <family val="1"/>
      </rPr>
      <t>1</t>
    </r>
    <r>
      <rPr>
        <sz val="10"/>
        <rFont val="ＭＳ 明朝"/>
        <family val="1"/>
        <charset val="128"/>
      </rPr>
      <t xml:space="preserve">）	</t>
    </r>
    <r>
      <rPr>
        <sz val="10"/>
        <rFont val="Times New Roman"/>
        <family val="1"/>
      </rPr>
      <t>2011</t>
    </r>
    <r>
      <rPr>
        <sz val="10"/>
        <rFont val="ＭＳ 明朝"/>
        <family val="1"/>
        <charset val="128"/>
      </rPr>
      <t>年の東日本大震災により大量発生した津波堆積物は、処理後の復興資材の活用先が動き出したことにより、処理が本格化した</t>
    </r>
    <r>
      <rPr>
        <sz val="10"/>
        <rFont val="Times New Roman"/>
        <family val="1"/>
      </rPr>
      <t>2013</t>
    </r>
    <r>
      <rPr>
        <sz val="10"/>
        <rFont val="ＭＳ 明朝"/>
        <family val="1"/>
        <charset val="128"/>
      </rPr>
      <t>年に処分量が増えている。この津波堆積物の最終処分は</t>
    </r>
    <r>
      <rPr>
        <sz val="10"/>
        <rFont val="Times New Roman"/>
        <family val="1"/>
      </rPr>
      <t>2013</t>
    </r>
    <r>
      <rPr>
        <sz val="10"/>
        <rFont val="ＭＳ 明朝"/>
        <family val="1"/>
        <charset val="128"/>
      </rPr>
      <t>年で終了したため、</t>
    </r>
    <r>
      <rPr>
        <sz val="10"/>
        <rFont val="Times New Roman"/>
        <family val="1"/>
      </rPr>
      <t>2014</t>
    </r>
    <r>
      <rPr>
        <sz val="10"/>
        <rFont val="ＭＳ 明朝"/>
        <family val="1"/>
        <charset val="128"/>
      </rPr>
      <t>年度以降は最終処分量が</t>
    </r>
    <r>
      <rPr>
        <sz val="10"/>
        <rFont val="Times New Roman"/>
        <family val="1"/>
      </rPr>
      <t>0 kt/</t>
    </r>
    <r>
      <rPr>
        <sz val="10"/>
        <rFont val="ＭＳ 明朝"/>
        <family val="1"/>
        <charset val="128"/>
      </rPr>
      <t>年となった。</t>
    </r>
    <phoneticPr fontId="4"/>
  </si>
  <si>
    <r>
      <rPr>
        <sz val="10.5"/>
        <rFont val="ＭＳ 明朝"/>
        <family val="1"/>
        <charset val="128"/>
      </rPr>
      <t>埋立処分場構造別の埋立処分量割合</t>
    </r>
  </si>
  <si>
    <r>
      <rPr>
        <sz val="10"/>
        <rFont val="ＭＳ 明朝"/>
        <family val="1"/>
        <charset val="128"/>
      </rPr>
      <t>嫌気性埋立割合</t>
    </r>
    <rPh sb="0" eb="3">
      <t>ケンキセイ</t>
    </rPh>
    <rPh sb="3" eb="5">
      <t>ウメタテ</t>
    </rPh>
    <rPh sb="5" eb="7">
      <t>ワリアイ</t>
    </rPh>
    <phoneticPr fontId="5"/>
  </si>
  <si>
    <r>
      <rPr>
        <sz val="10"/>
        <rFont val="ＭＳ 明朝"/>
        <family val="1"/>
        <charset val="128"/>
      </rPr>
      <t>準好気性埋立割合</t>
    </r>
    <rPh sb="0" eb="4">
      <t>ジュンコウキセイ</t>
    </rPh>
    <rPh sb="4" eb="6">
      <t>ウメタテ</t>
    </rPh>
    <rPh sb="6" eb="8">
      <t>ワリアイ</t>
    </rPh>
    <phoneticPr fontId="5"/>
  </si>
  <si>
    <r>
      <rPr>
        <sz val="10"/>
        <rFont val="ＭＳ 明朝"/>
        <family val="1"/>
        <charset val="128"/>
      </rPr>
      <t>嫌気性埋立割合</t>
    </r>
  </si>
  <si>
    <r>
      <rPr>
        <sz val="10"/>
        <rFont val="ＭＳ 明朝"/>
        <family val="1"/>
        <charset val="128"/>
      </rPr>
      <t>準好気性埋立割合</t>
    </r>
  </si>
  <si>
    <r>
      <rPr>
        <sz val="10.5"/>
        <rFont val="ＭＳ 明朝"/>
        <family val="1"/>
        <charset val="128"/>
      </rPr>
      <t>一般廃棄物及び産業廃棄物の準好気性埋立処分場における集排水管末端開放率</t>
    </r>
  </si>
  <si>
    <r>
      <rPr>
        <sz val="10"/>
        <rFont val="ＭＳ 明朝"/>
        <family val="1"/>
        <charset val="128"/>
      </rPr>
      <t>一般廃棄物</t>
    </r>
    <phoneticPr fontId="4"/>
  </si>
  <si>
    <r>
      <rPr>
        <sz val="10"/>
        <rFont val="ＭＳ 明朝"/>
        <family val="1"/>
        <charset val="128"/>
      </rPr>
      <t>産業廃棄物</t>
    </r>
    <rPh sb="0" eb="2">
      <t>サンギョウ</t>
    </rPh>
    <rPh sb="2" eb="5">
      <t>ハイキブツ</t>
    </rPh>
    <phoneticPr fontId="5"/>
  </si>
  <si>
    <r>
      <rPr>
        <sz val="11"/>
        <rFont val="ＭＳ 明朝"/>
        <family val="1"/>
        <charset val="128"/>
      </rPr>
      <t>我が国の埋立処分場における</t>
    </r>
    <r>
      <rPr>
        <sz val="11"/>
        <rFont val="Times New Roman"/>
        <family val="1"/>
      </rPr>
      <t>CH</t>
    </r>
    <r>
      <rPr>
        <vertAlign val="subscript"/>
        <sz val="11"/>
        <rFont val="Times New Roman"/>
        <family val="1"/>
      </rPr>
      <t>4</t>
    </r>
    <r>
      <rPr>
        <sz val="11"/>
        <rFont val="ＭＳ 明朝"/>
        <family val="1"/>
        <charset val="128"/>
      </rPr>
      <t>使用量</t>
    </r>
    <rPh sb="0" eb="1">
      <t>ワ</t>
    </rPh>
    <rPh sb="2" eb="3">
      <t>クニ</t>
    </rPh>
    <rPh sb="4" eb="6">
      <t>ウメタテ</t>
    </rPh>
    <rPh sb="6" eb="9">
      <t>ショブンジョウ</t>
    </rPh>
    <rPh sb="16" eb="18">
      <t>シヨウ</t>
    </rPh>
    <rPh sb="18" eb="19">
      <t>リョウ</t>
    </rPh>
    <phoneticPr fontId="4"/>
  </si>
  <si>
    <r>
      <rPr>
        <sz val="10"/>
        <rFont val="ＭＳ 明朝"/>
        <family val="1"/>
        <charset val="128"/>
      </rPr>
      <t>単位</t>
    </r>
    <rPh sb="0" eb="2">
      <t>タンイ</t>
    </rPh>
    <phoneticPr fontId="12"/>
  </si>
  <si>
    <r>
      <rPr>
        <sz val="10"/>
        <rFont val="ＭＳ 明朝"/>
        <family val="1"/>
        <charset val="128"/>
      </rPr>
      <t>埋立ガス使用量</t>
    </r>
    <rPh sb="0" eb="2">
      <t>ウメタテ</t>
    </rPh>
    <rPh sb="4" eb="7">
      <t>シヨウリョウ</t>
    </rPh>
    <phoneticPr fontId="12"/>
  </si>
  <si>
    <r>
      <rPr>
        <sz val="10"/>
        <rFont val="ＭＳ 明朝"/>
        <family val="1"/>
        <charset val="128"/>
      </rPr>
      <t>メタン濃度</t>
    </r>
    <rPh sb="3" eb="5">
      <t>ノウド</t>
    </rPh>
    <phoneticPr fontId="12"/>
  </si>
  <si>
    <r>
      <rPr>
        <sz val="10"/>
        <rFont val="ＭＳ 明朝"/>
        <family val="1"/>
        <charset val="128"/>
      </rPr>
      <t>メタン使用量</t>
    </r>
    <rPh sb="3" eb="6">
      <t>シヨウリョウ</t>
    </rPh>
    <phoneticPr fontId="12"/>
  </si>
  <si>
    <r>
      <rPr>
        <sz val="10"/>
        <rFont val="ＭＳ 明朝"/>
        <family val="1"/>
        <charset val="128"/>
      </rPr>
      <t>メタン重量換算</t>
    </r>
    <rPh sb="3" eb="5">
      <t>ジュウリョウ</t>
    </rPh>
    <rPh sb="5" eb="7">
      <t>カンサン</t>
    </rPh>
    <phoneticPr fontId="12"/>
  </si>
  <si>
    <r>
      <rPr>
        <sz val="11"/>
        <rFont val="ＭＳ 明朝"/>
        <family val="1"/>
        <charset val="128"/>
      </rPr>
      <t>不適正処分された廃棄物の量</t>
    </r>
    <rPh sb="8" eb="11">
      <t>ハイキブツ</t>
    </rPh>
    <phoneticPr fontId="4"/>
  </si>
  <si>
    <r>
      <rPr>
        <sz val="11"/>
        <rFont val="ＭＳ 明朝"/>
        <family val="1"/>
        <charset val="128"/>
      </rPr>
      <t>算定対象年度内に分解された不適正処分廃棄物の量（活動量）</t>
    </r>
  </si>
  <si>
    <r>
      <t>7.3.</t>
    </r>
    <r>
      <rPr>
        <b/>
        <sz val="12"/>
        <rFont val="ＭＳ 明朝"/>
        <family val="1"/>
        <charset val="128"/>
      </rPr>
      <t>　固形廃棄物の生物処理（</t>
    </r>
    <r>
      <rPr>
        <b/>
        <sz val="12"/>
        <rFont val="Times New Roman"/>
        <family val="1"/>
      </rPr>
      <t>5.B.</t>
    </r>
    <r>
      <rPr>
        <b/>
        <sz val="12"/>
        <rFont val="ＭＳ 明朝"/>
        <family val="1"/>
        <charset val="128"/>
      </rPr>
      <t>）</t>
    </r>
    <rPh sb="5" eb="7">
      <t>コケイ</t>
    </rPh>
    <rPh sb="7" eb="10">
      <t>ハイキブツ</t>
    </rPh>
    <rPh sb="11" eb="13">
      <t>セイブツ</t>
    </rPh>
    <rPh sb="13" eb="15">
      <t>ショリ</t>
    </rPh>
    <phoneticPr fontId="4"/>
  </si>
  <si>
    <r>
      <t>7.4.</t>
    </r>
    <r>
      <rPr>
        <b/>
        <sz val="12"/>
        <rFont val="ＭＳ 明朝"/>
        <family val="1"/>
        <charset val="128"/>
      </rPr>
      <t>　廃棄物の焼却と野焼き（</t>
    </r>
    <r>
      <rPr>
        <b/>
        <sz val="12"/>
        <rFont val="Times New Roman"/>
        <family val="1"/>
      </rPr>
      <t>5.C.</t>
    </r>
    <r>
      <rPr>
        <b/>
        <sz val="12"/>
        <rFont val="ＭＳ 明朝"/>
        <family val="1"/>
        <charset val="128"/>
      </rPr>
      <t>）</t>
    </r>
    <rPh sb="5" eb="8">
      <t>ハイキブツ</t>
    </rPh>
    <rPh sb="9" eb="11">
      <t>ショウキャク</t>
    </rPh>
    <rPh sb="12" eb="14">
      <t>ノヤ</t>
    </rPh>
    <phoneticPr fontId="4"/>
  </si>
  <si>
    <r>
      <rPr>
        <sz val="10.5"/>
        <rFont val="ＭＳ 明朝"/>
        <family val="1"/>
        <charset val="128"/>
      </rPr>
      <t>廃プラスチック類が国内処理される割合（</t>
    </r>
    <r>
      <rPr>
        <i/>
        <sz val="10.5"/>
        <rFont val="Times New Roman"/>
        <family val="1"/>
      </rPr>
      <t>DW</t>
    </r>
    <r>
      <rPr>
        <sz val="10.5"/>
        <rFont val="ＭＳ 明朝"/>
        <family val="1"/>
        <charset val="128"/>
      </rPr>
      <t>）</t>
    </r>
  </si>
  <si>
    <r>
      <rPr>
        <sz val="10"/>
        <rFont val="ＭＳ 明朝"/>
        <family val="1"/>
        <charset val="128"/>
      </rPr>
      <t>プラスチック（一般廃棄物）</t>
    </r>
    <rPh sb="7" eb="9">
      <t>イッパン</t>
    </rPh>
    <rPh sb="9" eb="12">
      <t>ハイキブツ</t>
    </rPh>
    <phoneticPr fontId="4"/>
  </si>
  <si>
    <r>
      <rPr>
        <sz val="10"/>
        <rFont val="ＭＳ 明朝"/>
        <family val="1"/>
        <charset val="128"/>
      </rPr>
      <t>ペットボトル（一般廃棄物）</t>
    </r>
    <phoneticPr fontId="4"/>
  </si>
  <si>
    <r>
      <rPr>
        <sz val="10"/>
        <rFont val="ＭＳ 明朝"/>
        <family val="1"/>
        <charset val="128"/>
      </rPr>
      <t>廃プラスチック類（産業廃棄物）</t>
    </r>
    <rPh sb="0" eb="1">
      <t>ハイ</t>
    </rPh>
    <rPh sb="7" eb="8">
      <t>ルイ</t>
    </rPh>
    <rPh sb="9" eb="11">
      <t>サンギョウ</t>
    </rPh>
    <rPh sb="11" eb="14">
      <t>ハイキブツ</t>
    </rPh>
    <phoneticPr fontId="4"/>
  </si>
  <si>
    <r>
      <rPr>
        <sz val="10.5"/>
        <rFont val="ＭＳ 明朝"/>
        <family val="1"/>
        <charset val="128"/>
      </rPr>
      <t>廃プラスチック類の化石燃料起源割合（</t>
    </r>
    <r>
      <rPr>
        <i/>
        <sz val="10.5"/>
        <rFont val="Times New Roman"/>
        <family val="1"/>
      </rPr>
      <t>FCF</t>
    </r>
    <r>
      <rPr>
        <sz val="10.5"/>
        <rFont val="ＭＳ 明朝"/>
        <family val="1"/>
        <charset val="128"/>
      </rPr>
      <t>）</t>
    </r>
  </si>
  <si>
    <r>
      <rPr>
        <sz val="10"/>
        <rFont val="ＭＳ 明朝"/>
        <family val="1"/>
        <charset val="128"/>
      </rPr>
      <t>プラスチック
（一般廃棄物）</t>
    </r>
    <rPh sb="8" eb="10">
      <t>イッパン</t>
    </rPh>
    <rPh sb="10" eb="13">
      <t>ハイキブツ</t>
    </rPh>
    <phoneticPr fontId="4"/>
  </si>
  <si>
    <r>
      <rPr>
        <sz val="10.5"/>
        <rFont val="ＭＳ 明朝"/>
        <family val="1"/>
        <charset val="128"/>
      </rPr>
      <t>繊維くず中の合成繊維くずの割合</t>
    </r>
  </si>
  <si>
    <r>
      <rPr>
        <sz val="10"/>
        <rFont val="ＭＳ 明朝"/>
        <family val="1"/>
        <charset val="128"/>
      </rPr>
      <t>合成繊維くず割合</t>
    </r>
    <rPh sb="0" eb="2">
      <t>ゴウセイ</t>
    </rPh>
    <rPh sb="2" eb="4">
      <t>センイ</t>
    </rPh>
    <rPh sb="6" eb="8">
      <t>ワリアイ</t>
    </rPh>
    <phoneticPr fontId="4"/>
  </si>
  <si>
    <r>
      <rPr>
        <sz val="10"/>
        <rFont val="ＭＳ 明朝"/>
        <family val="1"/>
        <charset val="128"/>
      </rPr>
      <t>ペットボトル</t>
    </r>
    <phoneticPr fontId="4"/>
  </si>
  <si>
    <r>
      <rPr>
        <sz val="10"/>
        <rFont val="ＭＳ 明朝"/>
        <family val="1"/>
        <charset val="128"/>
      </rPr>
      <t>合成繊維くず</t>
    </r>
    <rPh sb="0" eb="2">
      <t>ゴウセイ</t>
    </rPh>
    <rPh sb="2" eb="4">
      <t>センイ</t>
    </rPh>
    <phoneticPr fontId="4"/>
  </si>
  <si>
    <r>
      <rPr>
        <sz val="10"/>
        <rFont val="ＭＳ 明朝"/>
        <family val="1"/>
        <charset val="128"/>
      </rPr>
      <t>紙おむつ</t>
    </r>
    <rPh sb="0" eb="1">
      <t>カミ</t>
    </rPh>
    <phoneticPr fontId="4"/>
  </si>
  <si>
    <r>
      <rPr>
        <sz val="10.5"/>
        <rFont val="ＭＳ 明朝"/>
        <family val="1"/>
        <charset val="128"/>
      </rPr>
      <t>エネルギー回収を行う一般廃棄物焼却施設で焼却される一般廃棄物の割合</t>
    </r>
  </si>
  <si>
    <r>
      <rPr>
        <sz val="10"/>
        <rFont val="ＭＳ 明朝"/>
        <family val="1"/>
        <charset val="128"/>
      </rPr>
      <t>場外での発電・熱利用あり</t>
    </r>
    <rPh sb="0" eb="1">
      <t>バ</t>
    </rPh>
    <rPh sb="1" eb="2">
      <t>ソト</t>
    </rPh>
    <rPh sb="4" eb="6">
      <t>ハツデン</t>
    </rPh>
    <phoneticPr fontId="4"/>
  </si>
  <si>
    <r>
      <rPr>
        <sz val="10"/>
        <rFont val="ＭＳ 明朝"/>
        <family val="1"/>
        <charset val="128"/>
      </rPr>
      <t>場外での発電・熱利用なし</t>
    </r>
    <rPh sb="0" eb="1">
      <t>バ</t>
    </rPh>
    <rPh sb="1" eb="2">
      <t>ソト</t>
    </rPh>
    <rPh sb="4" eb="6">
      <t>ハツデン</t>
    </rPh>
    <phoneticPr fontId="4"/>
  </si>
  <si>
    <r>
      <rPr>
        <sz val="10.5"/>
        <rFont val="ＭＳ 明朝"/>
        <family val="1"/>
        <charset val="128"/>
      </rPr>
      <t>燃焼方式別</t>
    </r>
    <r>
      <rPr>
        <sz val="10.5"/>
        <rFont val="Times New Roman"/>
        <family val="1"/>
      </rPr>
      <t>CH</t>
    </r>
    <r>
      <rPr>
        <vertAlign val="subscript"/>
        <sz val="10.5"/>
        <rFont val="Times New Roman"/>
        <family val="1"/>
      </rPr>
      <t>4</t>
    </r>
    <r>
      <rPr>
        <sz val="10.5"/>
        <rFont val="ＭＳ 明朝"/>
        <family val="1"/>
        <charset val="128"/>
      </rPr>
      <t>排出係数（一般廃棄物）</t>
    </r>
  </si>
  <si>
    <r>
      <rPr>
        <sz val="10"/>
        <rFont val="ＭＳ 明朝"/>
        <family val="1"/>
        <charset val="128"/>
      </rPr>
      <t>焼却方式</t>
    </r>
    <rPh sb="0" eb="2">
      <t>ショウキャク</t>
    </rPh>
    <rPh sb="2" eb="4">
      <t>ホウシキ</t>
    </rPh>
    <phoneticPr fontId="4"/>
  </si>
  <si>
    <r>
      <rPr>
        <sz val="10"/>
        <rFont val="ＭＳ 明朝"/>
        <family val="1"/>
        <charset val="128"/>
      </rPr>
      <t>全連続燃焼式焼却炉</t>
    </r>
    <rPh sb="0" eb="1">
      <t>ゼン</t>
    </rPh>
    <rPh sb="1" eb="3">
      <t>レンゾク</t>
    </rPh>
    <rPh sb="3" eb="5">
      <t>ネンショウ</t>
    </rPh>
    <rPh sb="5" eb="6">
      <t>シキ</t>
    </rPh>
    <rPh sb="6" eb="9">
      <t>ショウキャクロ</t>
    </rPh>
    <phoneticPr fontId="8"/>
  </si>
  <si>
    <r>
      <rPr>
        <sz val="10"/>
        <rFont val="ＭＳ 明朝"/>
        <family val="1"/>
        <charset val="128"/>
      </rPr>
      <t>准連続燃焼式焼却炉</t>
    </r>
    <rPh sb="0" eb="1">
      <t>ジュン</t>
    </rPh>
    <rPh sb="1" eb="3">
      <t>レンゾク</t>
    </rPh>
    <rPh sb="3" eb="5">
      <t>ネンショウ</t>
    </rPh>
    <rPh sb="5" eb="6">
      <t>シキ</t>
    </rPh>
    <phoneticPr fontId="8"/>
  </si>
  <si>
    <r>
      <rPr>
        <sz val="10"/>
        <rFont val="ＭＳ 明朝"/>
        <family val="1"/>
        <charset val="128"/>
      </rPr>
      <t>バッチ燃焼式焼却炉</t>
    </r>
    <rPh sb="3" eb="5">
      <t>ネンショウ</t>
    </rPh>
    <rPh sb="5" eb="6">
      <t>シキ</t>
    </rPh>
    <phoneticPr fontId="8"/>
  </si>
  <si>
    <r>
      <rPr>
        <sz val="10"/>
        <rFont val="ＭＳ 明朝"/>
        <family val="1"/>
        <charset val="128"/>
      </rPr>
      <t>ガス化溶融炉</t>
    </r>
    <rPh sb="2" eb="3">
      <t>カ</t>
    </rPh>
    <rPh sb="3" eb="5">
      <t>ヨウユウ</t>
    </rPh>
    <rPh sb="5" eb="6">
      <t>ロ</t>
    </rPh>
    <phoneticPr fontId="4"/>
  </si>
  <si>
    <r>
      <rPr>
        <sz val="10.5"/>
        <rFont val="ＭＳ 明朝"/>
        <family val="1"/>
        <charset val="128"/>
      </rPr>
      <t>燃焼方式別の一般廃棄物焼却量（活動量）</t>
    </r>
  </si>
  <si>
    <r>
      <rPr>
        <sz val="10.5"/>
        <rFont val="ＭＳ 明朝"/>
        <family val="1"/>
        <charset val="128"/>
      </rPr>
      <t>燃焼方式別</t>
    </r>
    <r>
      <rPr>
        <sz val="10.5"/>
        <rFont val="Times New Roman"/>
        <family val="1"/>
      </rPr>
      <t>N</t>
    </r>
    <r>
      <rPr>
        <vertAlign val="subscript"/>
        <sz val="10.5"/>
        <rFont val="Times New Roman"/>
        <family val="1"/>
      </rPr>
      <t>2</t>
    </r>
    <r>
      <rPr>
        <sz val="10.5"/>
        <rFont val="Times New Roman"/>
        <family val="1"/>
      </rPr>
      <t>O</t>
    </r>
    <r>
      <rPr>
        <sz val="10.5"/>
        <rFont val="ＭＳ 明朝"/>
        <family val="1"/>
        <charset val="128"/>
      </rPr>
      <t>排出係数（一般廃棄物）</t>
    </r>
  </si>
  <si>
    <r>
      <rPr>
        <sz val="10.5"/>
        <rFont val="ＭＳ 明朝"/>
        <family val="1"/>
        <charset val="128"/>
      </rPr>
      <t>動植物性廃油割合</t>
    </r>
  </si>
  <si>
    <r>
      <rPr>
        <sz val="10"/>
        <rFont val="ＭＳ 明朝"/>
        <family val="1"/>
        <charset val="128"/>
      </rPr>
      <t>動植物性廃油割合</t>
    </r>
    <phoneticPr fontId="4"/>
  </si>
  <si>
    <r>
      <rPr>
        <sz val="10.5"/>
        <rFont val="ＭＳ 明朝"/>
        <family val="1"/>
        <charset val="128"/>
      </rPr>
      <t>エネルギー回収を行う産業廃棄物焼却施設で焼却される産業廃棄物の割合</t>
    </r>
  </si>
  <si>
    <r>
      <rPr>
        <sz val="10"/>
        <rFont val="ＭＳ 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</si>
  <si>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明朝"/>
        <family val="1"/>
        <charset val="128"/>
      </rPr>
      <t>木くず</t>
    </r>
    <r>
      <rPr>
        <sz val="10"/>
        <rFont val="Times New Roman"/>
        <family val="1"/>
      </rPr>
      <t xml:space="preserve"> </t>
    </r>
    <r>
      <rPr>
        <vertAlign val="superscript"/>
        <sz val="10"/>
        <rFont val="Times New Roman"/>
        <family val="1"/>
      </rPr>
      <t>2)</t>
    </r>
    <rPh sb="0" eb="1">
      <t>キ</t>
    </rPh>
    <phoneticPr fontId="4"/>
  </si>
  <si>
    <r>
      <rPr>
        <sz val="10"/>
        <rFont val="ＭＳ 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</si>
  <si>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</si>
  <si>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明朝"/>
        <family val="1"/>
        <charset val="128"/>
      </rPr>
      <t xml:space="preserve">（注）　
</t>
    </r>
    <r>
      <rPr>
        <sz val="10"/>
        <rFont val="Times New Roman"/>
        <family val="1"/>
      </rPr>
      <t>1</t>
    </r>
    <r>
      <rPr>
        <sz val="10"/>
        <rFont val="ＭＳ 明朝"/>
        <family val="1"/>
        <charset val="128"/>
      </rPr>
      <t xml:space="preserve">）	「化石燃料起源の廃油」及び「動植物性廃油」に適用する。
</t>
    </r>
    <r>
      <rPr>
        <sz val="10"/>
        <rFont val="Times New Roman"/>
        <family val="1"/>
      </rPr>
      <t>2</t>
    </r>
    <r>
      <rPr>
        <sz val="10"/>
        <rFont val="ＭＳ 明朝"/>
        <family val="1"/>
        <charset val="128"/>
      </rPr>
      <t xml:space="preserve">）	「紙くず」及び「木くず」に適用する。
</t>
    </r>
    <r>
      <rPr>
        <sz val="10"/>
        <rFont val="Times New Roman"/>
        <family val="1"/>
      </rPr>
      <t>3</t>
    </r>
    <r>
      <rPr>
        <sz val="10"/>
        <rFont val="ＭＳ 明朝"/>
        <family val="1"/>
        <charset val="128"/>
      </rPr>
      <t xml:space="preserve">）	「下水汚泥」には適用しない。
</t>
    </r>
    <r>
      <rPr>
        <sz val="10"/>
        <rFont val="Times New Roman"/>
        <family val="1"/>
      </rPr>
      <t>4</t>
    </r>
    <r>
      <rPr>
        <sz val="10"/>
        <rFont val="ＭＳ 明朝"/>
        <family val="1"/>
        <charset val="128"/>
      </rPr>
      <t>）	「天然繊維くず」及び「動植物性残渣・動物の死体」に適用する。</t>
    </r>
    <phoneticPr fontId="4"/>
  </si>
  <si>
    <r>
      <rPr>
        <sz val="10.5"/>
        <rFont val="ＭＳ 明朝"/>
        <family val="1"/>
        <charset val="128"/>
      </rPr>
      <t>産業廃棄物の種類別焼却量（活動量）</t>
    </r>
  </si>
  <si>
    <r>
      <rPr>
        <sz val="10"/>
        <rFont val="ＭＳ 明朝"/>
        <family val="1"/>
        <charset val="128"/>
      </rPr>
      <t>化石燃料起源の廃油</t>
    </r>
  </si>
  <si>
    <r>
      <rPr>
        <sz val="10"/>
        <rFont val="ＭＳ 明朝"/>
        <family val="1"/>
        <charset val="128"/>
      </rPr>
      <t>動植物性廃油</t>
    </r>
    <rPh sb="0" eb="3">
      <t>ドウショクブツ</t>
    </rPh>
    <rPh sb="3" eb="4">
      <t>セイ</t>
    </rPh>
    <rPh sb="4" eb="6">
      <t>ハイユ</t>
    </rPh>
    <phoneticPr fontId="4"/>
  </si>
  <si>
    <r>
      <rPr>
        <sz val="10"/>
        <rFont val="ＭＳ 明朝"/>
        <family val="1"/>
        <charset val="128"/>
      </rPr>
      <t>木くず</t>
    </r>
    <phoneticPr fontId="4"/>
  </si>
  <si>
    <r>
      <rPr>
        <sz val="10"/>
        <rFont val="ＭＳ 明朝"/>
        <family val="1"/>
        <charset val="128"/>
      </rPr>
      <t>動植物性残さ・動物の死体</t>
    </r>
    <rPh sb="0" eb="3">
      <t>ドウショクブツ</t>
    </rPh>
    <rPh sb="3" eb="4">
      <t>セイ</t>
    </rPh>
    <rPh sb="4" eb="5">
      <t>ザン</t>
    </rPh>
    <rPh sb="7" eb="9">
      <t>ドウブツ</t>
    </rPh>
    <rPh sb="10" eb="12">
      <t>シタイ</t>
    </rPh>
    <phoneticPr fontId="4"/>
  </si>
  <si>
    <r>
      <rPr>
        <sz val="10"/>
        <rFont val="ＭＳ 明朝"/>
        <family val="1"/>
        <charset val="128"/>
      </rPr>
      <t>下水汚泥</t>
    </r>
    <rPh sb="0" eb="2">
      <t>ゲスイ</t>
    </rPh>
    <rPh sb="2" eb="4">
      <t>オデイ</t>
    </rPh>
    <phoneticPr fontId="4"/>
  </si>
  <si>
    <r>
      <rPr>
        <sz val="10"/>
        <rFont val="ＭＳ 明朝"/>
        <family val="1"/>
        <charset val="128"/>
      </rPr>
      <t>下水汚泥以外の汚泥</t>
    </r>
    <rPh sb="0" eb="2">
      <t>ゲスイ</t>
    </rPh>
    <rPh sb="2" eb="4">
      <t>オデイ</t>
    </rPh>
    <rPh sb="4" eb="6">
      <t>イガイ</t>
    </rPh>
    <rPh sb="7" eb="9">
      <t>オデイ</t>
    </rPh>
    <phoneticPr fontId="4"/>
  </si>
  <si>
    <r>
      <rPr>
        <sz val="10.5"/>
        <rFont val="ＭＳ 明朝"/>
        <family val="1"/>
        <charset val="128"/>
      </rPr>
      <t>下水汚泥の焼却量（活動量）</t>
    </r>
  </si>
  <si>
    <r>
      <rPr>
        <sz val="10"/>
        <rFont val="ＭＳ 明朝"/>
        <family val="1"/>
        <charset val="128"/>
      </rPr>
      <t>高分子・流動床・通常</t>
    </r>
    <rPh sb="0" eb="3">
      <t>コウブンシ</t>
    </rPh>
    <rPh sb="4" eb="6">
      <t>リュウドウ</t>
    </rPh>
    <rPh sb="6" eb="7">
      <t>ユカ</t>
    </rPh>
    <rPh sb="8" eb="10">
      <t>ツウジョウ</t>
    </rPh>
    <phoneticPr fontId="4"/>
  </si>
  <si>
    <r>
      <rPr>
        <sz val="10"/>
        <rFont val="ＭＳ 明朝"/>
        <family val="1"/>
        <charset val="128"/>
      </rPr>
      <t>高分子・流動床・高温</t>
    </r>
    <rPh sb="0" eb="3">
      <t>コウブンシ</t>
    </rPh>
    <rPh sb="4" eb="6">
      <t>リュウドウ</t>
    </rPh>
    <rPh sb="6" eb="7">
      <t>ユカ</t>
    </rPh>
    <rPh sb="8" eb="10">
      <t>コウオン</t>
    </rPh>
    <phoneticPr fontId="4"/>
  </si>
  <si>
    <r>
      <rPr>
        <sz val="10"/>
        <rFont val="ＭＳ 明朝"/>
        <family val="1"/>
        <charset val="128"/>
      </rPr>
      <t>高分子・多段炉</t>
    </r>
    <rPh sb="0" eb="3">
      <t>コウブンシ</t>
    </rPh>
    <rPh sb="4" eb="6">
      <t>タダン</t>
    </rPh>
    <rPh sb="6" eb="7">
      <t>ロ</t>
    </rPh>
    <phoneticPr fontId="4"/>
  </si>
  <si>
    <r>
      <rPr>
        <sz val="10"/>
        <rFont val="ＭＳ 明朝"/>
        <family val="1"/>
        <charset val="128"/>
      </rPr>
      <t>石灰系</t>
    </r>
    <rPh sb="0" eb="2">
      <t>セッカイ</t>
    </rPh>
    <rPh sb="2" eb="3">
      <t>ケイ</t>
    </rPh>
    <phoneticPr fontId="4"/>
  </si>
  <si>
    <r>
      <rPr>
        <sz val="10"/>
        <rFont val="ＭＳ 明朝"/>
        <family val="1"/>
        <charset val="128"/>
      </rPr>
      <t>多段吹込燃焼式流動床炉
二段燃焼式循環流動床炉
ストーカ炉</t>
    </r>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</si>
  <si>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r>
      <rPr>
        <sz val="10"/>
        <rFont val="ＭＳ 明朝"/>
        <family val="1"/>
        <charset val="128"/>
      </rPr>
      <t>炭化固形燃料化炉</t>
    </r>
    <phoneticPr fontId="4"/>
  </si>
  <si>
    <r>
      <rPr>
        <sz val="10.5"/>
        <rFont val="ＭＳ 明朝"/>
        <family val="1"/>
        <charset val="128"/>
      </rPr>
      <t>特別管理産業廃棄物の焼却量（活動量）</t>
    </r>
  </si>
  <si>
    <r>
      <rPr>
        <sz val="10"/>
        <rFont val="ＭＳ 明朝"/>
        <family val="1"/>
        <charset val="128"/>
      </rPr>
      <t>廃油（特定有害産業廃棄物）</t>
    </r>
    <rPh sb="3" eb="5">
      <t>トクテイ</t>
    </rPh>
    <rPh sb="5" eb="7">
      <t>ユウガイ</t>
    </rPh>
    <rPh sb="7" eb="9">
      <t>サンギョウ</t>
    </rPh>
    <rPh sb="9" eb="12">
      <t>ハイキブツ</t>
    </rPh>
    <phoneticPr fontId="4"/>
  </si>
  <si>
    <r>
      <rPr>
        <sz val="10"/>
        <rFont val="ＭＳ 明朝"/>
        <family val="1"/>
        <charset val="128"/>
      </rPr>
      <t>感染性廃棄物（プラスチック）</t>
    </r>
  </si>
  <si>
    <r>
      <rPr>
        <sz val="10"/>
        <rFont val="ＭＳ 明朝"/>
        <family val="1"/>
        <charset val="128"/>
      </rPr>
      <t>感染性廃棄物（プラスチック以外）</t>
    </r>
    <rPh sb="13" eb="15">
      <t>イガイ</t>
    </rPh>
    <phoneticPr fontId="4"/>
  </si>
  <si>
    <r>
      <rPr>
        <sz val="10.5"/>
        <rFont val="ＭＳ 明朝"/>
        <family val="1"/>
        <charset val="128"/>
      </rPr>
      <t>化石燃料起源の産業廃棄物の野外焼却量（活動量）</t>
    </r>
  </si>
  <si>
    <r>
      <rPr>
        <sz val="9"/>
        <color rgb="FF000000"/>
        <rFont val="ＭＳ 明朝"/>
        <family val="1"/>
        <charset val="128"/>
      </rPr>
      <t>廃プラスチック類</t>
    </r>
  </si>
  <si>
    <r>
      <rPr>
        <sz val="10.5"/>
        <rFont val="ＭＳ 明朝"/>
        <family val="1"/>
        <charset val="128"/>
      </rPr>
      <t>産業廃棄物の野外焼却量（活動量）</t>
    </r>
  </si>
  <si>
    <r>
      <rPr>
        <sz val="9"/>
        <color rgb="FF000000"/>
        <rFont val="ＭＳ 明朝"/>
        <family val="1"/>
        <charset val="128"/>
      </rPr>
      <t>総重量（排出ベース）</t>
    </r>
    <rPh sb="0" eb="1">
      <t>ソウ</t>
    </rPh>
    <rPh sb="1" eb="3">
      <t>ジュウリョウ</t>
    </rPh>
    <phoneticPr fontId="4"/>
  </si>
  <si>
    <r>
      <rPr>
        <sz val="9"/>
        <color rgb="FF000000"/>
        <rFont val="ＭＳ 明朝"/>
        <family val="1"/>
        <charset val="128"/>
      </rPr>
      <t>総重量（乾燥ベース）</t>
    </r>
    <rPh sb="0" eb="1">
      <t>ソウ</t>
    </rPh>
    <rPh sb="1" eb="3">
      <t>ジュウリョウ</t>
    </rPh>
    <rPh sb="4" eb="6">
      <t>カンソウ</t>
    </rPh>
    <phoneticPr fontId="4"/>
  </si>
  <si>
    <r>
      <rPr>
        <sz val="10.5"/>
        <rFont val="ＭＳ 明朝"/>
        <family val="1"/>
        <charset val="128"/>
      </rPr>
      <t>本カテゴリーで独自に設定する</t>
    </r>
    <r>
      <rPr>
        <sz val="10.5"/>
        <rFont val="Times New Roman"/>
        <family val="1"/>
      </rPr>
      <t>CO</t>
    </r>
    <r>
      <rPr>
        <vertAlign val="subscript"/>
        <sz val="10.5"/>
        <rFont val="Times New Roman"/>
        <family val="1"/>
      </rPr>
      <t>2</t>
    </r>
    <r>
      <rPr>
        <sz val="10.5"/>
        <rFont val="ＭＳ 明朝"/>
        <family val="1"/>
        <charset val="128"/>
      </rPr>
      <t>排出係数</t>
    </r>
  </si>
  <si>
    <r>
      <rPr>
        <sz val="10"/>
        <rFont val="ＭＳ 明朝"/>
        <family val="1"/>
        <charset val="128"/>
      </rPr>
      <t>一般廃棄物</t>
    </r>
    <r>
      <rPr>
        <sz val="10"/>
        <rFont val="Times New Roman"/>
        <family val="1"/>
      </rPr>
      <t>-</t>
    </r>
    <r>
      <rPr>
        <sz val="10"/>
        <rFont val="ＭＳ 明朝"/>
        <family val="1"/>
        <charset val="128"/>
      </rPr>
      <t>コークス炉</t>
    </r>
    <phoneticPr fontId="4"/>
  </si>
  <si>
    <r>
      <t>7.5.</t>
    </r>
    <r>
      <rPr>
        <b/>
        <sz val="12"/>
        <rFont val="ＭＳ 明朝"/>
        <family val="1"/>
        <charset val="128"/>
      </rPr>
      <t>　排水の処理と放出（</t>
    </r>
    <r>
      <rPr>
        <b/>
        <sz val="12"/>
        <rFont val="Times New Roman"/>
        <family val="1"/>
      </rPr>
      <t>5.D.</t>
    </r>
    <r>
      <rPr>
        <b/>
        <sz val="12"/>
        <rFont val="ＭＳ 明朝"/>
        <family val="1"/>
        <charset val="128"/>
      </rPr>
      <t>）</t>
    </r>
    <rPh sb="5" eb="7">
      <t>ハイスイ</t>
    </rPh>
    <rPh sb="8" eb="10">
      <t>ショリ</t>
    </rPh>
    <rPh sb="11" eb="13">
      <t>ホウシュツ</t>
    </rPh>
    <phoneticPr fontId="4"/>
  </si>
  <si>
    <r>
      <rPr>
        <sz val="10.5"/>
        <rFont val="ＭＳ 明朝"/>
        <family val="1"/>
        <charset val="128"/>
      </rPr>
      <t>終末処理場における下水処理の活動量</t>
    </r>
  </si>
  <si>
    <r>
      <rPr>
        <sz val="10"/>
        <rFont val="ＭＳ 明朝"/>
        <family val="1"/>
        <charset val="128"/>
      </rPr>
      <t>標準活性汚泥法</t>
    </r>
    <phoneticPr fontId="4"/>
  </si>
  <si>
    <r>
      <rPr>
        <sz val="10"/>
        <rFont val="ＭＳ 明朝"/>
        <family val="1"/>
        <charset val="128"/>
      </rPr>
      <t>嫌気好気活性汚泥法</t>
    </r>
  </si>
  <si>
    <r>
      <rPr>
        <sz val="10"/>
        <rFont val="ＭＳ 明朝"/>
        <family val="1"/>
        <charset val="128"/>
      </rPr>
      <t>嫌気無酸素好気法及び
循環式硝化脱窒法</t>
    </r>
    <phoneticPr fontId="4"/>
  </si>
  <si>
    <r>
      <rPr>
        <sz val="10"/>
        <rFont val="ＭＳ 明朝"/>
        <family val="1"/>
        <charset val="128"/>
      </rPr>
      <t>循環式硝化脱窒型
膜分離活性汚泥法</t>
    </r>
    <phoneticPr fontId="4"/>
  </si>
  <si>
    <r>
      <rPr>
        <sz val="10"/>
        <rFont val="ＭＳ 明朝"/>
        <family val="1"/>
        <charset val="128"/>
      </rPr>
      <t>合計</t>
    </r>
    <rPh sb="0" eb="2">
      <t>ゴウケイ</t>
    </rPh>
    <phoneticPr fontId="4"/>
  </si>
  <si>
    <r>
      <rPr>
        <sz val="10.5"/>
        <rFont val="ＭＳ 明朝"/>
        <family val="1"/>
        <charset val="128"/>
      </rPr>
      <t>浄化槽種類別処理人口（活動量）</t>
    </r>
  </si>
  <si>
    <r>
      <rPr>
        <sz val="10"/>
        <rFont val="ＭＳ 明朝"/>
        <family val="1"/>
        <charset val="128"/>
      </rPr>
      <t>浄化槽種類</t>
    </r>
    <rPh sb="0" eb="3">
      <t>ジョウカソウ</t>
    </rPh>
    <rPh sb="3" eb="5">
      <t>シュルイ</t>
    </rPh>
    <phoneticPr fontId="4"/>
  </si>
  <si>
    <r>
      <rPr>
        <sz val="10"/>
        <rFont val="ＭＳ 明朝"/>
        <family val="1"/>
        <charset val="128"/>
      </rPr>
      <t>コミニュティ・プラント</t>
    </r>
    <phoneticPr fontId="4"/>
  </si>
  <si>
    <r>
      <rPr>
        <sz val="10"/>
        <rFont val="ＭＳ 明朝"/>
        <family val="1"/>
        <charset val="128"/>
      </rPr>
      <t>千人</t>
    </r>
    <rPh sb="0" eb="2">
      <t>センニン</t>
    </rPh>
    <phoneticPr fontId="4"/>
  </si>
  <si>
    <r>
      <rPr>
        <sz val="10"/>
        <rFont val="ＭＳ 明朝"/>
        <family val="1"/>
        <charset val="128"/>
      </rPr>
      <t>合併処理浄化槽（小計）</t>
    </r>
    <rPh sb="8" eb="9">
      <t>ショウ</t>
    </rPh>
    <phoneticPr fontId="4"/>
  </si>
  <si>
    <r>
      <rPr>
        <sz val="10"/>
        <rFont val="ＭＳ 明朝"/>
        <family val="1"/>
        <charset val="128"/>
      </rPr>
      <t>性能評価型</t>
    </r>
    <phoneticPr fontId="4"/>
  </si>
  <si>
    <r>
      <rPr>
        <sz val="10"/>
        <rFont val="ＭＳ 明朝"/>
        <family val="1"/>
        <charset val="128"/>
      </rPr>
      <t>窒素除去型高度処理</t>
    </r>
    <rPh sb="0" eb="2">
      <t>チッソ</t>
    </rPh>
    <rPh sb="2" eb="4">
      <t>ジョキョ</t>
    </rPh>
    <rPh sb="4" eb="5">
      <t>ガタ</t>
    </rPh>
    <rPh sb="5" eb="7">
      <t>コウド</t>
    </rPh>
    <rPh sb="7" eb="9">
      <t>ショリ</t>
    </rPh>
    <phoneticPr fontId="6"/>
  </si>
  <si>
    <r>
      <rPr>
        <sz val="10"/>
        <rFont val="ＭＳ 明朝"/>
        <family val="1"/>
        <charset val="128"/>
      </rPr>
      <t>窒素・燐除去型高度処理</t>
    </r>
  </si>
  <si>
    <r>
      <t>BOD</t>
    </r>
    <r>
      <rPr>
        <sz val="10"/>
        <rFont val="ＭＳ 明朝"/>
        <family val="1"/>
        <charset val="128"/>
      </rPr>
      <t>除去型高度処理</t>
    </r>
    <rPh sb="3" eb="5">
      <t>ジョキョ</t>
    </rPh>
    <rPh sb="5" eb="6">
      <t>ガタ</t>
    </rPh>
    <rPh sb="6" eb="8">
      <t>コウド</t>
    </rPh>
    <rPh sb="8" eb="10">
      <t>ショリ</t>
    </rPh>
    <phoneticPr fontId="6"/>
  </si>
  <si>
    <r>
      <rPr>
        <sz val="10"/>
        <rFont val="ＭＳ 明朝"/>
        <family val="1"/>
        <charset val="128"/>
      </rPr>
      <t>その他性能評価型</t>
    </r>
    <rPh sb="2" eb="3">
      <t>タ</t>
    </rPh>
    <rPh sb="3" eb="5">
      <t>セイノウ</t>
    </rPh>
    <rPh sb="5" eb="8">
      <t>ヒョウカガタ</t>
    </rPh>
    <phoneticPr fontId="4"/>
  </si>
  <si>
    <r>
      <rPr>
        <sz val="10"/>
        <rFont val="ＭＳ 明朝"/>
        <family val="1"/>
        <charset val="128"/>
      </rPr>
      <t>構造例示型</t>
    </r>
    <rPh sb="0" eb="2">
      <t>コウゾウ</t>
    </rPh>
    <rPh sb="2" eb="4">
      <t>レイジ</t>
    </rPh>
    <rPh sb="4" eb="5">
      <t>ガタ</t>
    </rPh>
    <phoneticPr fontId="6"/>
  </si>
  <si>
    <r>
      <rPr>
        <sz val="10"/>
        <rFont val="ＭＳ 明朝"/>
        <family val="1"/>
        <charset val="128"/>
      </rPr>
      <t>単独処理浄化槽</t>
    </r>
    <rPh sb="0" eb="2">
      <t>タンドク</t>
    </rPh>
    <rPh sb="2" eb="4">
      <t>ショリ</t>
    </rPh>
    <rPh sb="4" eb="7">
      <t>ジョウカソウ</t>
    </rPh>
    <phoneticPr fontId="6"/>
  </si>
  <si>
    <r>
      <rPr>
        <sz val="10"/>
        <rFont val="ＭＳ 明朝"/>
        <family val="1"/>
        <charset val="128"/>
      </rPr>
      <t>汲み取り便槽</t>
    </r>
    <rPh sb="0" eb="1">
      <t>ク</t>
    </rPh>
    <rPh sb="2" eb="3">
      <t>ト</t>
    </rPh>
    <rPh sb="4" eb="5">
      <t>ベン</t>
    </rPh>
    <rPh sb="5" eb="6">
      <t>ソウ</t>
    </rPh>
    <phoneticPr fontId="6"/>
  </si>
  <si>
    <r>
      <rPr>
        <sz val="10"/>
        <rFont val="ＭＳ 明朝"/>
        <family val="1"/>
        <charset val="128"/>
      </rPr>
      <t>合計</t>
    </r>
    <rPh sb="0" eb="2">
      <t>ゴウケイ</t>
    </rPh>
    <phoneticPr fontId="6"/>
  </si>
  <si>
    <r>
      <rPr>
        <sz val="10.5"/>
        <rFont val="ＭＳ 明朝"/>
        <family val="1"/>
        <charset val="128"/>
      </rPr>
      <t>し尿処理施設に投入されたし尿及び浄化槽汚泥量</t>
    </r>
  </si>
  <si>
    <r>
      <rPr>
        <sz val="10"/>
        <rFont val="ＭＳ 明朝"/>
        <family val="1"/>
        <charset val="128"/>
      </rPr>
      <t>汲み取りし尿量</t>
    </r>
    <rPh sb="0" eb="1">
      <t>ク</t>
    </rPh>
    <rPh sb="2" eb="3">
      <t>ト</t>
    </rPh>
    <rPh sb="5" eb="6">
      <t>ニョウ</t>
    </rPh>
    <rPh sb="6" eb="7">
      <t>リョウ</t>
    </rPh>
    <phoneticPr fontId="6"/>
  </si>
  <si>
    <r>
      <rPr>
        <sz val="10"/>
        <rFont val="ＭＳ 明朝"/>
        <family val="1"/>
        <charset val="128"/>
      </rPr>
      <t>千</t>
    </r>
    <r>
      <rPr>
        <sz val="10"/>
        <rFont val="Times New Roman"/>
        <family val="1"/>
      </rPr>
      <t>kL</t>
    </r>
    <rPh sb="0" eb="1">
      <t>セン</t>
    </rPh>
    <phoneticPr fontId="4"/>
  </si>
  <si>
    <r>
      <rPr>
        <sz val="10"/>
        <rFont val="ＭＳ 明朝"/>
        <family val="1"/>
        <charset val="128"/>
      </rPr>
      <t>浄化槽汚泥量</t>
    </r>
    <rPh sb="0" eb="3">
      <t>ジョウカソウ</t>
    </rPh>
    <rPh sb="3" eb="5">
      <t>オデイ</t>
    </rPh>
    <rPh sb="5" eb="6">
      <t>リョウ</t>
    </rPh>
    <phoneticPr fontId="6"/>
  </si>
  <si>
    <r>
      <rPr>
        <sz val="10.5"/>
        <rFont val="ＭＳ 明朝"/>
        <family val="1"/>
        <charset val="128"/>
      </rPr>
      <t>処理形式ごとの処理能力</t>
    </r>
  </si>
  <si>
    <r>
      <rPr>
        <sz val="10"/>
        <rFont val="ＭＳ 明朝"/>
        <family val="1"/>
        <charset val="128"/>
      </rPr>
      <t>嫌気性処理</t>
    </r>
    <rPh sb="0" eb="3">
      <t>ケンキセイ</t>
    </rPh>
    <rPh sb="3" eb="5">
      <t>ショリ</t>
    </rPh>
    <phoneticPr fontId="6"/>
  </si>
  <si>
    <r>
      <t>kL/</t>
    </r>
    <r>
      <rPr>
        <sz val="10"/>
        <rFont val="ＭＳ 明朝"/>
        <family val="1"/>
        <charset val="128"/>
      </rPr>
      <t>日</t>
    </r>
    <rPh sb="3" eb="4">
      <t>ニチ</t>
    </rPh>
    <phoneticPr fontId="4"/>
  </si>
  <si>
    <r>
      <rPr>
        <sz val="10"/>
        <rFont val="ＭＳ 明朝"/>
        <family val="1"/>
        <charset val="128"/>
      </rPr>
      <t>好気性処理</t>
    </r>
    <rPh sb="0" eb="3">
      <t>コウキセイ</t>
    </rPh>
    <rPh sb="3" eb="5">
      <t>ショリ</t>
    </rPh>
    <phoneticPr fontId="6"/>
  </si>
  <si>
    <r>
      <rPr>
        <sz val="10"/>
        <rFont val="ＭＳ 明朝"/>
        <family val="1"/>
        <charset val="128"/>
      </rPr>
      <t>標準脱窒素</t>
    </r>
    <rPh sb="0" eb="2">
      <t>ヒョウジュン</t>
    </rPh>
    <rPh sb="2" eb="3">
      <t>ダツ</t>
    </rPh>
    <rPh sb="3" eb="5">
      <t>チッソ</t>
    </rPh>
    <phoneticPr fontId="6"/>
  </si>
  <si>
    <r>
      <rPr>
        <sz val="10"/>
        <rFont val="ＭＳ 明朝"/>
        <family val="1"/>
        <charset val="128"/>
      </rPr>
      <t>高負荷脱窒素</t>
    </r>
    <rPh sb="0" eb="1">
      <t>コウ</t>
    </rPh>
    <rPh sb="1" eb="3">
      <t>フカ</t>
    </rPh>
    <rPh sb="3" eb="4">
      <t>ダツ</t>
    </rPh>
    <rPh sb="4" eb="6">
      <t>チッソ</t>
    </rPh>
    <phoneticPr fontId="6"/>
  </si>
  <si>
    <r>
      <rPr>
        <sz val="10"/>
        <rFont val="ＭＳ 明朝"/>
        <family val="1"/>
        <charset val="128"/>
      </rPr>
      <t>膜分離</t>
    </r>
    <rPh sb="0" eb="1">
      <t>マク</t>
    </rPh>
    <rPh sb="1" eb="3">
      <t>ブンリ</t>
    </rPh>
    <phoneticPr fontId="6"/>
  </si>
  <si>
    <r>
      <rPr>
        <sz val="10"/>
        <rFont val="ＭＳ 明朝"/>
        <family val="1"/>
        <charset val="128"/>
      </rPr>
      <t>その他</t>
    </r>
    <rPh sb="2" eb="3">
      <t>タ</t>
    </rPh>
    <phoneticPr fontId="6"/>
  </si>
  <si>
    <r>
      <rPr>
        <sz val="10.5"/>
        <rFont val="ＭＳ 明朝"/>
        <family val="1"/>
        <charset val="128"/>
      </rPr>
      <t>処理形式ごとのし尿処理量（活動量）</t>
    </r>
  </si>
  <si>
    <r>
      <rPr>
        <sz val="10.5"/>
        <rFont val="ＭＳ 明朝"/>
        <family val="1"/>
        <charset val="128"/>
      </rPr>
      <t>収集し尿及び収集浄化槽汚泥中の窒素濃度</t>
    </r>
  </si>
  <si>
    <r>
      <rPr>
        <sz val="10"/>
        <rFont val="ＭＳ 明朝"/>
        <family val="1"/>
        <charset val="128"/>
      </rPr>
      <t>し尿</t>
    </r>
    <rPh sb="1" eb="2">
      <t>ニョウ</t>
    </rPh>
    <phoneticPr fontId="6"/>
  </si>
  <si>
    <r>
      <rPr>
        <sz val="10"/>
        <rFont val="ＭＳ 明朝"/>
        <family val="1"/>
        <charset val="128"/>
      </rPr>
      <t>浄化槽汚泥</t>
    </r>
    <rPh sb="0" eb="3">
      <t>ジョウカソウ</t>
    </rPh>
    <rPh sb="3" eb="5">
      <t>オデイ</t>
    </rPh>
    <phoneticPr fontId="6"/>
  </si>
  <si>
    <r>
      <rPr>
        <sz val="10"/>
        <rFont val="ＭＳ 明朝"/>
        <family val="1"/>
        <charset val="128"/>
      </rPr>
      <t>加重平均値</t>
    </r>
    <rPh sb="0" eb="2">
      <t>カジュウ</t>
    </rPh>
    <rPh sb="2" eb="5">
      <t>ヘイキンチ</t>
    </rPh>
    <phoneticPr fontId="4"/>
  </si>
  <si>
    <r>
      <rPr>
        <sz val="10.5"/>
        <rFont val="ＭＳ 明朝"/>
        <family val="1"/>
        <charset val="128"/>
      </rPr>
      <t>し尿処理施設で処理されたし尿及び浄化槽汚泥中の窒素量（活動量）</t>
    </r>
  </si>
  <si>
    <r>
      <rPr>
        <sz val="10.5"/>
        <rFont val="ＭＳ 明朝"/>
        <family val="1"/>
        <charset val="128"/>
      </rPr>
      <t>公共用水域に放出された生活排水中の有機物量及び窒素量（活動量）</t>
    </r>
  </si>
  <si>
    <r>
      <rPr>
        <sz val="10"/>
        <rFont val="ＭＳ 明朝"/>
        <family val="1"/>
        <charset val="128"/>
      </rPr>
      <t>有機物量</t>
    </r>
    <rPh sb="0" eb="3">
      <t>ユウキブツ</t>
    </rPh>
    <rPh sb="3" eb="4">
      <t>リョウ</t>
    </rPh>
    <phoneticPr fontId="4"/>
  </si>
  <si>
    <r>
      <rPr>
        <sz val="10"/>
        <rFont val="ＭＳ 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</si>
  <si>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明朝"/>
        <family val="1"/>
        <charset val="128"/>
      </rPr>
      <t>未処理排水
（汲み取り便槽から）</t>
    </r>
    <rPh sb="7" eb="8">
      <t>ク</t>
    </rPh>
    <rPh sb="9" eb="10">
      <t>ト</t>
    </rPh>
    <rPh sb="11" eb="13">
      <t>ベンソウ</t>
    </rPh>
    <phoneticPr fontId="5"/>
  </si>
  <si>
    <r>
      <rPr>
        <sz val="10"/>
        <rFont val="ＭＳ 明朝"/>
        <family val="1"/>
        <charset val="128"/>
      </rPr>
      <t>未処理排水
（自家処理から）</t>
    </r>
    <rPh sb="7" eb="9">
      <t>ジカ</t>
    </rPh>
    <rPh sb="9" eb="11">
      <t>ショリ</t>
    </rPh>
    <phoneticPr fontId="5"/>
  </si>
  <si>
    <r>
      <rPr>
        <sz val="10"/>
        <rFont val="ＭＳ 明朝"/>
        <family val="1"/>
        <charset val="128"/>
      </rPr>
      <t>し尿・浄化槽汚泥
（海洋投入処分）</t>
    </r>
    <phoneticPr fontId="5"/>
  </si>
  <si>
    <r>
      <rPr>
        <sz val="10"/>
        <rFont val="ＭＳ 明朝"/>
        <family val="1"/>
        <charset val="128"/>
      </rPr>
      <t>下水汚泥
（海洋投入処分）</t>
    </r>
    <phoneticPr fontId="4"/>
  </si>
  <si>
    <r>
      <rPr>
        <sz val="10"/>
        <rFont val="ＭＳ 明朝"/>
        <family val="1"/>
        <charset val="128"/>
      </rPr>
      <t>窒素量</t>
    </r>
    <rPh sb="0" eb="2">
      <t>チッソ</t>
    </rPh>
    <rPh sb="2" eb="3">
      <t>リョウ</t>
    </rPh>
    <phoneticPr fontId="4"/>
  </si>
  <si>
    <r>
      <rPr>
        <sz val="10"/>
        <rFont val="ＭＳ 明朝"/>
        <family val="1"/>
        <charset val="128"/>
      </rPr>
      <t>処理後排水</t>
    </r>
    <rPh sb="0" eb="2">
      <t>ショリ</t>
    </rPh>
    <rPh sb="2" eb="3">
      <t>ゴ</t>
    </rPh>
    <rPh sb="3" eb="5">
      <t>ハイスイ</t>
    </rPh>
    <phoneticPr fontId="4"/>
  </si>
  <si>
    <r>
      <rPr>
        <sz val="10.5"/>
        <rFont val="ＭＳ 明朝"/>
        <family val="1"/>
        <charset val="128"/>
      </rPr>
      <t>産業排水中の</t>
    </r>
    <r>
      <rPr>
        <sz val="10.5"/>
        <rFont val="Times New Roman"/>
        <family val="1"/>
      </rPr>
      <t>BOD</t>
    </r>
    <r>
      <rPr>
        <sz val="10.5"/>
        <rFont val="ＭＳ 明朝"/>
        <family val="1"/>
        <charset val="128"/>
      </rPr>
      <t>量及び窒素量（活動量）</t>
    </r>
  </si>
  <si>
    <r>
      <rPr>
        <sz val="10"/>
        <rFont val="ＭＳ 明朝"/>
        <family val="1"/>
        <charset val="128"/>
      </rPr>
      <t>流入排水中有機物量</t>
    </r>
    <rPh sb="0" eb="2">
      <t>リュウニュウ</t>
    </rPh>
    <rPh sb="2" eb="5">
      <t>ハイスイチュウ</t>
    </rPh>
    <rPh sb="5" eb="7">
      <t>ユウキ</t>
    </rPh>
    <rPh sb="7" eb="9">
      <t>ブツリョウ</t>
    </rPh>
    <phoneticPr fontId="4"/>
  </si>
  <si>
    <r>
      <rPr>
        <sz val="10"/>
        <rFont val="ＭＳ 明朝"/>
        <family val="1"/>
        <charset val="128"/>
      </rPr>
      <t>食料品製造業</t>
    </r>
  </si>
  <si>
    <r>
      <rPr>
        <sz val="10"/>
        <rFont val="ＭＳ 明朝"/>
        <family val="1"/>
        <charset val="128"/>
      </rPr>
      <t>飲料・たばこ・飼料製造業</t>
    </r>
  </si>
  <si>
    <r>
      <rPr>
        <sz val="10"/>
        <rFont val="ＭＳ 明朝"/>
        <family val="1"/>
        <charset val="128"/>
      </rPr>
      <t>繊維工業</t>
    </r>
  </si>
  <si>
    <r>
      <rPr>
        <sz val="10"/>
        <rFont val="ＭＳ 明朝"/>
        <family val="1"/>
        <charset val="128"/>
      </rPr>
      <t>パルプ・紙・紙加工品製造業</t>
    </r>
  </si>
  <si>
    <r>
      <rPr>
        <sz val="10"/>
        <rFont val="ＭＳ 明朝"/>
        <family val="1"/>
        <charset val="128"/>
      </rPr>
      <t>化学工業</t>
    </r>
  </si>
  <si>
    <r>
      <rPr>
        <sz val="10"/>
        <rFont val="ＭＳ 明朝"/>
        <family val="1"/>
        <charset val="128"/>
      </rPr>
      <t>石油製品・石炭製品製造業</t>
    </r>
  </si>
  <si>
    <r>
      <rPr>
        <sz val="10"/>
        <rFont val="ＭＳ 明朝"/>
        <family val="1"/>
        <charset val="128"/>
      </rPr>
      <t>プラスチック製品製造業</t>
    </r>
  </si>
  <si>
    <r>
      <rPr>
        <sz val="10"/>
        <rFont val="ＭＳ 明朝"/>
        <family val="1"/>
        <charset val="128"/>
      </rPr>
      <t>ゴム製品製造業</t>
    </r>
  </si>
  <si>
    <r>
      <rPr>
        <sz val="10"/>
        <rFont val="ＭＳ 明朝"/>
        <family val="1"/>
        <charset val="128"/>
      </rPr>
      <t>なめし革・同製品・毛皮製造業</t>
    </r>
  </si>
  <si>
    <r>
      <rPr>
        <sz val="10"/>
        <rFont val="ＭＳ 明朝"/>
        <family val="1"/>
        <charset val="128"/>
      </rPr>
      <t>鉄鋼業</t>
    </r>
  </si>
  <si>
    <r>
      <rPr>
        <sz val="10"/>
        <rFont val="ＭＳ 明朝"/>
        <family val="1"/>
        <charset val="128"/>
      </rPr>
      <t>流入排水中窒素量</t>
    </r>
    <rPh sb="0" eb="2">
      <t>リュウニュウ</t>
    </rPh>
    <rPh sb="2" eb="5">
      <t>ハイスイチュウ</t>
    </rPh>
    <rPh sb="5" eb="7">
      <t>チッソ</t>
    </rPh>
    <rPh sb="7" eb="8">
      <t>リョウ</t>
    </rPh>
    <phoneticPr fontId="4"/>
  </si>
  <si>
    <r>
      <rPr>
        <sz val="10.5"/>
        <rFont val="ＭＳ 明朝"/>
        <family val="1"/>
        <charset val="128"/>
      </rPr>
      <t>公共用水域に放出された未処理の産業排水中の</t>
    </r>
    <r>
      <rPr>
        <sz val="10.5"/>
        <rFont val="Times New Roman"/>
        <family val="1"/>
      </rPr>
      <t>BOD</t>
    </r>
    <r>
      <rPr>
        <sz val="10.5"/>
        <rFont val="ＭＳ 明朝"/>
        <family val="1"/>
        <charset val="128"/>
      </rPr>
      <t>及び窒素負荷量（活動量）</t>
    </r>
  </si>
  <si>
    <r>
      <rPr>
        <sz val="10"/>
        <rFont val="ＭＳ 明朝"/>
        <family val="1"/>
        <charset val="128"/>
      </rPr>
      <t>未処理排水中の有機物量</t>
    </r>
    <rPh sb="0" eb="3">
      <t>ミショリ</t>
    </rPh>
    <rPh sb="3" eb="6">
      <t>ハイスイチュウ</t>
    </rPh>
    <rPh sb="7" eb="9">
      <t>ユウキ</t>
    </rPh>
    <rPh sb="9" eb="11">
      <t>ブツリョウ</t>
    </rPh>
    <phoneticPr fontId="4"/>
  </si>
  <si>
    <r>
      <rPr>
        <sz val="10"/>
        <rFont val="ＭＳ 明朝"/>
        <family val="1"/>
        <charset val="128"/>
      </rPr>
      <t>未処理排水中の窒素量</t>
    </r>
    <rPh sb="0" eb="3">
      <t>ミショリ</t>
    </rPh>
    <rPh sb="3" eb="6">
      <t>ハイスイチュウ</t>
    </rPh>
    <rPh sb="7" eb="9">
      <t>チッソ</t>
    </rPh>
    <rPh sb="9" eb="10">
      <t>リョウ</t>
    </rPh>
    <phoneticPr fontId="4"/>
  </si>
  <si>
    <r>
      <rPr>
        <sz val="10.5"/>
        <rFont val="ＭＳ 明朝"/>
        <family val="1"/>
        <charset val="128"/>
      </rPr>
      <t>公共用水域に放出された処理後の産業排水中の窒素負荷量（活動量）</t>
    </r>
  </si>
  <si>
    <r>
      <rPr>
        <sz val="10.5"/>
        <rFont val="ＭＳ 明朝"/>
        <family val="1"/>
        <charset val="128"/>
      </rPr>
      <t>最終処分場浸出液処理に伴う有機物量及び窒素量（活動量）</t>
    </r>
  </si>
  <si>
    <r>
      <t>7.6.</t>
    </r>
    <r>
      <rPr>
        <b/>
        <sz val="12"/>
        <rFont val="ＭＳ 明朝"/>
        <family val="1"/>
        <charset val="128"/>
      </rPr>
      <t>　その他（</t>
    </r>
    <r>
      <rPr>
        <b/>
        <sz val="12"/>
        <rFont val="Times New Roman"/>
        <family val="1"/>
      </rPr>
      <t>5.E.</t>
    </r>
    <r>
      <rPr>
        <b/>
        <sz val="12"/>
        <rFont val="ＭＳ 明朝"/>
        <family val="1"/>
        <charset val="128"/>
      </rPr>
      <t>）</t>
    </r>
    <rPh sb="7" eb="8">
      <t>タ</t>
    </rPh>
    <phoneticPr fontId="4"/>
  </si>
  <si>
    <r>
      <rPr>
        <sz val="10.5"/>
        <rFont val="ＭＳ 明朝"/>
        <family val="1"/>
        <charset val="128"/>
      </rPr>
      <t>化石燃料起源の界面活性剤の分解に伴う活動量</t>
    </r>
  </si>
  <si>
    <r>
      <rPr>
        <sz val="10"/>
        <rFont val="ＭＳ 明朝"/>
        <family val="1"/>
        <charset val="128"/>
      </rPr>
      <t>合成アルコール</t>
    </r>
  </si>
  <si>
    <r>
      <rPr>
        <sz val="10"/>
        <rFont val="ＭＳ 明朝"/>
        <family val="1"/>
        <charset val="128"/>
      </rPr>
      <t>アルキルベンゼン</t>
    </r>
  </si>
  <si>
    <r>
      <rPr>
        <sz val="10"/>
        <rFont val="ＭＳ 明朝"/>
        <family val="1"/>
        <charset val="128"/>
      </rPr>
      <t>アルキルフェノール</t>
    </r>
  </si>
  <si>
    <r>
      <rPr>
        <sz val="10"/>
        <rFont val="ＭＳ 明朝"/>
        <family val="1"/>
        <charset val="128"/>
      </rPr>
      <t>エチレンオキサイド</t>
    </r>
  </si>
  <si>
    <t>NID第7章 廃棄物分野　</t>
    <rPh sb="3" eb="4">
      <t>ダイ</t>
    </rPh>
    <phoneticPr fontId="4"/>
  </si>
  <si>
    <r>
      <t>2024</t>
    </r>
    <r>
      <rPr>
        <sz val="11"/>
        <rFont val="ＭＳ 明朝"/>
        <family val="1"/>
        <charset val="128"/>
      </rPr>
      <t>年</t>
    </r>
    <r>
      <rPr>
        <sz val="11"/>
        <rFont val="Times New Roman"/>
        <family val="1"/>
      </rPr>
      <t>5</t>
    </r>
    <r>
      <rPr>
        <sz val="11"/>
        <rFont val="ＭＳ 明朝"/>
        <family val="1"/>
        <charset val="128"/>
      </rPr>
      <t>月</t>
    </r>
    <rPh sb="4" eb="5">
      <t>ネン</t>
    </rPh>
    <rPh sb="6" eb="7">
      <t>ガツ</t>
    </rPh>
    <phoneticPr fontId="4"/>
  </si>
  <si>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</si>
  <si>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明朝"/>
        <family val="1"/>
        <charset val="128"/>
      </rPr>
      <t>シート名</t>
    </r>
    <phoneticPr fontId="4"/>
  </si>
  <si>
    <r>
      <rPr>
        <sz val="11"/>
        <color theme="1"/>
        <rFont val="ＭＳ 明朝"/>
        <family val="1"/>
        <charset val="128"/>
      </rPr>
      <t>表番号（表</t>
    </r>
    <r>
      <rPr>
        <sz val="11"/>
        <color theme="1"/>
        <rFont val="Times New Roman"/>
        <family val="1"/>
      </rPr>
      <t>7-</t>
    </r>
    <r>
      <rPr>
        <sz val="11"/>
        <color theme="1"/>
        <rFont val="ＭＳ 明朝"/>
        <family val="1"/>
        <charset val="128"/>
      </rPr>
      <t>）</t>
    </r>
    <rPh sb="0" eb="1">
      <t>ヒョウ</t>
    </rPh>
    <rPh sb="1" eb="3">
      <t>バンゴウ</t>
    </rPh>
    <rPh sb="4" eb="5">
      <t>ヒョウ</t>
    </rPh>
    <phoneticPr fontId="47"/>
  </si>
  <si>
    <r>
      <rPr>
        <sz val="11"/>
        <rFont val="ＭＳ 明朝"/>
        <family val="1"/>
        <charset val="128"/>
      </rPr>
      <t>内容</t>
    </r>
    <rPh sb="0" eb="2">
      <t>ナイヨウ</t>
    </rPh>
    <phoneticPr fontId="4"/>
  </si>
  <si>
    <r>
      <rPr>
        <sz val="11"/>
        <rFont val="ＭＳ 明朝"/>
        <family val="1"/>
        <charset val="128"/>
      </rPr>
      <t>本シート</t>
    </r>
    <rPh sb="0" eb="1">
      <t>ホン</t>
    </rPh>
    <phoneticPr fontId="4"/>
  </si>
  <si>
    <r>
      <rPr>
        <sz val="11"/>
        <rFont val="ＭＳ 明朝"/>
        <family val="1"/>
        <charset val="128"/>
      </rPr>
      <t>廃棄物分野の</t>
    </r>
    <r>
      <rPr>
        <sz val="11"/>
        <rFont val="Times New Roman"/>
        <family val="1"/>
      </rPr>
      <t>GHG</t>
    </r>
    <r>
      <rPr>
        <sz val="11"/>
        <rFont val="ＭＳ 明朝"/>
        <family val="1"/>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</si>
  <si>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t>NID7.2-</t>
    </r>
    <r>
      <rPr>
        <u/>
        <sz val="11"/>
        <color theme="10"/>
        <rFont val="ＭＳ 明朝"/>
        <family val="1"/>
        <charset val="128"/>
      </rPr>
      <t>活動量</t>
    </r>
    <r>
      <rPr>
        <u/>
        <sz val="11"/>
        <color theme="10"/>
        <rFont val="Times New Roman"/>
        <family val="1"/>
      </rPr>
      <t>_5A1</t>
    </r>
  </si>
  <si>
    <r>
      <rPr>
        <sz val="11"/>
        <rFont val="ＭＳ 明朝"/>
        <family val="1"/>
        <charset val="128"/>
      </rPr>
      <t>活動量：管理処分場（</t>
    </r>
    <r>
      <rPr>
        <sz val="11"/>
        <rFont val="Times New Roman"/>
        <family val="1"/>
      </rPr>
      <t>5.A.1.</t>
    </r>
    <r>
      <rPr>
        <sz val="11"/>
        <rFont val="ＭＳ 明朝"/>
        <family val="1"/>
        <charset val="128"/>
      </rPr>
      <t>）</t>
    </r>
    <rPh sb="4" eb="6">
      <t>カンリ</t>
    </rPh>
    <rPh sb="6" eb="9">
      <t>ショブンジョウ</t>
    </rPh>
    <phoneticPr fontId="4"/>
  </si>
  <si>
    <r>
      <t>NID7.3-</t>
    </r>
    <r>
      <rPr>
        <u/>
        <sz val="11"/>
        <color theme="10"/>
        <rFont val="ＭＳ 明朝"/>
        <family val="1"/>
        <charset val="128"/>
      </rPr>
      <t>活動量</t>
    </r>
    <r>
      <rPr>
        <u/>
        <sz val="11"/>
        <color theme="10"/>
        <rFont val="Times New Roman"/>
        <family val="1"/>
      </rPr>
      <t>_5B1</t>
    </r>
  </si>
  <si>
    <r>
      <rPr>
        <sz val="11"/>
        <rFont val="ＭＳ 明朝"/>
        <family val="1"/>
        <charset val="128"/>
      </rPr>
      <t>活動量：コンポスト化（</t>
    </r>
    <r>
      <rPr>
        <sz val="11"/>
        <rFont val="Times New Roman"/>
        <family val="1"/>
      </rPr>
      <t>5.B.1.</t>
    </r>
    <r>
      <rPr>
        <sz val="11"/>
        <rFont val="ＭＳ 明朝"/>
        <family val="1"/>
        <charset val="128"/>
      </rPr>
      <t>）</t>
    </r>
    <rPh sb="9" eb="10">
      <t>カ</t>
    </rPh>
    <phoneticPr fontId="4"/>
  </si>
  <si>
    <r>
      <t>NID7.4-</t>
    </r>
    <r>
      <rPr>
        <u/>
        <sz val="11"/>
        <color theme="10"/>
        <rFont val="ＭＳ 明朝"/>
        <family val="1"/>
        <charset val="128"/>
      </rPr>
      <t>活動量</t>
    </r>
    <r>
      <rPr>
        <u/>
        <sz val="11"/>
        <color theme="10"/>
        <rFont val="Times New Roman"/>
        <family val="1"/>
      </rPr>
      <t>_1A</t>
    </r>
  </si>
  <si>
    <r>
      <rPr>
        <sz val="11"/>
        <rFont val="ＭＳ 明朝"/>
        <family val="1"/>
        <charset val="128"/>
      </rPr>
      <t>活動量：廃棄物の焼却等（エネルギー分野での報告）（</t>
    </r>
    <r>
      <rPr>
        <sz val="11"/>
        <rFont val="Times New Roman"/>
        <family val="1"/>
      </rPr>
      <t>1.A.)</t>
    </r>
    <rPh sb="4" eb="7">
      <t>ハイキブツ</t>
    </rPh>
    <rPh sb="8" eb="10">
      <t>ショウキャク</t>
    </rPh>
    <rPh sb="10" eb="11">
      <t>トウ</t>
    </rPh>
    <phoneticPr fontId="4"/>
  </si>
  <si>
    <r>
      <t>NID7.2-</t>
    </r>
    <r>
      <rPr>
        <u/>
        <sz val="11"/>
        <color theme="10"/>
        <rFont val="ＭＳ 明朝"/>
        <family val="1"/>
        <charset val="128"/>
      </rPr>
      <t>排出量</t>
    </r>
    <r>
      <rPr>
        <u/>
        <sz val="11"/>
        <color theme="10"/>
        <rFont val="Times New Roman"/>
        <family val="1"/>
      </rPr>
      <t>_5A</t>
    </r>
  </si>
  <si>
    <r>
      <t>NID7.3-</t>
    </r>
    <r>
      <rPr>
        <u/>
        <sz val="11"/>
        <color theme="10"/>
        <rFont val="ＭＳ 明朝"/>
        <family val="1"/>
        <charset val="128"/>
      </rPr>
      <t>排出量</t>
    </r>
    <r>
      <rPr>
        <u/>
        <sz val="11"/>
        <color theme="10"/>
        <rFont val="Times New Roman"/>
        <family val="1"/>
      </rPr>
      <t>_5B</t>
    </r>
  </si>
  <si>
    <r>
      <t>NID7.4-</t>
    </r>
    <r>
      <rPr>
        <u/>
        <sz val="11"/>
        <color theme="10"/>
        <rFont val="ＭＳ 明朝"/>
        <family val="1"/>
        <charset val="128"/>
      </rPr>
      <t>排出量</t>
    </r>
    <r>
      <rPr>
        <u/>
        <sz val="11"/>
        <color theme="10"/>
        <rFont val="Times New Roman"/>
        <family val="1"/>
      </rPr>
      <t>_5C</t>
    </r>
  </si>
  <si>
    <r>
      <t>NID7.5-</t>
    </r>
    <r>
      <rPr>
        <u/>
        <sz val="11"/>
        <color theme="10"/>
        <rFont val="ＭＳ 明朝"/>
        <family val="1"/>
        <charset val="128"/>
      </rPr>
      <t>排出量</t>
    </r>
    <r>
      <rPr>
        <u/>
        <sz val="11"/>
        <color theme="10"/>
        <rFont val="Times New Roman"/>
        <family val="1"/>
      </rPr>
      <t>_5D</t>
    </r>
  </si>
  <si>
    <r>
      <t>NID7.6-</t>
    </r>
    <r>
      <rPr>
        <u/>
        <sz val="11"/>
        <color theme="10"/>
        <rFont val="ＭＳ 明朝"/>
        <family val="1"/>
        <charset val="128"/>
      </rPr>
      <t>排出量</t>
    </r>
    <r>
      <rPr>
        <u/>
        <sz val="11"/>
        <color theme="10"/>
        <rFont val="Times New Roman"/>
        <family val="1"/>
      </rPr>
      <t>_5E</t>
    </r>
  </si>
  <si>
    <t>https://www.nies.go.jp/gio/copyright/index.html</t>
  </si>
  <si>
    <t>9, 12, 14, 16, 18, 19, 34, 35, 39, 41, 42, 43, 44, 45, 51, 52, 54, 57, 61, 64, 66, 68, 82, 86, 89, 90, 91, 93, 94, 100, 104, 107, 108, 110, 115</t>
  </si>
  <si>
    <r>
      <t>GHG</t>
    </r>
    <r>
      <rPr>
        <sz val="11"/>
        <rFont val="ＭＳ 明朝"/>
        <family val="1"/>
        <charset val="128"/>
      </rPr>
      <t>排出量：固形廃棄物の処分（</t>
    </r>
    <r>
      <rPr>
        <sz val="11"/>
        <rFont val="Times New Roman"/>
        <family val="1"/>
      </rPr>
      <t>5.A.</t>
    </r>
    <r>
      <rPr>
        <sz val="11"/>
        <rFont val="ＭＳ 明朝"/>
        <family val="1"/>
        <charset val="128"/>
      </rPr>
      <t>）</t>
    </r>
    <rPh sb="7" eb="9">
      <t>コケイ</t>
    </rPh>
    <rPh sb="9" eb="12">
      <t>ハイキブツ</t>
    </rPh>
    <rPh sb="13" eb="15">
      <t>ショブン</t>
    </rPh>
    <phoneticPr fontId="4"/>
  </si>
  <si>
    <r>
      <t>GHG</t>
    </r>
    <r>
      <rPr>
        <sz val="11"/>
        <rFont val="ＭＳ 明朝"/>
        <family val="1"/>
        <charset val="128"/>
      </rPr>
      <t>排出量：固形廃棄物の生物処理（</t>
    </r>
    <r>
      <rPr>
        <sz val="11"/>
        <rFont val="Times New Roman"/>
        <family val="1"/>
      </rPr>
      <t>5.B.</t>
    </r>
    <r>
      <rPr>
        <sz val="11"/>
        <rFont val="ＭＳ 明朝"/>
        <family val="1"/>
        <charset val="128"/>
      </rPr>
      <t>）</t>
    </r>
    <rPh sb="7" eb="9">
      <t>コケイ</t>
    </rPh>
    <rPh sb="9" eb="12">
      <t>ハイキブツ</t>
    </rPh>
    <rPh sb="13" eb="15">
      <t>セイブツ</t>
    </rPh>
    <rPh sb="15" eb="17">
      <t>ショリ</t>
    </rPh>
    <phoneticPr fontId="4"/>
  </si>
  <si>
    <r>
      <t>GHG</t>
    </r>
    <r>
      <rPr>
        <sz val="11"/>
        <rFont val="ＭＳ 明朝"/>
        <family val="1"/>
        <charset val="128"/>
      </rPr>
      <t>排出量：廃棄物の焼却及び野焼き（</t>
    </r>
    <r>
      <rPr>
        <sz val="11"/>
        <rFont val="Times New Roman"/>
        <family val="1"/>
      </rPr>
      <t>5.C.</t>
    </r>
    <r>
      <rPr>
        <sz val="11"/>
        <rFont val="ＭＳ 明朝"/>
        <family val="1"/>
        <charset val="128"/>
      </rPr>
      <t>）</t>
    </r>
    <rPh sb="7" eb="10">
      <t>ハイキブツ</t>
    </rPh>
    <rPh sb="11" eb="13">
      <t>ショウキャク</t>
    </rPh>
    <rPh sb="13" eb="14">
      <t>オヨ</t>
    </rPh>
    <rPh sb="15" eb="17">
      <t>ノヤ</t>
    </rPh>
    <phoneticPr fontId="4"/>
  </si>
  <si>
    <r>
      <t>GHG</t>
    </r>
    <r>
      <rPr>
        <sz val="11"/>
        <rFont val="ＭＳ 明朝"/>
        <family val="1"/>
        <charset val="128"/>
      </rPr>
      <t>排出量：廃棄物の焼却等（</t>
    </r>
    <r>
      <rPr>
        <sz val="11"/>
        <rFont val="Times New Roman"/>
        <family val="1"/>
      </rPr>
      <t>5.C., 1.A.)</t>
    </r>
    <phoneticPr fontId="4"/>
  </si>
  <si>
    <r>
      <t>GHG</t>
    </r>
    <r>
      <rPr>
        <sz val="11"/>
        <rFont val="ＭＳ 明朝"/>
        <family val="1"/>
        <charset val="128"/>
      </rPr>
      <t>排出量：排水の処理と放出（</t>
    </r>
    <r>
      <rPr>
        <sz val="11"/>
        <rFont val="Times New Roman"/>
        <family val="1"/>
      </rPr>
      <t>5.D.</t>
    </r>
    <r>
      <rPr>
        <sz val="11"/>
        <rFont val="ＭＳ 明朝"/>
        <family val="1"/>
        <charset val="128"/>
      </rPr>
      <t>）</t>
    </r>
    <rPh sb="7" eb="9">
      <t>ハイスイ</t>
    </rPh>
    <rPh sb="10" eb="12">
      <t>ショリ</t>
    </rPh>
    <rPh sb="13" eb="15">
      <t>ホウシュツ</t>
    </rPh>
    <phoneticPr fontId="4"/>
  </si>
  <si>
    <r>
      <t>GHG</t>
    </r>
    <r>
      <rPr>
        <sz val="11"/>
        <rFont val="ＭＳ 明朝"/>
        <family val="1"/>
        <charset val="128"/>
      </rPr>
      <t>排出量：その他（</t>
    </r>
    <r>
      <rPr>
        <sz val="11"/>
        <rFont val="Times New Roman"/>
        <family val="1"/>
      </rPr>
      <t>5.E.</t>
    </r>
    <r>
      <rPr>
        <sz val="11"/>
        <rFont val="ＭＳ 明朝"/>
        <family val="1"/>
        <charset val="128"/>
      </rPr>
      <t>）</t>
    </r>
    <rPh sb="9" eb="10">
      <t>タ</t>
    </rPh>
    <phoneticPr fontId="4"/>
  </si>
  <si>
    <t>NO</t>
  </si>
  <si>
    <t>NA</t>
  </si>
  <si>
    <t>NE</t>
  </si>
  <si>
    <r>
      <rPr>
        <b/>
        <sz val="14"/>
        <rFont val="ＭＳ Ｐゴシック"/>
        <family val="3"/>
        <charset val="128"/>
      </rPr>
      <t>日本国温室効果ガスインベントリ報告書（</t>
    </r>
    <r>
      <rPr>
        <b/>
        <sz val="14"/>
        <rFont val="Times New Roman"/>
        <family val="1"/>
      </rPr>
      <t>NID</t>
    </r>
    <r>
      <rPr>
        <b/>
        <sz val="14"/>
        <rFont val="ＭＳ Ｐゴシック"/>
        <family val="3"/>
        <charset val="128"/>
      </rPr>
      <t>）</t>
    </r>
    <r>
      <rPr>
        <b/>
        <sz val="14"/>
        <rFont val="Times New Roman"/>
        <family val="1"/>
      </rPr>
      <t xml:space="preserve"> 2024</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</si>
  <si>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</si>
  <si>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7"/>
  </si>
  <si>
    <r>
      <t>NID7</t>
    </r>
    <r>
      <rPr>
        <u/>
        <sz val="11"/>
        <color theme="10"/>
        <rFont val="ＭＳ 明朝"/>
        <family val="1"/>
        <charset val="128"/>
      </rPr>
      <t>章</t>
    </r>
    <r>
      <rPr>
        <u/>
        <sz val="11"/>
        <color theme="10"/>
        <rFont val="Times New Roman"/>
        <family val="1"/>
      </rPr>
      <t>-</t>
    </r>
    <r>
      <rPr>
        <u/>
        <sz val="11"/>
        <color theme="10"/>
        <rFont val="ＭＳ 明朝"/>
        <family val="1"/>
        <charset val="128"/>
      </rPr>
      <t>各種時系列データ</t>
    </r>
    <rPh sb="6" eb="8">
      <t>カクシュ</t>
    </rPh>
    <phoneticPr fontId="4"/>
  </si>
  <si>
    <r>
      <t>NID7.4-</t>
    </r>
    <r>
      <rPr>
        <u/>
        <sz val="11"/>
        <color theme="10"/>
        <rFont val="ＭＳ 明朝"/>
        <family val="1"/>
        <charset val="128"/>
      </rPr>
      <t>排出量</t>
    </r>
    <r>
      <rPr>
        <u/>
        <sz val="11"/>
        <color theme="10"/>
        <rFont val="Times New Roman"/>
        <family val="1"/>
      </rPr>
      <t>_5C, 1A</t>
    </r>
    <phoneticPr fontId="4"/>
  </si>
  <si>
    <t>廃油（引火性）</t>
    <rPh sb="3" eb="6">
      <t>インカセイ</t>
    </rPh>
    <phoneticPr fontId="4"/>
  </si>
  <si>
    <r>
      <t>2</t>
    </r>
    <r>
      <rPr>
        <sz val="11"/>
        <rFont val="ＭＳ Ｐ明朝"/>
        <family val="1"/>
        <charset val="128"/>
      </rPr>
      <t>）</t>
    </r>
    <r>
      <rPr>
        <sz val="11"/>
        <rFont val="Times New Roman"/>
        <family val="1"/>
      </rPr>
      <t xml:space="preserve">      </t>
    </r>
    <r>
      <rPr>
        <sz val="11"/>
        <rFont val="ＭＳ Ｐ明朝"/>
        <family val="1"/>
        <charset val="128"/>
      </rPr>
      <t>嫌気性埋立の津波堆積物に含まれる。</t>
    </r>
    <phoneticPr fontId="4"/>
  </si>
  <si>
    <r>
      <t>1</t>
    </r>
    <r>
      <rPr>
        <sz val="11"/>
        <rFont val="ＭＳ Ｐ明朝"/>
        <family val="1"/>
        <charset val="128"/>
      </rPr>
      <t>）</t>
    </r>
    <r>
      <rPr>
        <sz val="11"/>
        <rFont val="Times New Roman"/>
        <family val="1"/>
      </rPr>
      <t xml:space="preserve">      </t>
    </r>
    <r>
      <rPr>
        <sz val="11"/>
        <rFont val="ＭＳ Ｐ明朝"/>
        <family val="1"/>
        <charset val="128"/>
      </rPr>
      <t>ごみ減量処理率の向上に伴う直接最終処分量の減少が、生分解性廃棄物分解量全般の減少傾向に大きな影響を与えている。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</si>
</sst>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Red]\(#,##0\)"/>
    <numFmt numFmtId="177" formatCode="#,##0_ "/>
    <numFmt numFmtId="178" formatCode="#,##0.0;[Red]\-#,##0.0"/>
    <numFmt numFmtId="179" formatCode="#,##0.0_ "/>
    <numFmt numFmtId="180" formatCode="0.0_ "/>
    <numFmt numFmtId="181" formatCode="#,##0.0000"/>
    <numFmt numFmtId="182" formatCode="0.0_);[Red]\(0.0\)"/>
    <numFmt numFmtId="183" formatCode="#,##0_ ;[Red]\-#,##0\ "/>
    <numFmt numFmtId="184" formatCode="#,##0.00_ "/>
    <numFmt numFmtId="185" formatCode="#,##0.0"/>
    <numFmt numFmtId="186" formatCode="#,##0.00_ ;[Red]\-#,##0.00\ "/>
    <numFmt numFmtId="187" formatCode="0.0"/>
    <numFmt numFmtId="188" formatCode="#,##0.000000000000000000_ "/>
    <numFmt numFmtId="189" formatCode="yyyy/m/d;@"/>
    <numFmt numFmtId="190" formatCode="0.E+00"/>
    <numFmt numFmtId="191" formatCode="#,##0.00000;[Red]\-#,##0.00000"/>
    <numFmt numFmtId="192" formatCode="0.000"/>
    <numFmt numFmtId="193" formatCode="#,##0.000;[Red]\-#,##0.000"/>
    <numFmt numFmtId="194" formatCode="#,##0.000_ ;[Red]\-#,##0.000\ "/>
    <numFmt numFmtId="195" formatCode="#,##0.0_ ;[Red]\-#,##0.0\ "/>
    <numFmt numFmtId="196" formatCode="#,##0.000000;[Red]\-#,##0.000000"/>
    <numFmt numFmtId="197" formatCode="#,##0.0000;[Red]\-#,##0.0000"/>
    <numFmt numFmtId="198" formatCode="#,##0.000"/>
    <numFmt numFmtId="199" formatCode="#,##0.0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6"/>
      <name val="Osaka"/>
      <family val="3"/>
      <charset val="128"/>
    </font>
    <font>
      <sz val="10"/>
      <name val="明朝"/>
      <family val="1"/>
      <charset val="128"/>
    </font>
    <font>
      <sz val="10"/>
      <color rgb="FFFF0000"/>
      <name val="ＭＳ Ｐ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u/>
      <sz val="11"/>
      <color indexed="12"/>
      <name val="Times New Roman"/>
      <family val="1"/>
    </font>
    <font>
      <sz val="6"/>
      <name val="Times New Roman"/>
      <family val="2"/>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sz val="10"/>
      <color rgb="FFFF0000"/>
      <name val="Times New Roman"/>
      <family val="1"/>
    </font>
    <font>
      <u/>
      <sz val="11"/>
      <color theme="10"/>
      <name val="Times New Roman"/>
      <family val="1"/>
    </font>
    <font>
      <sz val="11"/>
      <name val="Times New Roman"/>
      <family val="1"/>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color rgb="FFC0C0C0"/>
      <name val="Times New Roman"/>
      <family val="1"/>
    </font>
    <font>
      <b/>
      <sz val="14"/>
      <name val="Times New Roman"/>
      <family val="1"/>
      <charset val="128"/>
    </font>
    <font>
      <sz val="10"/>
      <color rgb="FFC0C0C0"/>
      <name val="Times New Roman"/>
      <family val="1"/>
    </font>
    <font>
      <sz val="10"/>
      <name val="Times New Roman"/>
      <family val="1"/>
      <charset val="128"/>
    </font>
    <font>
      <sz val="8"/>
      <name val="Times New Roman"/>
      <family val="1"/>
    </font>
    <font>
      <sz val="10.5"/>
      <name val="Times New Roman"/>
      <family val="1"/>
    </font>
    <font>
      <i/>
      <sz val="10.5"/>
      <name val="Times New Roman"/>
      <family val="1"/>
    </font>
    <font>
      <vertAlign val="subscript"/>
      <sz val="10.5"/>
      <name val="Times New Roman"/>
      <family val="1"/>
    </font>
    <font>
      <sz val="9"/>
      <name val="ＭＳ Ｐ明朝"/>
      <family val="1"/>
      <charset val="128"/>
    </font>
    <font>
      <vertAlign val="subscript"/>
      <sz val="9"/>
      <name val="Times New Roman"/>
      <family val="1"/>
    </font>
    <font>
      <sz val="11"/>
      <name val="游ゴシック"/>
      <family val="1"/>
      <charset val="128"/>
    </font>
    <font>
      <b/>
      <sz val="14"/>
      <name val="ＭＳ 明朝"/>
      <family val="1"/>
      <charset val="128"/>
    </font>
    <font>
      <b/>
      <sz val="12"/>
      <name val="ＭＳ 明朝"/>
      <family val="1"/>
      <charset val="128"/>
    </font>
    <font>
      <sz val="9"/>
      <color rgb="FF000000"/>
      <name val="Times New Roman"/>
      <family val="1"/>
    </font>
    <font>
      <u/>
      <sz val="11"/>
      <color theme="10"/>
      <name val="ＭＳ 明朝"/>
      <family val="1"/>
      <charset val="128"/>
    </font>
    <font>
      <sz val="11"/>
      <color theme="1"/>
      <name val="ＭＳ 明朝"/>
      <family val="1"/>
      <charset val="128"/>
    </font>
    <font>
      <sz val="10.5"/>
      <color theme="1"/>
      <name val="Times New Roman"/>
      <family val="1"/>
    </font>
    <font>
      <b/>
      <sz val="14"/>
      <name val="ＭＳ Ｐゴシック"/>
      <family val="3"/>
      <charset val="128"/>
    </font>
    <font>
      <sz val="10.5"/>
      <color theme="1"/>
      <name val="ＭＳ 明朝"/>
      <family val="1"/>
      <charset val="128"/>
    </font>
    <font>
      <sz val="11"/>
      <color theme="1"/>
      <name val="Times New Roman"/>
      <family val="1"/>
      <charset val="128"/>
    </font>
  </fonts>
  <fills count="1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rgb="FFCCFFCC"/>
        <bgColor indexed="64"/>
      </patternFill>
    </fill>
    <fill>
      <patternFill patternType="solid">
        <fgColor theme="0"/>
        <bgColor indexed="26"/>
      </patternFill>
    </fill>
    <fill>
      <patternFill patternType="solid">
        <fgColor indexed="27"/>
        <bgColor indexed="64"/>
      </patternFill>
    </fill>
    <fill>
      <patternFill patternType="solid">
        <fgColor rgb="FFFF0000"/>
        <bgColor indexed="64"/>
      </patternFill>
    </fill>
    <fill>
      <patternFill patternType="solid">
        <fgColor rgb="FFFFFF00"/>
        <bgColor indexed="64"/>
      </patternFill>
    </fill>
    <fill>
      <patternFill patternType="solid">
        <fgColor rgb="FFFFCC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62">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3" borderId="0" applyBorder="0" applyAlignment="0"/>
    <xf numFmtId="0" fontId="15" fillId="13" borderId="0" applyBorder="0">
      <alignment horizontal="right" vertical="center"/>
    </xf>
    <xf numFmtId="0" fontId="16" fillId="2" borderId="1">
      <alignment horizontal="right" vertical="center"/>
    </xf>
    <xf numFmtId="0" fontId="38" fillId="2" borderId="1">
      <alignment horizontal="right" vertical="center"/>
    </xf>
    <xf numFmtId="0" fontId="16" fillId="3" borderId="45">
      <alignment horizontal="right" vertical="center"/>
    </xf>
    <xf numFmtId="0" fontId="16" fillId="3" borderId="2">
      <alignment horizontal="right" vertical="center"/>
    </xf>
    <xf numFmtId="0" fontId="15" fillId="3" borderId="5">
      <alignment horizontal="left" vertical="center" wrapText="1" indent="2"/>
    </xf>
    <xf numFmtId="0" fontId="18" fillId="0" borderId="38"/>
    <xf numFmtId="0" fontId="15" fillId="0" borderId="1">
      <alignment horizontal="right" vertical="center"/>
    </xf>
    <xf numFmtId="1" fontId="39" fillId="2" borderId="0" applyBorder="0">
      <alignment horizontal="right" vertical="center"/>
    </xf>
    <xf numFmtId="4" fontId="40" fillId="6" borderId="0" applyNumberFormat="0" applyFont="0" applyBorder="0" applyAlignment="0" applyProtection="0"/>
    <xf numFmtId="0" fontId="40" fillId="0" borderId="0"/>
    <xf numFmtId="0" fontId="15" fillId="6" borderId="1"/>
    <xf numFmtId="0" fontId="41"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42" fillId="0" borderId="0" applyFont="0" applyFill="0" applyBorder="0" applyAlignment="0" applyProtection="0"/>
    <xf numFmtId="9" fontId="1" fillId="0" borderId="0" applyFont="0" applyFill="0" applyBorder="0" applyAlignment="0" applyProtection="0">
      <alignment vertical="center"/>
    </xf>
    <xf numFmtId="0" fontId="44" fillId="0" borderId="0" applyNumberFormat="0" applyFill="0" applyBorder="0" applyAlignment="0" applyProtection="0"/>
    <xf numFmtId="0" fontId="3" fillId="0" borderId="0"/>
    <xf numFmtId="0" fontId="24" fillId="0" borderId="0"/>
  </cellStyleXfs>
  <cellXfs count="624">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176" fontId="9" fillId="7" borderId="0" xfId="0" applyNumberFormat="1" applyFont="1" applyFill="1" applyAlignment="1">
      <alignment horizontal="left" vertical="center"/>
    </xf>
    <xf numFmtId="3" fontId="9" fillId="7" borderId="0" xfId="0" applyNumberFormat="1" applyFont="1" applyFill="1" applyAlignment="1">
      <alignment vertical="center"/>
    </xf>
    <xf numFmtId="0" fontId="9" fillId="4" borderId="8" xfId="28" applyFont="1" applyFill="1" applyBorder="1" applyAlignment="1">
      <alignment horizontal="center" vertical="center"/>
    </xf>
    <xf numFmtId="3" fontId="9" fillId="0" borderId="1" xfId="0" applyNumberFormat="1" applyFont="1" applyBorder="1" applyAlignment="1">
      <alignment vertical="center"/>
    </xf>
    <xf numFmtId="38" fontId="9" fillId="0" borderId="1" xfId="0" applyNumberFormat="1" applyFont="1" applyBorder="1" applyAlignment="1">
      <alignment vertical="center"/>
    </xf>
    <xf numFmtId="0" fontId="9" fillId="8" borderId="0" xfId="0" applyFont="1" applyFill="1" applyAlignment="1">
      <alignment vertical="center"/>
    </xf>
    <xf numFmtId="3" fontId="9" fillId="0" borderId="4" xfId="0" applyNumberFormat="1" applyFont="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Alignment="1">
      <alignment horizontal="center" vertical="center"/>
    </xf>
    <xf numFmtId="180" fontId="9" fillId="7" borderId="0" xfId="21" applyNumberFormat="1" applyFont="1" applyFill="1" applyBorder="1" applyAlignment="1">
      <alignment vertical="center"/>
    </xf>
    <xf numFmtId="38" fontId="9" fillId="7" borderId="0" xfId="0" applyNumberFormat="1" applyFont="1" applyFill="1" applyAlignment="1">
      <alignment vertical="center"/>
    </xf>
    <xf numFmtId="0" fontId="9" fillId="8" borderId="0" xfId="0" applyFont="1" applyFill="1" applyAlignment="1">
      <alignment horizontal="left" vertical="center" wrapText="1"/>
    </xf>
    <xf numFmtId="182" fontId="9" fillId="8" borderId="0" xfId="20" applyNumberFormat="1" applyFont="1" applyFill="1" applyBorder="1" applyAlignment="1">
      <alignment horizontal="center" vertical="center"/>
    </xf>
    <xf numFmtId="178" fontId="9" fillId="0" borderId="1" xfId="0" applyNumberFormat="1" applyFont="1" applyBorder="1" applyAlignment="1">
      <alignment vertical="center"/>
    </xf>
    <xf numFmtId="38" fontId="9" fillId="0" borderId="0" xfId="21" applyFont="1" applyBorder="1" applyAlignment="1">
      <alignment horizontal="right" vertical="center"/>
    </xf>
    <xf numFmtId="0" fontId="9" fillId="0" borderId="0" xfId="0" applyFont="1" applyAlignment="1">
      <alignment vertical="center"/>
    </xf>
    <xf numFmtId="0" fontId="9" fillId="7" borderId="0" xfId="28" applyFont="1" applyFill="1" applyAlignment="1">
      <alignment horizontal="center" vertical="center"/>
    </xf>
    <xf numFmtId="38" fontId="9" fillId="0" borderId="0" xfId="21" applyFont="1" applyBorder="1" applyAlignment="1">
      <alignment vertical="center"/>
    </xf>
    <xf numFmtId="0" fontId="9" fillId="8" borderId="0" xfId="28" applyFont="1" applyFill="1" applyAlignment="1">
      <alignment horizontal="center" vertical="center"/>
    </xf>
    <xf numFmtId="38" fontId="9" fillId="8" borderId="0" xfId="21" applyFont="1" applyFill="1" applyBorder="1" applyAlignment="1">
      <alignment vertical="center"/>
    </xf>
    <xf numFmtId="178" fontId="9" fillId="0" borderId="0" xfId="0" applyNumberFormat="1" applyFont="1" applyAlignment="1">
      <alignment vertical="center"/>
    </xf>
    <xf numFmtId="176" fontId="9" fillId="8" borderId="0" xfId="0" applyNumberFormat="1" applyFont="1" applyFill="1" applyAlignment="1">
      <alignment horizontal="left" vertical="center"/>
    </xf>
    <xf numFmtId="182" fontId="9" fillId="8" borderId="0" xfId="20" applyNumberFormat="1" applyFont="1" applyFill="1" applyBorder="1" applyAlignment="1">
      <alignment vertical="center"/>
    </xf>
    <xf numFmtId="0" fontId="9" fillId="0" borderId="1" xfId="22" applyFont="1" applyBorder="1" applyAlignment="1">
      <alignment horizontal="center" vertical="center" wrapText="1"/>
    </xf>
    <xf numFmtId="176" fontId="9" fillId="0" borderId="1" xfId="0" applyNumberFormat="1" applyFont="1" applyBorder="1" applyAlignment="1">
      <alignment horizontal="lef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vertical="center"/>
    </xf>
    <xf numFmtId="176" fontId="9" fillId="0" borderId="1" xfId="0" applyNumberFormat="1" applyFont="1" applyBorder="1" applyAlignment="1">
      <alignment horizontal="left" vertical="center" wrapText="1"/>
    </xf>
    <xf numFmtId="176" fontId="9" fillId="0" borderId="4" xfId="0" applyNumberFormat="1" applyFont="1" applyBorder="1" applyAlignment="1">
      <alignment horizontal="center" vertical="center"/>
    </xf>
    <xf numFmtId="0" fontId="9" fillId="0" borderId="1" xfId="0" applyFont="1" applyBorder="1" applyAlignment="1">
      <alignment vertical="center"/>
    </xf>
    <xf numFmtId="0" fontId="9" fillId="0" borderId="1" xfId="26" applyFont="1" applyBorder="1" applyAlignment="1">
      <alignment horizontal="center" vertical="center"/>
    </xf>
    <xf numFmtId="38" fontId="9" fillId="0" borderId="1" xfId="0" applyNumberFormat="1" applyFont="1" applyBorder="1" applyAlignment="1">
      <alignment horizontal="right" vertical="center"/>
    </xf>
    <xf numFmtId="180" fontId="9" fillId="0" borderId="1" xfId="0" applyNumberFormat="1" applyFont="1" applyBorder="1" applyAlignment="1">
      <alignment vertical="center"/>
    </xf>
    <xf numFmtId="180" fontId="9" fillId="0" borderId="1" xfId="0" applyNumberFormat="1" applyFont="1" applyBorder="1" applyAlignment="1">
      <alignment horizontal="right" vertical="center"/>
    </xf>
    <xf numFmtId="40" fontId="9" fillId="0" borderId="1" xfId="0" applyNumberFormat="1" applyFont="1" applyBorder="1" applyAlignment="1">
      <alignment horizontal="right" vertical="center"/>
    </xf>
    <xf numFmtId="0" fontId="9" fillId="0" borderId="1" xfId="0" applyFont="1" applyBorder="1" applyAlignment="1">
      <alignment horizontal="center"/>
    </xf>
    <xf numFmtId="178" fontId="9" fillId="0" borderId="1" xfId="21" applyNumberFormat="1" applyFont="1" applyFill="1" applyBorder="1"/>
    <xf numFmtId="0" fontId="9" fillId="0" borderId="1" xfId="27" applyFont="1" applyBorder="1" applyAlignment="1">
      <alignment horizontal="center" vertical="center"/>
    </xf>
    <xf numFmtId="38" fontId="9" fillId="0" borderId="1" xfId="21" applyFont="1" applyFill="1" applyBorder="1" applyAlignment="1">
      <alignment vertical="center"/>
    </xf>
    <xf numFmtId="0" fontId="9" fillId="0" borderId="1" xfId="28" applyFont="1" applyBorder="1" applyAlignment="1">
      <alignment horizontal="center" vertical="center"/>
    </xf>
    <xf numFmtId="0" fontId="9" fillId="0" borderId="4" xfId="0" applyFont="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Border="1" applyAlignment="1">
      <alignment horizontal="center"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horizontal="center" vertical="center"/>
    </xf>
    <xf numFmtId="38" fontId="9" fillId="0" borderId="12" xfId="0" applyNumberFormat="1" applyFont="1" applyBorder="1" applyAlignment="1">
      <alignment vertical="center"/>
    </xf>
    <xf numFmtId="38" fontId="9" fillId="0" borderId="4" xfId="0" applyNumberFormat="1" applyFont="1" applyBorder="1" applyAlignment="1">
      <alignment vertical="center"/>
    </xf>
    <xf numFmtId="3" fontId="9" fillId="0" borderId="1" xfId="0" applyNumberFormat="1" applyFont="1" applyBorder="1" applyAlignment="1">
      <alignment horizontal="right" vertical="center"/>
    </xf>
    <xf numFmtId="0" fontId="9" fillId="0" borderId="1" xfId="0" applyFont="1" applyBorder="1" applyAlignment="1">
      <alignment vertical="center" wrapText="1"/>
    </xf>
    <xf numFmtId="3" fontId="9" fillId="0" borderId="12" xfId="0" applyNumberFormat="1" applyFont="1" applyBorder="1" applyAlignment="1">
      <alignment horizontal="right" vertical="center"/>
    </xf>
    <xf numFmtId="0" fontId="9" fillId="0" borderId="8" xfId="0" applyFont="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Border="1" applyAlignment="1">
      <alignment horizontal="left" vertical="center" wrapText="1"/>
    </xf>
    <xf numFmtId="182" fontId="9" fillId="0" borderId="1" xfId="20" applyNumberFormat="1" applyFont="1" applyFill="1" applyBorder="1" applyAlignment="1">
      <alignment horizontal="right" vertical="center"/>
    </xf>
    <xf numFmtId="182" fontId="9" fillId="0" borderId="1" xfId="20" applyNumberFormat="1" applyFont="1" applyFill="1" applyBorder="1" applyAlignment="1">
      <alignment vertical="center"/>
    </xf>
    <xf numFmtId="0" fontId="9" fillId="0" borderId="1" xfId="23" applyFont="1" applyBorder="1" applyAlignment="1">
      <alignment vertical="center"/>
    </xf>
    <xf numFmtId="182" fontId="9" fillId="0" borderId="1" xfId="0" applyNumberFormat="1" applyFont="1" applyBorder="1" applyAlignment="1">
      <alignment horizontal="right" vertical="center"/>
    </xf>
    <xf numFmtId="176" fontId="9" fillId="0" borderId="1" xfId="0" applyNumberFormat="1" applyFont="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176" fontId="9" fillId="8" borderId="1" xfId="0" applyNumberFormat="1" applyFont="1" applyFill="1" applyBorder="1" applyAlignment="1">
      <alignment horizontal="left" vertical="center" wrapText="1"/>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10" borderId="1" xfId="22" applyFont="1" applyFill="1" applyBorder="1" applyAlignment="1">
      <alignment horizontal="center" vertical="center" wrapText="1"/>
    </xf>
    <xf numFmtId="0" fontId="10" fillId="0" borderId="1" xfId="22" applyFont="1" applyBorder="1" applyAlignment="1">
      <alignment horizontal="center" vertical="center" wrapText="1"/>
    </xf>
    <xf numFmtId="0" fontId="10" fillId="0" borderId="4" xfId="22" applyFont="1" applyBorder="1" applyAlignment="1">
      <alignment horizontal="center" vertical="center" wrapText="1"/>
    </xf>
    <xf numFmtId="0" fontId="10" fillId="0" borderId="12" xfId="22" applyFont="1" applyBorder="1" applyAlignment="1">
      <alignment horizontal="center" vertical="center" wrapText="1"/>
    </xf>
    <xf numFmtId="0" fontId="10" fillId="8" borderId="12" xfId="25" applyFont="1" applyFill="1" applyBorder="1" applyAlignment="1">
      <alignment horizontal="left" vertical="center" wrapText="1"/>
    </xf>
    <xf numFmtId="185" fontId="10" fillId="8" borderId="4" xfId="0" applyNumberFormat="1" applyFont="1" applyFill="1" applyBorder="1" applyAlignment="1">
      <alignment horizontal="right" vertical="center"/>
    </xf>
    <xf numFmtId="185" fontId="10" fillId="8" borderId="1" xfId="25" applyNumberFormat="1" applyFont="1" applyFill="1" applyBorder="1" applyAlignment="1">
      <alignment horizontal="right" vertical="center"/>
    </xf>
    <xf numFmtId="185" fontId="10" fillId="8" borderId="12" xfId="25" applyNumberFormat="1" applyFont="1" applyFill="1" applyBorder="1" applyAlignment="1">
      <alignment horizontal="right" vertical="center"/>
    </xf>
    <xf numFmtId="185"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0" borderId="32" xfId="22" applyFont="1" applyBorder="1" applyAlignment="1">
      <alignment horizontal="center" vertical="center" wrapText="1"/>
    </xf>
    <xf numFmtId="0" fontId="10" fillId="0" borderId="7" xfId="22" applyFont="1" applyBorder="1" applyAlignment="1">
      <alignment horizontal="center" vertical="center" wrapText="1"/>
    </xf>
    <xf numFmtId="0" fontId="10" fillId="8" borderId="0" xfId="0" applyFont="1" applyFill="1" applyAlignment="1">
      <alignment vertical="center"/>
    </xf>
    <xf numFmtId="0" fontId="27" fillId="8" borderId="0" xfId="24" applyFont="1" applyFill="1">
      <alignment vertical="center"/>
    </xf>
    <xf numFmtId="0" fontId="10" fillId="10" borderId="1" xfId="22" applyFont="1" applyFill="1" applyBorder="1" applyAlignment="1">
      <alignment horizontal="center"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7"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5" fontId="10" fillId="8" borderId="10" xfId="0" applyNumberFormat="1" applyFont="1" applyFill="1" applyBorder="1" applyAlignment="1">
      <alignment horizontal="right" vertical="center"/>
    </xf>
    <xf numFmtId="0" fontId="10" fillId="0" borderId="44" xfId="22" applyFont="1" applyBorder="1" applyAlignment="1">
      <alignment horizontal="center" vertical="center" wrapText="1"/>
    </xf>
    <xf numFmtId="0" fontId="10" fillId="8" borderId="19" xfId="22" applyFont="1" applyFill="1" applyBorder="1" applyAlignment="1">
      <alignment horizontal="center" vertical="center" wrapText="1"/>
    </xf>
    <xf numFmtId="0" fontId="10" fillId="0" borderId="13" xfId="22" applyFont="1" applyBorder="1" applyAlignment="1">
      <alignment horizontal="center" vertical="center" wrapText="1"/>
    </xf>
    <xf numFmtId="0" fontId="10" fillId="8" borderId="12" xfId="22" applyFont="1" applyFill="1" applyBorder="1" applyAlignment="1">
      <alignment horizontal="center" vertical="center" wrapText="1"/>
    </xf>
    <xf numFmtId="187"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wrapText="1"/>
    </xf>
    <xf numFmtId="187"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0" fontId="10" fillId="10" borderId="1" xfId="22" applyFont="1" applyFill="1" applyBorder="1" applyAlignment="1">
      <alignment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186" fontId="10" fillId="8" borderId="12" xfId="25" applyNumberFormat="1" applyFont="1" applyFill="1" applyBorder="1" applyAlignment="1">
      <alignment horizontal="right" vertical="center"/>
    </xf>
    <xf numFmtId="177" fontId="10" fillId="8" borderId="19" xfId="25" applyNumberFormat="1" applyFont="1" applyFill="1" applyBorder="1" applyAlignment="1">
      <alignment horizontal="right" vertical="center"/>
    </xf>
    <xf numFmtId="184"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Alignment="1">
      <alignment horizontal="center" vertical="center"/>
    </xf>
    <xf numFmtId="177" fontId="9" fillId="0" borderId="0" xfId="0" applyNumberFormat="1" applyFont="1" applyAlignment="1">
      <alignment vertical="center"/>
    </xf>
    <xf numFmtId="176" fontId="9" fillId="7" borderId="1" xfId="0" applyNumberFormat="1"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82" fontId="9" fillId="0" borderId="1" xfId="0" applyNumberFormat="1" applyFont="1" applyBorder="1" applyAlignment="1">
      <alignment vertical="center"/>
    </xf>
    <xf numFmtId="177" fontId="9" fillId="0" borderId="4" xfId="0" applyNumberFormat="1" applyFont="1" applyBorder="1" applyAlignment="1">
      <alignment horizontal="right" vertical="center"/>
    </xf>
    <xf numFmtId="0" fontId="10" fillId="8" borderId="0" xfId="0" applyFont="1" applyFill="1" applyAlignment="1">
      <alignment horizontal="left"/>
    </xf>
    <xf numFmtId="177" fontId="9" fillId="0" borderId="8" xfId="0" applyNumberFormat="1" applyFont="1" applyBorder="1" applyAlignment="1">
      <alignment horizontal="right" vertical="center"/>
    </xf>
    <xf numFmtId="177" fontId="9" fillId="0" borderId="1" xfId="0" applyNumberFormat="1" applyFont="1" applyBorder="1" applyAlignment="1">
      <alignment horizontal="right" vertical="center"/>
    </xf>
    <xf numFmtId="4" fontId="10" fillId="8" borderId="4" xfId="0" applyNumberFormat="1" applyFont="1" applyFill="1" applyBorder="1" applyAlignment="1">
      <alignment horizontal="right" vertical="center"/>
    </xf>
    <xf numFmtId="0" fontId="10" fillId="7" borderId="19" xfId="0" applyFont="1" applyFill="1" applyBorder="1" applyAlignment="1">
      <alignment horizontal="center" vertical="center"/>
    </xf>
    <xf numFmtId="0" fontId="10" fillId="7" borderId="12" xfId="0" applyFont="1" applyFill="1" applyBorder="1" applyAlignment="1">
      <alignment horizontal="center"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19" xfId="0" applyNumberFormat="1" applyFont="1" applyBorder="1" applyAlignment="1">
      <alignment horizontal="center" vertical="center"/>
    </xf>
    <xf numFmtId="176" fontId="9" fillId="0" borderId="13" xfId="0" applyNumberFormat="1" applyFont="1" applyBorder="1" applyAlignment="1">
      <alignment horizontal="center" vertical="center"/>
    </xf>
    <xf numFmtId="183" fontId="10" fillId="8" borderId="4" xfId="25"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Alignment="1">
      <alignment horizontal="left" vertical="center" wrapText="1"/>
    </xf>
    <xf numFmtId="0" fontId="9" fillId="0" borderId="0" xfId="26" applyFont="1" applyAlignment="1">
      <alignment horizontal="center" vertical="center"/>
    </xf>
    <xf numFmtId="182" fontId="9" fillId="0" borderId="0" xfId="20" applyNumberFormat="1" applyFont="1" applyFill="1" applyBorder="1" applyAlignment="1">
      <alignment horizontal="right" vertical="center"/>
    </xf>
    <xf numFmtId="186" fontId="10" fillId="8" borderId="4" xfId="25"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19"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3" fontId="10" fillId="8" borderId="14" xfId="0" applyNumberFormat="1" applyFont="1" applyFill="1" applyBorder="1" applyAlignment="1">
      <alignment horizontal="right" vertical="center"/>
    </xf>
    <xf numFmtId="1" fontId="10" fillId="8" borderId="19"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2"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7" fontId="10" fillId="8" borderId="1" xfId="34" applyNumberFormat="1" applyFont="1" applyFill="1" applyBorder="1" applyAlignment="1">
      <alignment horizontal="right" vertical="center"/>
    </xf>
    <xf numFmtId="187" fontId="10" fillId="12" borderId="1" xfId="34" applyNumberFormat="1" applyFont="1" applyFill="1" applyBorder="1" applyAlignment="1">
      <alignment horizontal="right" vertical="center"/>
    </xf>
    <xf numFmtId="187"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79" fontId="9" fillId="0" borderId="1" xfId="0" applyNumberFormat="1" applyFont="1" applyBorder="1" applyAlignment="1">
      <alignment horizontal="right" vertical="center"/>
    </xf>
    <xf numFmtId="179" fontId="9" fillId="0" borderId="12" xfId="0" applyNumberFormat="1" applyFont="1" applyBorder="1" applyAlignment="1">
      <alignment horizontal="right" vertical="center"/>
    </xf>
    <xf numFmtId="179" fontId="9" fillId="0" borderId="4" xfId="0" applyNumberFormat="1" applyFont="1" applyBorder="1" applyAlignment="1">
      <alignment horizontal="right" vertical="center"/>
    </xf>
    <xf numFmtId="179" fontId="9" fillId="0" borderId="1" xfId="0" applyNumberFormat="1" applyFont="1" applyBorder="1" applyAlignment="1">
      <alignment vertical="center"/>
    </xf>
    <xf numFmtId="179" fontId="9" fillId="0" borderId="8" xfId="0" applyNumberFormat="1" applyFont="1" applyBorder="1" applyAlignment="1">
      <alignment horizontal="right" vertical="center"/>
    </xf>
    <xf numFmtId="181" fontId="43" fillId="8" borderId="0" xfId="0" applyNumberFormat="1" applyFont="1" applyFill="1"/>
    <xf numFmtId="0" fontId="43" fillId="8" borderId="0" xfId="0" applyFont="1" applyFill="1"/>
    <xf numFmtId="4" fontId="43" fillId="8" borderId="0" xfId="0" applyNumberFormat="1" applyFont="1" applyFill="1"/>
    <xf numFmtId="188" fontId="43" fillId="8" borderId="0" xfId="0" applyNumberFormat="1" applyFont="1" applyFill="1"/>
    <xf numFmtId="0" fontId="9" fillId="7" borderId="19" xfId="0" applyFont="1" applyFill="1" applyBorder="1"/>
    <xf numFmtId="0" fontId="9" fillId="7" borderId="19"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6" fillId="8" borderId="0" xfId="59" applyFont="1" applyFill="1" applyAlignment="1" applyProtection="1">
      <alignment horizontal="right" vertical="center"/>
    </xf>
    <xf numFmtId="0" fontId="45" fillId="8" borderId="0" xfId="0" applyFont="1" applyFill="1"/>
    <xf numFmtId="0" fontId="30" fillId="8" borderId="0" xfId="0" applyFont="1" applyFill="1"/>
    <xf numFmtId="0" fontId="10" fillId="8" borderId="0" xfId="0" applyFont="1" applyFill="1" applyAlignment="1">
      <alignment vertical="center" wrapText="1"/>
    </xf>
    <xf numFmtId="0" fontId="10" fillId="9" borderId="1" xfId="0" applyFont="1" applyFill="1" applyBorder="1" applyAlignment="1">
      <alignment horizontal="center" vertical="center"/>
    </xf>
    <xf numFmtId="0" fontId="10" fillId="14" borderId="0" xfId="0" applyFont="1" applyFill="1" applyAlignment="1">
      <alignment vertical="center"/>
    </xf>
    <xf numFmtId="0" fontId="45" fillId="8" borderId="0" xfId="0" applyFont="1" applyFill="1" applyAlignment="1">
      <alignment vertical="center"/>
    </xf>
    <xf numFmtId="0" fontId="50" fillId="8" borderId="0" xfId="0" applyFont="1" applyFill="1" applyAlignment="1">
      <alignment vertical="center"/>
    </xf>
    <xf numFmtId="0" fontId="19" fillId="7" borderId="0" xfId="0" applyFont="1" applyFill="1" applyAlignment="1">
      <alignment horizontal="left" vertical="center"/>
    </xf>
    <xf numFmtId="182" fontId="9" fillId="8" borderId="4" xfId="0" applyNumberFormat="1" applyFont="1" applyFill="1" applyBorder="1" applyAlignment="1">
      <alignment horizontal="right" vertical="center" wrapText="1"/>
    </xf>
    <xf numFmtId="182" fontId="9" fillId="8" borderId="4" xfId="20" applyNumberFormat="1" applyFont="1" applyFill="1" applyBorder="1" applyAlignment="1">
      <alignment horizontal="right" vertical="center" wrapText="1"/>
    </xf>
    <xf numFmtId="0" fontId="9" fillId="11" borderId="1" xfId="0" applyFont="1" applyFill="1" applyBorder="1" applyAlignment="1">
      <alignment horizontal="left" vertical="center"/>
    </xf>
    <xf numFmtId="176" fontId="52" fillId="7" borderId="0" xfId="0" applyNumberFormat="1" applyFont="1" applyFill="1" applyAlignment="1">
      <alignment horizontal="left" vertical="center"/>
    </xf>
    <xf numFmtId="0" fontId="45" fillId="0" borderId="0" xfId="0" applyFont="1" applyAlignment="1">
      <alignment vertical="center"/>
    </xf>
    <xf numFmtId="0" fontId="50" fillId="0" borderId="0" xfId="0" applyFont="1" applyAlignment="1">
      <alignment vertical="center"/>
    </xf>
    <xf numFmtId="0" fontId="9" fillId="0" borderId="0" xfId="0" applyFont="1" applyAlignment="1">
      <alignment horizontal="right" vertical="center"/>
    </xf>
    <xf numFmtId="0" fontId="19" fillId="0" borderId="0" xfId="0" applyFont="1" applyAlignment="1">
      <alignment horizontal="left" vertical="center"/>
    </xf>
    <xf numFmtId="0" fontId="10" fillId="0" borderId="0" xfId="0" applyFont="1" applyAlignment="1">
      <alignment horizontal="right" vertical="center"/>
    </xf>
    <xf numFmtId="0" fontId="9" fillId="0" borderId="8" xfId="0" applyFont="1" applyBorder="1" applyAlignment="1">
      <alignment vertical="center" wrapText="1"/>
    </xf>
    <xf numFmtId="0" fontId="9" fillId="4" borderId="1" xfId="27" applyFont="1" applyFill="1" applyBorder="1" applyAlignment="1">
      <alignment horizontal="center" vertical="center"/>
    </xf>
    <xf numFmtId="0" fontId="9" fillId="0" borderId="47" xfId="0" applyFont="1" applyBorder="1" applyAlignment="1">
      <alignment horizontal="center" vertical="center"/>
    </xf>
    <xf numFmtId="177" fontId="9" fillId="0" borderId="47" xfId="0" applyNumberFormat="1" applyFont="1" applyBorder="1" applyAlignment="1">
      <alignment horizontal="right" vertical="center"/>
    </xf>
    <xf numFmtId="176" fontId="9" fillId="0" borderId="8" xfId="0" applyNumberFormat="1" applyFont="1" applyBorder="1" applyAlignment="1">
      <alignment horizontal="center" vertical="center"/>
    </xf>
    <xf numFmtId="38" fontId="9" fillId="8" borderId="1" xfId="21" applyFont="1" applyFill="1" applyBorder="1" applyAlignment="1">
      <alignment horizontal="right" vertical="center"/>
    </xf>
    <xf numFmtId="38" fontId="9" fillId="8" borderId="19"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Border="1" applyAlignment="1">
      <alignment horizontal="center" vertical="center"/>
    </xf>
    <xf numFmtId="176" fontId="9" fillId="0" borderId="49" xfId="0" applyNumberFormat="1" applyFont="1" applyBorder="1" applyAlignment="1">
      <alignment horizontal="center" vertical="center"/>
    </xf>
    <xf numFmtId="38" fontId="9" fillId="8" borderId="49" xfId="21" applyFont="1" applyFill="1" applyBorder="1" applyAlignment="1">
      <alignment horizontal="right" vertical="center"/>
    </xf>
    <xf numFmtId="38" fontId="9" fillId="8" borderId="14" xfId="21" applyFont="1" applyFill="1" applyBorder="1" applyAlignment="1">
      <alignment horizontal="right" vertical="center"/>
    </xf>
    <xf numFmtId="0" fontId="9" fillId="0" borderId="49" xfId="0" applyFont="1" applyBorder="1" applyAlignment="1">
      <alignment vertical="center"/>
    </xf>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38" fontId="9" fillId="8" borderId="1" xfId="21" applyFont="1" applyFill="1" applyBorder="1" applyAlignment="1">
      <alignment vertical="center"/>
    </xf>
    <xf numFmtId="38" fontId="10" fillId="8" borderId="1" xfId="21" applyFont="1" applyFill="1" applyBorder="1" applyAlignment="1">
      <alignment horizontal="right" vertical="center"/>
    </xf>
    <xf numFmtId="38" fontId="10" fillId="12"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19" xfId="21" applyFont="1" applyFill="1" applyBorder="1" applyAlignment="1">
      <alignment vertical="center"/>
    </xf>
    <xf numFmtId="38" fontId="9" fillId="8" borderId="13" xfId="21" applyFont="1" applyFill="1" applyBorder="1" applyAlignment="1">
      <alignment vertical="center"/>
    </xf>
    <xf numFmtId="0" fontId="10" fillId="8" borderId="4" xfId="0" applyFont="1" applyFill="1" applyBorder="1" applyAlignment="1">
      <alignment horizontal="left" vertical="center"/>
    </xf>
    <xf numFmtId="0" fontId="10" fillId="0" borderId="10" xfId="22" applyFont="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8" borderId="7" xfId="0" applyFont="1" applyFill="1" applyBorder="1" applyAlignment="1">
      <alignment horizontal="left" vertical="center"/>
    </xf>
    <xf numFmtId="0" fontId="10" fillId="0" borderId="28" xfId="22" applyFont="1" applyBorder="1" applyAlignment="1">
      <alignment horizontal="center" vertical="center" wrapText="1"/>
    </xf>
    <xf numFmtId="0" fontId="10" fillId="8" borderId="1"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9" fillId="0" borderId="1" xfId="28" applyFont="1" applyBorder="1" applyAlignment="1">
      <alignment horizontal="left" vertical="center"/>
    </xf>
    <xf numFmtId="0" fontId="9" fillId="0" borderId="1" xfId="28" applyFont="1" applyBorder="1" applyAlignment="1">
      <alignment horizontal="left" vertical="center" wrapText="1"/>
    </xf>
    <xf numFmtId="0" fontId="9" fillId="0" borderId="12" xfId="28" applyFont="1" applyBorder="1" applyAlignment="1">
      <alignment horizontal="left" vertical="center" wrapText="1"/>
    </xf>
    <xf numFmtId="0" fontId="10" fillId="0" borderId="0" xfId="0" applyFont="1"/>
    <xf numFmtId="0" fontId="9" fillId="0" borderId="1" xfId="26" applyFont="1" applyBorder="1">
      <alignment vertical="center"/>
    </xf>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xf numFmtId="0" fontId="9" fillId="0" borderId="0" xfId="0" applyFont="1" applyAlignment="1">
      <alignment horizontal="right"/>
    </xf>
    <xf numFmtId="0" fontId="9" fillId="8" borderId="0" xfId="0" applyFont="1" applyFill="1" applyAlignment="1">
      <alignment horizontal="justify" vertical="center"/>
    </xf>
    <xf numFmtId="0" fontId="9" fillId="0" borderId="1" xfId="23" applyFont="1" applyBorder="1" applyAlignment="1">
      <alignment horizontal="center" vertical="center"/>
    </xf>
    <xf numFmtId="0" fontId="9" fillId="0" borderId="50" xfId="0" applyFont="1" applyBorder="1" applyAlignment="1">
      <alignment horizontal="center" vertical="center"/>
    </xf>
    <xf numFmtId="0" fontId="9" fillId="7" borderId="4" xfId="0" applyFont="1" applyFill="1" applyBorder="1" applyAlignment="1">
      <alignment horizontal="left" vertical="center"/>
    </xf>
    <xf numFmtId="0" fontId="9" fillId="7" borderId="1" xfId="0" applyFont="1" applyFill="1" applyBorder="1" applyAlignment="1">
      <alignment horizontal="left" vertical="center"/>
    </xf>
    <xf numFmtId="0" fontId="9" fillId="7" borderId="19" xfId="0" applyFont="1" applyFill="1" applyBorder="1" applyAlignment="1">
      <alignment horizontal="left" vertical="center" wrapText="1"/>
    </xf>
    <xf numFmtId="0" fontId="9" fillId="0" borderId="33" xfId="0" applyFont="1" applyBorder="1" applyAlignment="1">
      <alignment horizontal="center" vertical="center"/>
    </xf>
    <xf numFmtId="0" fontId="9" fillId="0" borderId="14" xfId="0" applyFont="1" applyBorder="1" applyAlignment="1">
      <alignment vertical="center"/>
    </xf>
    <xf numFmtId="0" fontId="9" fillId="7" borderId="8" xfId="0" applyFont="1" applyFill="1" applyBorder="1" applyAlignment="1">
      <alignment vertical="center"/>
    </xf>
    <xf numFmtId="0" fontId="10" fillId="8" borderId="20" xfId="0" applyFont="1" applyFill="1" applyBorder="1" applyAlignment="1">
      <alignment horizontal="left" vertical="center"/>
    </xf>
    <xf numFmtId="176" fontId="10" fillId="8" borderId="1" xfId="32" applyNumberFormat="1" applyFont="1" applyFill="1" applyBorder="1" applyAlignment="1">
      <alignment horizontal="left" vertical="center" wrapText="1"/>
    </xf>
    <xf numFmtId="0" fontId="43" fillId="8" borderId="0" xfId="0" applyFont="1" applyFill="1" applyAlignment="1">
      <alignment vertical="center"/>
    </xf>
    <xf numFmtId="0" fontId="10" fillId="7" borderId="0" xfId="0" applyFont="1" applyFill="1" applyAlignment="1">
      <alignment horizontal="right" vertical="center"/>
    </xf>
    <xf numFmtId="0" fontId="10" fillId="0" borderId="0" xfId="0" applyFont="1" applyAlignment="1">
      <alignment horizontal="left" vertical="center"/>
    </xf>
    <xf numFmtId="0" fontId="10" fillId="7" borderId="0" xfId="0" applyFont="1" applyFill="1" applyAlignment="1">
      <alignment horizontal="center" vertical="center"/>
    </xf>
    <xf numFmtId="3" fontId="10" fillId="7" borderId="0" xfId="0" applyNumberFormat="1" applyFont="1" applyFill="1" applyAlignment="1">
      <alignment vertical="center"/>
    </xf>
    <xf numFmtId="0" fontId="10" fillId="0" borderId="0" xfId="0" applyFont="1" applyAlignment="1">
      <alignment horizontal="right"/>
    </xf>
    <xf numFmtId="182" fontId="10" fillId="8" borderId="0" xfId="20" applyNumberFormat="1" applyFont="1" applyFill="1" applyBorder="1" applyAlignment="1">
      <alignment horizontal="center" vertical="center"/>
    </xf>
    <xf numFmtId="180" fontId="10" fillId="7" borderId="0" xfId="0" applyNumberFormat="1" applyFont="1" applyFill="1" applyAlignment="1">
      <alignment vertical="center"/>
    </xf>
    <xf numFmtId="0" fontId="10" fillId="8" borderId="4" xfId="0" applyFont="1" applyFill="1" applyBorder="1" applyAlignment="1">
      <alignment horizontal="center" vertical="center" wrapText="1"/>
    </xf>
    <xf numFmtId="0" fontId="55" fillId="0" borderId="0" xfId="0" applyFont="1"/>
    <xf numFmtId="187"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0" fontId="10" fillId="8" borderId="12"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4" xfId="0" applyFont="1" applyFill="1" applyBorder="1" applyAlignment="1">
      <alignment horizontal="center" vertical="center"/>
    </xf>
    <xf numFmtId="0" fontId="9" fillId="0" borderId="0" xfId="0" applyFont="1" applyAlignment="1">
      <alignment horizontal="center" vertical="center"/>
    </xf>
    <xf numFmtId="38" fontId="9" fillId="0" borderId="0" xfId="21" applyFont="1" applyFill="1" applyBorder="1" applyAlignment="1">
      <alignment horizontal="righ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90" fontId="10" fillId="8" borderId="0" xfId="0" applyNumberFormat="1" applyFont="1" applyFill="1" applyAlignment="1">
      <alignment horizontal="center" vertical="center"/>
    </xf>
    <xf numFmtId="190"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1" fontId="10" fillId="8" borderId="0" xfId="0" applyNumberFormat="1" applyFont="1" applyFill="1" applyAlignment="1">
      <alignment horizontal="center" vertical="center"/>
    </xf>
    <xf numFmtId="0" fontId="28" fillId="8" borderId="1" xfId="0" applyFont="1" applyFill="1" applyBorder="1" applyAlignment="1">
      <alignment horizontal="left" vertical="center"/>
    </xf>
    <xf numFmtId="0" fontId="23" fillId="8" borderId="1" xfId="0" applyFont="1" applyFill="1" applyBorder="1" applyAlignment="1">
      <alignment horizontal="left" vertical="center"/>
    </xf>
    <xf numFmtId="0" fontId="23" fillId="10" borderId="1" xfId="0" applyFont="1" applyFill="1" applyBorder="1" applyAlignment="1">
      <alignment horizontal="center" vertical="center"/>
    </xf>
    <xf numFmtId="0" fontId="9" fillId="0" borderId="1" xfId="24" applyFont="1" applyBorder="1" applyAlignment="1">
      <alignment horizontal="left" vertical="center" wrapText="1"/>
    </xf>
    <xf numFmtId="0" fontId="9" fillId="8" borderId="12" xfId="0" applyFont="1" applyFill="1" applyBorder="1" applyAlignment="1">
      <alignment vertical="center"/>
    </xf>
    <xf numFmtId="1" fontId="9" fillId="8" borderId="1" xfId="0" applyNumberFormat="1" applyFont="1" applyFill="1" applyBorder="1" applyAlignment="1">
      <alignment horizontal="right" vertical="center"/>
    </xf>
    <xf numFmtId="0" fontId="54" fillId="0" borderId="0" xfId="0" applyFont="1" applyAlignment="1">
      <alignment vertical="center"/>
    </xf>
    <xf numFmtId="0" fontId="9" fillId="0" borderId="10" xfId="0" applyFont="1" applyBorder="1" applyAlignment="1">
      <alignment horizontal="center" vertical="center"/>
    </xf>
    <xf numFmtId="3" fontId="9" fillId="0" borderId="10" xfId="0" applyNumberFormat="1" applyFont="1" applyBorder="1" applyAlignment="1">
      <alignment vertical="center"/>
    </xf>
    <xf numFmtId="0" fontId="9" fillId="0" borderId="52" xfId="0" applyFont="1" applyBorder="1" applyAlignment="1">
      <alignment horizontal="center" vertical="center"/>
    </xf>
    <xf numFmtId="3" fontId="9" fillId="0" borderId="52" xfId="0" applyNumberFormat="1" applyFont="1" applyBorder="1" applyAlignment="1">
      <alignment horizontal="right" vertical="center"/>
    </xf>
    <xf numFmtId="0" fontId="9" fillId="0" borderId="52" xfId="0" applyFont="1" applyBorder="1" applyAlignment="1">
      <alignment horizontal="left" vertical="center" wrapText="1" indent="2"/>
    </xf>
    <xf numFmtId="0" fontId="9" fillId="0" borderId="21" xfId="0" applyFont="1" applyBorder="1" applyAlignment="1">
      <alignment vertical="center"/>
    </xf>
    <xf numFmtId="0" fontId="9" fillId="0" borderId="21" xfId="0" applyFont="1" applyBorder="1" applyAlignment="1">
      <alignment horizontal="center" vertical="center"/>
    </xf>
    <xf numFmtId="3" fontId="9" fillId="0" borderId="21" xfId="0" applyNumberFormat="1" applyFont="1" applyBorder="1" applyAlignment="1">
      <alignment vertical="center"/>
    </xf>
    <xf numFmtId="0" fontId="9" fillId="0" borderId="10" xfId="0" applyFont="1" applyBorder="1" applyAlignment="1">
      <alignment horizontal="left" vertical="center" wrapText="1" indent="2"/>
    </xf>
    <xf numFmtId="3" fontId="9" fillId="10" borderId="53" xfId="0" applyNumberFormat="1" applyFont="1" applyFill="1" applyBorder="1" applyAlignment="1">
      <alignment vertical="center"/>
    </xf>
    <xf numFmtId="0" fontId="9" fillId="0" borderId="53" xfId="0" applyFont="1" applyBorder="1" applyAlignment="1">
      <alignment horizontal="left" vertical="center" indent="1"/>
    </xf>
    <xf numFmtId="0" fontId="9" fillId="0" borderId="10" xfId="0" applyFont="1" applyBorder="1" applyAlignment="1">
      <alignment horizontal="left" vertical="center" indent="1"/>
    </xf>
    <xf numFmtId="0" fontId="9" fillId="10" borderId="10" xfId="0" applyFont="1" applyFill="1" applyBorder="1" applyAlignment="1">
      <alignment horizontal="center" vertical="center"/>
    </xf>
    <xf numFmtId="3" fontId="9" fillId="0" borderId="10" xfId="0" applyNumberFormat="1" applyFont="1" applyBorder="1" applyAlignment="1">
      <alignment horizontal="right" vertical="center"/>
    </xf>
    <xf numFmtId="179" fontId="9" fillId="8" borderId="1" xfId="21" applyNumberFormat="1" applyFont="1" applyFill="1" applyBorder="1" applyAlignment="1">
      <alignment horizontal="right" vertical="center"/>
    </xf>
    <xf numFmtId="184" fontId="9" fillId="8" borderId="1" xfId="21" applyNumberFormat="1" applyFont="1" applyFill="1" applyBorder="1" applyAlignment="1">
      <alignment horizontal="right" vertical="center"/>
    </xf>
    <xf numFmtId="184" fontId="9" fillId="0" borderId="12" xfId="0" applyNumberFormat="1" applyFont="1" applyBorder="1" applyAlignment="1">
      <alignment horizontal="right" vertical="center"/>
    </xf>
    <xf numFmtId="0" fontId="10" fillId="15" borderId="0" xfId="24" applyFont="1" applyFill="1">
      <alignment vertical="center"/>
    </xf>
    <xf numFmtId="178" fontId="9" fillId="0" borderId="12" xfId="21" applyNumberFormat="1" applyFont="1" applyFill="1" applyBorder="1" applyAlignment="1">
      <alignment horizontal="right" vertical="center"/>
    </xf>
    <xf numFmtId="0" fontId="23" fillId="8" borderId="1" xfId="28" applyFont="1" applyFill="1" applyBorder="1" applyAlignment="1">
      <alignment horizontal="left" vertical="center" wrapText="1"/>
    </xf>
    <xf numFmtId="176" fontId="23" fillId="8" borderId="1" xfId="25" applyNumberFormat="1" applyFont="1" applyFill="1" applyBorder="1" applyAlignment="1">
      <alignment horizontal="left" vertical="center" wrapText="1"/>
    </xf>
    <xf numFmtId="176" fontId="54" fillId="7" borderId="1" xfId="32" applyNumberFormat="1" applyFont="1" applyFill="1" applyBorder="1" applyAlignment="1">
      <alignment horizontal="left" vertical="center"/>
    </xf>
    <xf numFmtId="176" fontId="54" fillId="7" borderId="1" xfId="32" applyNumberFormat="1" applyFont="1" applyFill="1" applyBorder="1" applyAlignment="1">
      <alignment horizontal="left" vertical="center" wrapText="1"/>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3" fontId="10" fillId="8" borderId="14" xfId="32" applyNumberFormat="1" applyFont="1" applyFill="1" applyBorder="1" applyAlignment="1">
      <alignment horizontal="right" vertical="center"/>
    </xf>
    <xf numFmtId="185" fontId="10" fillId="8" borderId="12" xfId="32" applyNumberFormat="1" applyFont="1" applyFill="1" applyBorder="1" applyAlignment="1">
      <alignment horizontal="right" vertical="center"/>
    </xf>
    <xf numFmtId="185" fontId="10" fillId="8" borderId="4" xfId="32" applyNumberFormat="1" applyFont="1" applyFill="1" applyBorder="1" applyAlignment="1">
      <alignment horizontal="right" vertical="center"/>
    </xf>
    <xf numFmtId="1" fontId="10" fillId="8" borderId="19" xfId="32" applyNumberFormat="1" applyFont="1" applyFill="1" applyBorder="1" applyAlignment="1">
      <alignment horizontal="right" vertical="center"/>
    </xf>
    <xf numFmtId="4" fontId="10" fillId="8" borderId="1" xfId="0" applyNumberFormat="1" applyFont="1" applyFill="1" applyBorder="1" applyAlignment="1">
      <alignmen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3" fontId="10" fillId="8" borderId="4" xfId="32" applyNumberFormat="1" applyFont="1" applyFill="1" applyBorder="1" applyAlignment="1">
      <alignment horizontal="right" vertical="center"/>
    </xf>
    <xf numFmtId="0" fontId="58" fillId="8" borderId="0" xfId="0" applyFont="1" applyFill="1" applyAlignment="1">
      <alignment vertical="center"/>
    </xf>
    <xf numFmtId="0" fontId="58" fillId="8" borderId="0" xfId="0" applyFont="1" applyFill="1" applyAlignment="1">
      <alignment horizontal="center" vertical="center"/>
    </xf>
    <xf numFmtId="0" fontId="59" fillId="8" borderId="0" xfId="0" applyFont="1" applyFill="1" applyAlignment="1">
      <alignment vertical="center"/>
    </xf>
    <xf numFmtId="176" fontId="9" fillId="0" borderId="12" xfId="0" applyNumberFormat="1" applyFont="1" applyBorder="1" applyAlignment="1">
      <alignment horizontal="center" vertical="center"/>
    </xf>
    <xf numFmtId="38" fontId="9" fillId="8" borderId="12" xfId="21" applyFont="1" applyFill="1" applyBorder="1" applyAlignment="1">
      <alignment vertical="center"/>
    </xf>
    <xf numFmtId="38" fontId="9" fillId="0" borderId="12" xfId="21" applyFont="1" applyFill="1" applyBorder="1" applyAlignment="1">
      <alignment vertical="center"/>
    </xf>
    <xf numFmtId="0" fontId="7" fillId="7" borderId="16" xfId="0" applyFont="1" applyFill="1" applyBorder="1" applyAlignment="1">
      <alignment horizontal="center" vertical="center"/>
    </xf>
    <xf numFmtId="0" fontId="8" fillId="7" borderId="12" xfId="26" applyFont="1" applyFill="1" applyBorder="1">
      <alignment vertical="center"/>
    </xf>
    <xf numFmtId="38" fontId="9" fillId="8" borderId="44" xfId="21" applyFont="1" applyFill="1" applyBorder="1" applyAlignment="1">
      <alignment vertical="center"/>
    </xf>
    <xf numFmtId="0" fontId="7" fillId="7" borderId="18" xfId="0" applyFont="1" applyFill="1" applyBorder="1" applyAlignment="1">
      <alignment horizontal="center" vertical="center"/>
    </xf>
    <xf numFmtId="176" fontId="9" fillId="0" borderId="10" xfId="0" applyNumberFormat="1" applyFont="1" applyBorder="1" applyAlignment="1">
      <alignment horizontal="center" vertical="center"/>
    </xf>
    <xf numFmtId="192" fontId="10" fillId="8" borderId="12" xfId="0" applyNumberFormat="1" applyFont="1" applyFill="1" applyBorder="1" applyAlignment="1">
      <alignment horizontal="right" vertical="center" wrapText="1"/>
    </xf>
    <xf numFmtId="184" fontId="9" fillId="0" borderId="8" xfId="0" applyNumberFormat="1" applyFont="1" applyBorder="1" applyAlignment="1">
      <alignment horizontal="right" vertical="center"/>
    </xf>
    <xf numFmtId="193" fontId="9" fillId="8" borderId="1" xfId="21" applyNumberFormat="1" applyFont="1" applyFill="1" applyBorder="1" applyAlignment="1">
      <alignment vertical="center"/>
    </xf>
    <xf numFmtId="194" fontId="10" fillId="8" borderId="4" xfId="25" applyNumberFormat="1" applyFont="1" applyFill="1" applyBorder="1" applyAlignment="1">
      <alignment horizontal="right" vertical="center"/>
    </xf>
    <xf numFmtId="194" fontId="10" fillId="8" borderId="1" xfId="25" applyNumberFormat="1" applyFont="1" applyFill="1" applyBorder="1" applyAlignment="1">
      <alignment horizontal="right" vertical="center"/>
    </xf>
    <xf numFmtId="195" fontId="10" fillId="8" borderId="1" xfId="25" applyNumberFormat="1" applyFont="1" applyFill="1" applyBorder="1" applyAlignment="1">
      <alignment horizontal="right" vertical="center"/>
    </xf>
    <xf numFmtId="195" fontId="10" fillId="8" borderId="12" xfId="25" applyNumberFormat="1" applyFont="1" applyFill="1" applyBorder="1" applyAlignment="1">
      <alignment horizontal="right" vertical="center"/>
    </xf>
    <xf numFmtId="195" fontId="10" fillId="8" borderId="44" xfId="25" applyNumberFormat="1" applyFont="1" applyFill="1" applyBorder="1" applyAlignment="1">
      <alignment horizontal="right" vertical="center"/>
    </xf>
    <xf numFmtId="4" fontId="10" fillId="0" borderId="1" xfId="0" applyNumberFormat="1" applyFont="1" applyBorder="1" applyAlignment="1">
      <alignment horizontal="right" vertical="center"/>
    </xf>
    <xf numFmtId="0" fontId="8" fillId="7" borderId="8" xfId="0" applyFont="1" applyFill="1" applyBorder="1" applyAlignment="1">
      <alignment vertical="center"/>
    </xf>
    <xf numFmtId="0" fontId="54" fillId="8" borderId="1" xfId="32" applyFont="1" applyFill="1" applyBorder="1" applyAlignment="1">
      <alignment vertical="center"/>
    </xf>
    <xf numFmtId="0" fontId="8" fillId="7" borderId="1" xfId="26" applyFont="1" applyFill="1" applyBorder="1" applyAlignment="1">
      <alignment horizontal="left" vertical="center"/>
    </xf>
    <xf numFmtId="196" fontId="15" fillId="8" borderId="0" xfId="0" applyNumberFormat="1" applyFont="1" applyFill="1" applyAlignment="1">
      <alignment vertical="center"/>
    </xf>
    <xf numFmtId="187" fontId="10" fillId="8" borderId="13" xfId="0" applyNumberFormat="1" applyFont="1" applyFill="1" applyBorder="1" applyAlignment="1">
      <alignment horizontal="right" vertical="center"/>
    </xf>
    <xf numFmtId="187" fontId="10" fillId="0" borderId="1" xfId="0" applyNumberFormat="1" applyFont="1" applyBorder="1" applyAlignment="1">
      <alignment horizontal="right" vertical="center"/>
    </xf>
    <xf numFmtId="190" fontId="10" fillId="8" borderId="0" xfId="0" applyNumberFormat="1" applyFont="1" applyFill="1"/>
    <xf numFmtId="190" fontId="60" fillId="8" borderId="0" xfId="0" applyNumberFormat="1" applyFont="1" applyFill="1"/>
    <xf numFmtId="190" fontId="60" fillId="8" borderId="0" xfId="0" applyNumberFormat="1" applyFont="1" applyFill="1" applyAlignment="1">
      <alignment horizontal="right" vertical="center"/>
    </xf>
    <xf numFmtId="190" fontId="60" fillId="8" borderId="0" xfId="0" applyNumberFormat="1" applyFont="1" applyFill="1" applyAlignment="1">
      <alignment vertical="center"/>
    </xf>
    <xf numFmtId="0" fontId="10" fillId="16" borderId="1" xfId="22" applyFont="1" applyFill="1" applyBorder="1" applyAlignment="1">
      <alignment vertical="center"/>
    </xf>
    <xf numFmtId="0" fontId="9" fillId="8" borderId="4" xfId="0" applyFont="1" applyFill="1" applyBorder="1" applyAlignment="1">
      <alignment vertical="center"/>
    </xf>
    <xf numFmtId="176" fontId="9" fillId="8" borderId="4" xfId="0" applyNumberFormat="1" applyFont="1" applyFill="1" applyBorder="1" applyAlignment="1">
      <alignment horizontal="center" vertical="center"/>
    </xf>
    <xf numFmtId="176" fontId="9" fillId="8" borderId="1" xfId="0" applyNumberFormat="1" applyFont="1" applyFill="1" applyBorder="1" applyAlignment="1">
      <alignment horizontal="center" vertical="center"/>
    </xf>
    <xf numFmtId="0" fontId="7" fillId="8" borderId="1" xfId="0" applyFont="1" applyFill="1" applyBorder="1" applyAlignment="1">
      <alignment vertical="center"/>
    </xf>
    <xf numFmtId="176" fontId="9" fillId="8" borderId="12" xfId="0" applyNumberFormat="1" applyFont="1" applyFill="1" applyBorder="1" applyAlignment="1">
      <alignment horizontal="center" vertical="center"/>
    </xf>
    <xf numFmtId="185" fontId="10" fillId="8" borderId="1" xfId="0" applyNumberFormat="1" applyFont="1" applyFill="1" applyBorder="1" applyAlignment="1">
      <alignment vertical="center"/>
    </xf>
    <xf numFmtId="0" fontId="23" fillId="8" borderId="0" xfId="0" applyFont="1" applyFill="1" applyAlignment="1">
      <alignment vertical="center"/>
    </xf>
    <xf numFmtId="0" fontId="9" fillId="0" borderId="4" xfId="0" applyFont="1" applyBorder="1" applyAlignment="1">
      <alignment vertical="center" wrapText="1"/>
    </xf>
    <xf numFmtId="0" fontId="53" fillId="8" borderId="0" xfId="59" applyFont="1" applyFill="1" applyAlignment="1" applyProtection="1">
      <alignment horizontal="right" vertical="center"/>
    </xf>
    <xf numFmtId="0" fontId="9" fillId="0" borderId="0" xfId="26" applyFont="1">
      <alignment vertical="center"/>
    </xf>
    <xf numFmtId="40" fontId="9" fillId="0" borderId="0" xfId="0" applyNumberFormat="1" applyFont="1" applyAlignment="1">
      <alignment horizontal="right" vertical="center"/>
    </xf>
    <xf numFmtId="180" fontId="9" fillId="8" borderId="1" xfId="20" applyNumberFormat="1" applyFont="1" applyFill="1" applyBorder="1" applyAlignment="1">
      <alignment vertical="center"/>
    </xf>
    <xf numFmtId="176" fontId="8" fillId="4" borderId="1" xfId="0" applyNumberFormat="1" applyFont="1" applyFill="1" applyBorder="1" applyAlignment="1">
      <alignment horizontal="center" vertical="center" wrapText="1"/>
    </xf>
    <xf numFmtId="197" fontId="9" fillId="8" borderId="1" xfId="21" applyNumberFormat="1" applyFont="1" applyFill="1" applyBorder="1" applyAlignment="1">
      <alignment vertical="center"/>
    </xf>
    <xf numFmtId="0" fontId="63" fillId="0" borderId="0" xfId="0" applyFont="1"/>
    <xf numFmtId="189" fontId="10" fillId="8" borderId="0" xfId="0" quotePrefix="1" applyNumberFormat="1" applyFont="1" applyFill="1" applyAlignment="1">
      <alignment horizontal="right" vertical="center"/>
    </xf>
    <xf numFmtId="0" fontId="23" fillId="9" borderId="1" xfId="0" applyFont="1" applyFill="1" applyBorder="1" applyAlignment="1">
      <alignment horizontal="center" vertical="center"/>
    </xf>
    <xf numFmtId="176" fontId="54" fillId="8" borderId="1" xfId="32" applyNumberFormat="1" applyFont="1" applyFill="1" applyBorder="1" applyAlignment="1">
      <alignment horizontal="left" vertical="center"/>
    </xf>
    <xf numFmtId="0" fontId="23" fillId="0" borderId="0" xfId="0" applyFont="1" applyAlignment="1">
      <alignment vertical="center"/>
    </xf>
    <xf numFmtId="0" fontId="10" fillId="8" borderId="11" xfId="0" applyFont="1" applyFill="1" applyBorder="1" applyAlignment="1">
      <alignment horizontal="left" vertical="center"/>
    </xf>
    <xf numFmtId="176" fontId="28" fillId="0" borderId="55" xfId="60" applyNumberFormat="1" applyFont="1" applyBorder="1" applyAlignment="1">
      <alignment vertical="center"/>
    </xf>
    <xf numFmtId="0" fontId="10" fillId="8" borderId="1" xfId="22" applyFont="1" applyFill="1" applyBorder="1" applyAlignment="1">
      <alignment horizontal="center" vertical="center" wrapText="1"/>
    </xf>
    <xf numFmtId="176" fontId="10" fillId="8" borderId="32" xfId="25" applyNumberFormat="1" applyFont="1" applyFill="1" applyBorder="1" applyAlignment="1">
      <alignment vertical="center" wrapText="1"/>
    </xf>
    <xf numFmtId="0" fontId="15" fillId="0" borderId="8" xfId="60" applyFont="1" applyBorder="1" applyAlignment="1">
      <alignment vertical="center" wrapText="1"/>
    </xf>
    <xf numFmtId="0" fontId="15" fillId="0" borderId="4" xfId="60" applyFont="1" applyBorder="1" applyAlignment="1">
      <alignment vertical="center" wrapText="1"/>
    </xf>
    <xf numFmtId="0" fontId="15" fillId="0" borderId="1" xfId="60" applyFont="1" applyBorder="1" applyAlignment="1">
      <alignment vertical="center" wrapText="1"/>
    </xf>
    <xf numFmtId="185" fontId="26" fillId="8" borderId="0" xfId="24" applyNumberFormat="1" applyFont="1" applyFill="1">
      <alignment vertical="center"/>
    </xf>
    <xf numFmtId="176" fontId="15" fillId="0" borderId="20" xfId="60" applyNumberFormat="1" applyFont="1" applyBorder="1" applyAlignment="1">
      <alignment vertical="center" wrapText="1"/>
    </xf>
    <xf numFmtId="0" fontId="62" fillId="8" borderId="0" xfId="0" applyFont="1" applyFill="1" applyAlignment="1">
      <alignment vertical="center"/>
    </xf>
    <xf numFmtId="176" fontId="66" fillId="0" borderId="20" xfId="60" applyNumberFormat="1" applyFont="1" applyBorder="1" applyAlignment="1">
      <alignment vertical="center"/>
    </xf>
    <xf numFmtId="176" fontId="66" fillId="0" borderId="7" xfId="60" applyNumberFormat="1" applyFont="1" applyBorder="1" applyAlignment="1">
      <alignment vertical="center"/>
    </xf>
    <xf numFmtId="176" fontId="66" fillId="0" borderId="1" xfId="60" applyNumberFormat="1" applyFont="1" applyBorder="1" applyAlignment="1">
      <alignment vertical="center"/>
    </xf>
    <xf numFmtId="176" fontId="66" fillId="0" borderId="26" xfId="60" applyNumberFormat="1" applyFont="1" applyBorder="1" applyAlignment="1">
      <alignment vertical="center"/>
    </xf>
    <xf numFmtId="0" fontId="54" fillId="8" borderId="0" xfId="0" applyFont="1" applyFill="1" applyAlignment="1">
      <alignment vertical="center"/>
    </xf>
    <xf numFmtId="0" fontId="10" fillId="8" borderId="28" xfId="25" applyFont="1" applyFill="1" applyBorder="1" applyAlignment="1">
      <alignment horizontal="left" vertical="center" wrapText="1"/>
    </xf>
    <xf numFmtId="38" fontId="9" fillId="8" borderId="8" xfId="21" applyFont="1" applyFill="1" applyBorder="1" applyAlignment="1">
      <alignment vertical="center"/>
    </xf>
    <xf numFmtId="0" fontId="61" fillId="7" borderId="14" xfId="0" applyFont="1" applyFill="1" applyBorder="1" applyAlignment="1">
      <alignment vertical="center"/>
    </xf>
    <xf numFmtId="0" fontId="28" fillId="8" borderId="0" xfId="0" applyFont="1" applyFill="1" applyAlignment="1">
      <alignment vertical="center"/>
    </xf>
    <xf numFmtId="178" fontId="9" fillId="8" borderId="19" xfId="21" applyNumberFormat="1" applyFont="1" applyFill="1" applyBorder="1" applyAlignment="1">
      <alignment horizontal="right" vertical="center"/>
    </xf>
    <xf numFmtId="198" fontId="10" fillId="8" borderId="1" xfId="0" applyNumberFormat="1" applyFont="1" applyFill="1" applyBorder="1" applyAlignment="1">
      <alignment vertical="center"/>
    </xf>
    <xf numFmtId="185" fontId="9" fillId="0" borderId="1" xfId="0" applyNumberFormat="1" applyFont="1" applyBorder="1" applyAlignment="1">
      <alignment horizontal="right" vertical="center"/>
    </xf>
    <xf numFmtId="199" fontId="9" fillId="0" borderId="12" xfId="0" applyNumberFormat="1" applyFont="1" applyBorder="1" applyAlignment="1">
      <alignment horizontal="right" vertical="center"/>
    </xf>
    <xf numFmtId="176" fontId="9" fillId="0" borderId="0" xfId="0" applyNumberFormat="1" applyFont="1" applyAlignment="1">
      <alignment vertical="center"/>
    </xf>
    <xf numFmtId="0" fontId="9" fillId="0" borderId="7" xfId="0" applyFont="1" applyBorder="1"/>
    <xf numFmtId="0" fontId="63" fillId="0" borderId="0" xfId="0" applyFont="1" applyAlignment="1">
      <alignment horizontal="left" vertical="center"/>
    </xf>
    <xf numFmtId="0" fontId="71" fillId="8" borderId="1" xfId="0" applyFont="1" applyFill="1" applyBorder="1" applyAlignment="1">
      <alignment horizontal="left" vertical="center"/>
    </xf>
    <xf numFmtId="0" fontId="74" fillId="8" borderId="0" xfId="0" applyFont="1" applyFill="1" applyAlignment="1">
      <alignment vertical="center"/>
    </xf>
    <xf numFmtId="0" fontId="53" fillId="8" borderId="1" xfId="59" applyFont="1" applyFill="1" applyBorder="1" applyAlignment="1">
      <alignment vertical="center"/>
    </xf>
    <xf numFmtId="0" fontId="53" fillId="8" borderId="1" xfId="59" quotePrefix="1" applyFont="1" applyFill="1" applyBorder="1" applyAlignment="1">
      <alignment vertical="center"/>
    </xf>
    <xf numFmtId="0" fontId="50" fillId="8" borderId="0" xfId="0" applyFont="1" applyFill="1" applyAlignment="1">
      <alignment horizontal="left" vertical="center"/>
    </xf>
    <xf numFmtId="0" fontId="10" fillId="8" borderId="0" xfId="24" applyFont="1" applyFill="1">
      <alignment vertical="center"/>
    </xf>
    <xf numFmtId="0" fontId="54" fillId="8" borderId="1" xfId="0" applyFont="1" applyFill="1" applyBorder="1" applyAlignment="1">
      <alignment vertical="center"/>
    </xf>
    <xf numFmtId="0" fontId="53" fillId="8" borderId="0" xfId="59" applyFont="1" applyFill="1" applyAlignment="1" applyProtection="1">
      <alignment vertical="center"/>
    </xf>
    <xf numFmtId="0" fontId="8" fillId="0" borderId="1" xfId="0" applyFont="1" applyBorder="1" applyAlignment="1">
      <alignment vertical="center"/>
    </xf>
    <xf numFmtId="0" fontId="10" fillId="0" borderId="1" xfId="0" applyFont="1" applyBorder="1"/>
    <xf numFmtId="0" fontId="77" fillId="9" borderId="1" xfId="0" applyFont="1" applyFill="1" applyBorder="1" applyAlignment="1">
      <alignment horizontal="center" vertical="center"/>
    </xf>
    <xf numFmtId="176" fontId="9" fillId="4" borderId="7" xfId="0" applyNumberFormat="1" applyFont="1" applyFill="1" applyBorder="1" applyAlignment="1">
      <alignment horizontal="center" vertical="center" wrapText="1"/>
    </xf>
    <xf numFmtId="176" fontId="9" fillId="4" borderId="25" xfId="0" applyNumberFormat="1" applyFont="1" applyFill="1" applyBorder="1" applyAlignment="1">
      <alignment horizontal="center" vertical="center" wrapText="1"/>
    </xf>
    <xf numFmtId="0" fontId="9" fillId="0" borderId="1" xfId="0" applyFont="1" applyBorder="1" applyAlignment="1">
      <alignment horizontal="center" vertical="center" textRotation="90"/>
    </xf>
    <xf numFmtId="0" fontId="9" fillId="0" borderId="19" xfId="0" applyFont="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9" xfId="0" applyFont="1" applyFill="1" applyBorder="1" applyAlignment="1">
      <alignment horizontal="center" vertical="center" textRotation="90"/>
    </xf>
    <xf numFmtId="0" fontId="9" fillId="0" borderId="4" xfId="0" applyFont="1" applyBorder="1" applyAlignment="1">
      <alignment horizontal="center" vertical="center" textRotation="90"/>
    </xf>
    <xf numFmtId="0" fontId="9" fillId="7" borderId="4" xfId="0" applyFont="1" applyFill="1" applyBorder="1" applyAlignment="1">
      <alignment horizontal="center" vertical="center" textRotation="90"/>
    </xf>
    <xf numFmtId="0" fontId="9" fillId="7" borderId="22" xfId="0" applyFont="1" applyFill="1" applyBorder="1" applyAlignment="1">
      <alignment horizontal="center" vertical="center" textRotation="90"/>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176" fontId="9" fillId="4" borderId="11" xfId="0" applyNumberFormat="1" applyFont="1" applyFill="1" applyBorder="1" applyAlignment="1">
      <alignment horizontal="center" vertical="center" wrapText="1"/>
    </xf>
    <xf numFmtId="0" fontId="7" fillId="0" borderId="28" xfId="0" applyFont="1" applyBorder="1" applyAlignment="1">
      <alignment horizontal="center" vertical="center" textRotation="90"/>
    </xf>
    <xf numFmtId="0" fontId="7" fillId="0" borderId="20" xfId="0" applyFont="1" applyBorder="1" applyAlignment="1">
      <alignment horizontal="center" vertical="center" textRotation="90"/>
    </xf>
    <xf numFmtId="0" fontId="9" fillId="7" borderId="28" xfId="0" applyFont="1" applyFill="1" applyBorder="1" applyAlignment="1">
      <alignment horizontal="center" vertical="center" textRotation="90"/>
    </xf>
    <xf numFmtId="0" fontId="7" fillId="7" borderId="50" xfId="0" applyFont="1" applyFill="1" applyBorder="1" applyAlignment="1">
      <alignment horizontal="left" vertical="center"/>
    </xf>
    <xf numFmtId="0" fontId="9" fillId="7" borderId="54" xfId="0" applyFont="1" applyFill="1" applyBorder="1" applyAlignment="1">
      <alignment horizontal="left" vertical="center"/>
    </xf>
    <xf numFmtId="0" fontId="9" fillId="0" borderId="2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wrapText="1"/>
    </xf>
    <xf numFmtId="0" fontId="9" fillId="7" borderId="8" xfId="0" applyFont="1" applyFill="1" applyBorder="1" applyAlignment="1">
      <alignment horizontal="center" textRotation="90"/>
    </xf>
    <xf numFmtId="0" fontId="9" fillId="7" borderId="28" xfId="0" applyFont="1" applyFill="1" applyBorder="1" applyAlignment="1">
      <alignment horizontal="center" textRotation="90"/>
    </xf>
    <xf numFmtId="0" fontId="9" fillId="7" borderId="33" xfId="0" applyFont="1" applyFill="1" applyBorder="1" applyAlignment="1">
      <alignment horizontal="center" textRotation="90"/>
    </xf>
    <xf numFmtId="0" fontId="9" fillId="7" borderId="43" xfId="0" applyFont="1" applyFill="1" applyBorder="1" applyAlignment="1">
      <alignment horizontal="center" vertical="center"/>
    </xf>
    <xf numFmtId="0" fontId="9" fillId="7" borderId="51" xfId="0" applyFont="1" applyFill="1" applyBorder="1" applyAlignment="1">
      <alignment horizontal="center" vertical="center"/>
    </xf>
    <xf numFmtId="0" fontId="9" fillId="7" borderId="28" xfId="0" applyFont="1" applyFill="1" applyBorder="1" applyAlignment="1">
      <alignment horizontal="center" vertical="center"/>
    </xf>
    <xf numFmtId="0" fontId="9" fillId="7" borderId="0" xfId="0" applyFont="1" applyFill="1" applyAlignment="1">
      <alignment horizontal="center" vertical="center"/>
    </xf>
    <xf numFmtId="0" fontId="9" fillId="7" borderId="18"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4" xfId="0" applyFont="1" applyFill="1" applyBorder="1" applyAlignment="1">
      <alignment horizontal="center" vertical="center"/>
    </xf>
    <xf numFmtId="0" fontId="9" fillId="7" borderId="8" xfId="0" applyFont="1" applyFill="1" applyBorder="1" applyAlignment="1">
      <alignment horizontal="center" vertical="center" textRotation="90"/>
    </xf>
    <xf numFmtId="0" fontId="9" fillId="0" borderId="22" xfId="0" applyFont="1" applyBorder="1" applyAlignment="1">
      <alignment horizontal="center" vertical="center" textRotation="90"/>
    </xf>
    <xf numFmtId="0" fontId="9" fillId="0" borderId="10" xfId="0" applyFont="1" applyBorder="1" applyAlignment="1">
      <alignment horizontal="center" vertical="center" textRotation="90"/>
    </xf>
    <xf numFmtId="0" fontId="9" fillId="0" borderId="14" xfId="0" applyFont="1" applyBorder="1" applyAlignment="1">
      <alignment horizontal="center" vertical="center" textRotation="90"/>
    </xf>
    <xf numFmtId="0" fontId="9" fillId="0" borderId="28" xfId="0" applyFont="1" applyBorder="1" applyAlignment="1">
      <alignment horizontal="center" vertical="center" textRotation="90"/>
    </xf>
    <xf numFmtId="0" fontId="9" fillId="0" borderId="33" xfId="0" applyFont="1" applyBorder="1" applyAlignment="1">
      <alignment horizontal="center" vertical="center" textRotation="90"/>
    </xf>
    <xf numFmtId="0" fontId="10" fillId="10" borderId="1" xfId="0" applyFont="1" applyFill="1" applyBorder="1" applyAlignment="1">
      <alignment horizontal="center" vertical="center"/>
    </xf>
    <xf numFmtId="0" fontId="10" fillId="8" borderId="7" xfId="25" applyFont="1" applyFill="1" applyBorder="1" applyAlignment="1">
      <alignment horizontal="left" vertical="center"/>
    </xf>
    <xf numFmtId="0" fontId="10" fillId="8" borderId="25" xfId="25" applyFont="1" applyFill="1" applyBorder="1" applyAlignment="1">
      <alignment horizontal="left" vertical="center"/>
    </xf>
    <xf numFmtId="0" fontId="10" fillId="8" borderId="11" xfId="25" applyFont="1" applyFill="1" applyBorder="1" applyAlignment="1">
      <alignment horizontal="left" vertical="center"/>
    </xf>
    <xf numFmtId="176" fontId="23" fillId="8" borderId="32"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0" borderId="10" xfId="22" applyFont="1" applyBorder="1" applyAlignment="1">
      <alignment horizontal="center" vertical="center" wrapText="1"/>
    </xf>
    <xf numFmtId="0" fontId="10" fillId="0" borderId="4" xfId="22" applyFont="1" applyBorder="1" applyAlignment="1">
      <alignment horizontal="center" vertical="center" wrapText="1"/>
    </xf>
    <xf numFmtId="0" fontId="10" fillId="8" borderId="8" xfId="0" applyFont="1" applyFill="1" applyBorder="1" applyAlignment="1">
      <alignment horizontal="left" vertical="center" wrapText="1" shrinkToFit="1"/>
    </xf>
    <xf numFmtId="0" fontId="10" fillId="8" borderId="4" xfId="0" applyFont="1" applyFill="1" applyBorder="1" applyAlignment="1">
      <alignment horizontal="left" vertical="center" wrapText="1" shrinkToFit="1"/>
    </xf>
    <xf numFmtId="176" fontId="10" fillId="8" borderId="29" xfId="25" applyNumberFormat="1" applyFont="1" applyFill="1" applyBorder="1" applyAlignment="1">
      <alignment horizontal="center" vertical="center"/>
    </xf>
    <xf numFmtId="176" fontId="10" fillId="8" borderId="30" xfId="25" applyNumberFormat="1" applyFont="1" applyFill="1" applyBorder="1" applyAlignment="1">
      <alignment horizontal="center" vertical="center"/>
    </xf>
    <xf numFmtId="176" fontId="10" fillId="8" borderId="31" xfId="25" applyNumberFormat="1" applyFont="1" applyFill="1" applyBorder="1" applyAlignment="1">
      <alignment horizontal="center" vertical="center"/>
    </xf>
    <xf numFmtId="176" fontId="10" fillId="8" borderId="20" xfId="25" applyNumberFormat="1" applyFont="1" applyFill="1" applyBorder="1" applyAlignment="1">
      <alignment horizontal="center" vertical="center"/>
    </xf>
    <xf numFmtId="176" fontId="10" fillId="8" borderId="27" xfId="25" applyNumberFormat="1" applyFont="1" applyFill="1" applyBorder="1" applyAlignment="1">
      <alignment horizontal="center" vertical="center"/>
    </xf>
    <xf numFmtId="176" fontId="10" fillId="8" borderId="16" xfId="25" applyNumberFormat="1" applyFont="1" applyFill="1" applyBorder="1" applyAlignment="1">
      <alignment horizontal="center" vertical="center"/>
    </xf>
    <xf numFmtId="0" fontId="10" fillId="8" borderId="28" xfId="25"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4" xfId="0" applyFont="1" applyFill="1" applyBorder="1" applyAlignment="1">
      <alignment horizontal="left" vertical="center"/>
    </xf>
    <xf numFmtId="0" fontId="10" fillId="4" borderId="1" xfId="0" applyFont="1" applyFill="1" applyBorder="1" applyAlignment="1">
      <alignment horizontal="center" vertical="center"/>
    </xf>
    <xf numFmtId="0" fontId="10" fillId="8" borderId="4" xfId="0" applyFont="1" applyFill="1" applyBorder="1" applyAlignment="1">
      <alignment horizontal="left" vertical="center" wrapText="1"/>
    </xf>
    <xf numFmtId="0" fontId="10" fillId="8" borderId="20" xfId="25"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10" xfId="0" applyFont="1" applyFill="1" applyBorder="1" applyAlignment="1">
      <alignment horizontal="left" vertical="center" wrapText="1" shrinkToFit="1"/>
    </xf>
    <xf numFmtId="0" fontId="10" fillId="8" borderId="7" xfId="25" applyFont="1" applyFill="1" applyBorder="1" applyAlignment="1">
      <alignment horizontal="left" vertical="center" wrapText="1"/>
    </xf>
    <xf numFmtId="0" fontId="10" fillId="8" borderId="25" xfId="25" applyFont="1" applyFill="1" applyBorder="1" applyAlignment="1">
      <alignment horizontal="left" vertical="center" wrapText="1"/>
    </xf>
    <xf numFmtId="0" fontId="10" fillId="8" borderId="11" xfId="25" applyFont="1" applyFill="1" applyBorder="1" applyAlignment="1">
      <alignment horizontal="left" vertical="center" wrapText="1"/>
    </xf>
    <xf numFmtId="0" fontId="10" fillId="8" borderId="20" xfId="22" applyFont="1" applyFill="1" applyBorder="1" applyAlignment="1">
      <alignment horizontal="center" vertical="center" wrapText="1"/>
    </xf>
    <xf numFmtId="0" fontId="10" fillId="8" borderId="27"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3" xfId="22" applyFont="1" applyBorder="1" applyAlignment="1">
      <alignment horizontal="center" vertical="center" wrapText="1"/>
    </xf>
    <xf numFmtId="0" fontId="10" fillId="0" borderId="28" xfId="22" applyFont="1" applyBorder="1" applyAlignment="1">
      <alignment horizontal="center" vertical="center" wrapText="1"/>
    </xf>
    <xf numFmtId="0" fontId="10" fillId="0" borderId="35" xfId="22" applyFont="1" applyBorder="1" applyAlignment="1">
      <alignment horizontal="center" vertical="center" wrapText="1"/>
    </xf>
    <xf numFmtId="176" fontId="10" fillId="7" borderId="10" xfId="25" applyNumberFormat="1" applyFont="1" applyFill="1" applyBorder="1" applyAlignment="1">
      <alignment horizontal="left" vertical="center"/>
    </xf>
    <xf numFmtId="176" fontId="10" fillId="7" borderId="32"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0" fontId="10" fillId="8" borderId="29"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5" xfId="22" applyFont="1" applyFill="1" applyBorder="1" applyAlignment="1">
      <alignment horizontal="center" vertical="center" wrapText="1"/>
    </xf>
    <xf numFmtId="0" fontId="10" fillId="8" borderId="36" xfId="22" applyFont="1" applyFill="1" applyBorder="1" applyAlignment="1">
      <alignment horizontal="center" vertical="center" wrapText="1"/>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0" fontId="10" fillId="0" borderId="8" xfId="22" applyFont="1" applyBorder="1" applyAlignment="1">
      <alignment horizontal="center" vertical="center" wrapText="1"/>
    </xf>
    <xf numFmtId="0" fontId="10" fillId="0" borderId="14" xfId="22" applyFont="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29" xfId="25" applyNumberFormat="1" applyFont="1" applyFill="1" applyBorder="1" applyAlignment="1">
      <alignment horizontal="center"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4" xfId="25" applyNumberFormat="1" applyFont="1" applyFill="1" applyBorder="1" applyAlignment="1">
      <alignment horizontal="center" vertical="center" wrapText="1"/>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2" xfId="32" applyNumberFormat="1" applyFont="1" applyFill="1" applyBorder="1" applyAlignment="1">
      <alignment horizontal="left" vertical="center"/>
    </xf>
    <xf numFmtId="176" fontId="10" fillId="8" borderId="42"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5"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19" xfId="0" applyFont="1" applyFill="1" applyBorder="1" applyAlignment="1">
      <alignment horizontal="center" vertical="center"/>
    </xf>
    <xf numFmtId="176" fontId="10" fillId="8" borderId="8" xfId="32" applyNumberFormat="1" applyFont="1" applyFill="1" applyBorder="1" applyAlignment="1">
      <alignment horizontal="left" vertical="center" textRotation="90" wrapText="1"/>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28" fillId="7" borderId="8" xfId="0" applyFont="1" applyFill="1" applyBorder="1" applyAlignment="1">
      <alignment horizontal="center" vertical="center" textRotation="90"/>
    </xf>
    <xf numFmtId="176" fontId="10" fillId="8" borderId="4" xfId="32" applyNumberFormat="1" applyFont="1" applyFill="1" applyBorder="1" applyAlignment="1">
      <alignment horizontal="center" vertical="center" wrapText="1"/>
    </xf>
    <xf numFmtId="0" fontId="10" fillId="7" borderId="8" xfId="0" applyFont="1" applyFill="1" applyBorder="1" applyAlignment="1">
      <alignment horizontal="center" vertical="center" textRotation="90"/>
    </xf>
    <xf numFmtId="176" fontId="10" fillId="8" borderId="28" xfId="32" applyNumberFormat="1" applyFont="1" applyFill="1" applyBorder="1" applyAlignment="1">
      <alignment horizontal="center" vertical="center" wrapText="1"/>
    </xf>
    <xf numFmtId="176" fontId="10" fillId="8" borderId="0" xfId="32" applyNumberFormat="1" applyFont="1" applyFill="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3" xfId="32" applyNumberFormat="1" applyFont="1" applyFill="1" applyBorder="1" applyAlignment="1">
      <alignment horizontal="center" vertical="center" wrapText="1"/>
    </xf>
    <xf numFmtId="176" fontId="10" fillId="8" borderId="38" xfId="32" applyNumberFormat="1" applyFont="1" applyFill="1" applyBorder="1" applyAlignment="1">
      <alignment horizontal="center" vertical="center" wrapText="1"/>
    </xf>
    <xf numFmtId="176" fontId="10" fillId="8" borderId="34"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2" xfId="0" applyFont="1" applyFill="1" applyBorder="1" applyAlignment="1">
      <alignment horizontal="center" vertical="center"/>
    </xf>
    <xf numFmtId="176" fontId="10" fillId="7" borderId="39" xfId="32" applyNumberFormat="1" applyFont="1" applyFill="1" applyBorder="1" applyAlignment="1">
      <alignment horizontal="left" vertical="center"/>
    </xf>
    <xf numFmtId="176" fontId="10" fillId="7" borderId="41" xfId="32" applyNumberFormat="1" applyFont="1" applyFill="1" applyBorder="1" applyAlignment="1">
      <alignment horizontal="left" vertical="center"/>
    </xf>
    <xf numFmtId="0" fontId="10" fillId="8" borderId="4" xfId="0" applyFont="1" applyFill="1" applyBorder="1" applyAlignment="1">
      <alignment horizontal="center" vertical="center"/>
    </xf>
    <xf numFmtId="176" fontId="10" fillId="8" borderId="35" xfId="32" applyNumberFormat="1" applyFont="1" applyFill="1" applyBorder="1" applyAlignment="1">
      <alignment horizontal="center" vertical="center" wrapText="1"/>
    </xf>
    <xf numFmtId="176" fontId="10" fillId="8" borderId="24"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0" fontId="10" fillId="10" borderId="7" xfId="0" applyFont="1" applyFill="1" applyBorder="1" applyAlignment="1">
      <alignment horizontal="center" vertical="center"/>
    </xf>
    <xf numFmtId="0" fontId="10" fillId="10" borderId="25" xfId="0" applyFont="1" applyFill="1" applyBorder="1" applyAlignment="1">
      <alignment horizontal="center" vertical="center"/>
    </xf>
    <xf numFmtId="0" fontId="10" fillId="10" borderId="11" xfId="0" applyFont="1" applyFill="1" applyBorder="1" applyAlignment="1">
      <alignment horizontal="center" vertical="center"/>
    </xf>
    <xf numFmtId="0" fontId="10" fillId="7" borderId="1" xfId="35" applyFont="1" applyFill="1" applyBorder="1" applyAlignment="1">
      <alignment horizontal="center" vertical="center"/>
    </xf>
    <xf numFmtId="0" fontId="10" fillId="7" borderId="19" xfId="35"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5"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176" fontId="10" fillId="7" borderId="1" xfId="35" applyNumberFormat="1" applyFont="1" applyFill="1" applyBorder="1" applyAlignment="1">
      <alignment horizontal="left" vertical="center"/>
    </xf>
    <xf numFmtId="0" fontId="10" fillId="8" borderId="7" xfId="0" applyFont="1" applyFill="1" applyBorder="1" applyAlignment="1">
      <alignment horizontal="left" vertical="center"/>
    </xf>
    <xf numFmtId="0" fontId="10" fillId="8" borderId="11" xfId="0" applyFont="1" applyFill="1" applyBorder="1" applyAlignment="1">
      <alignment horizontal="left" vertical="center"/>
    </xf>
    <xf numFmtId="0" fontId="10" fillId="8" borderId="21"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2" xfId="35" applyFont="1" applyFill="1" applyBorder="1" applyAlignment="1">
      <alignment horizontal="left" vertical="center"/>
    </xf>
    <xf numFmtId="0" fontId="10" fillId="8" borderId="15" xfId="35" applyFont="1" applyFill="1" applyBorder="1" applyAlignment="1">
      <alignment horizontal="left" vertical="center"/>
    </xf>
    <xf numFmtId="0" fontId="10" fillId="8" borderId="33"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34" xfId="0" applyFont="1" applyFill="1" applyBorder="1" applyAlignment="1">
      <alignment horizontal="center" vertical="center"/>
    </xf>
    <xf numFmtId="0" fontId="10" fillId="7" borderId="13" xfId="35" applyFont="1" applyFill="1" applyBorder="1" applyAlignment="1">
      <alignment horizontal="center" vertical="center"/>
    </xf>
    <xf numFmtId="0" fontId="10" fillId="8" borderId="39" xfId="0" applyFont="1" applyFill="1" applyBorder="1" applyAlignment="1">
      <alignment horizontal="left" vertical="center" wrapText="1"/>
    </xf>
    <xf numFmtId="0" fontId="10" fillId="8" borderId="40" xfId="0" applyFont="1" applyFill="1" applyBorder="1" applyAlignment="1">
      <alignment horizontal="left" vertical="center" wrapText="1"/>
    </xf>
    <xf numFmtId="0" fontId="10" fillId="8" borderId="41" xfId="0"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6"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20" xfId="35" applyNumberFormat="1" applyFont="1" applyFill="1" applyBorder="1" applyAlignment="1">
      <alignment horizontal="left" vertical="center"/>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28" xfId="0" applyFont="1" applyFill="1" applyBorder="1" applyAlignment="1">
      <alignment horizontal="center" vertical="center"/>
    </xf>
    <xf numFmtId="0" fontId="10" fillId="8" borderId="0" xfId="0" applyFont="1" applyFill="1" applyAlignment="1">
      <alignment horizontal="center" vertical="center"/>
    </xf>
    <xf numFmtId="0" fontId="10" fillId="8" borderId="18" xfId="0" applyFont="1" applyFill="1" applyBorder="1" applyAlignment="1">
      <alignment horizontal="center" vertical="center"/>
    </xf>
    <xf numFmtId="0" fontId="23" fillId="8" borderId="20" xfId="0" applyFont="1" applyFill="1" applyBorder="1" applyAlignment="1">
      <alignment horizontal="center" vertical="center"/>
    </xf>
    <xf numFmtId="0" fontId="10" fillId="8" borderId="27" xfId="0" applyFont="1" applyFill="1" applyBorder="1" applyAlignment="1">
      <alignment horizontal="center" vertical="center"/>
    </xf>
    <xf numFmtId="0" fontId="10" fillId="8" borderId="16" xfId="0"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5" xfId="0" applyFont="1" applyFill="1" applyBorder="1" applyAlignment="1">
      <alignment horizontal="center" vertical="center"/>
    </xf>
    <xf numFmtId="0" fontId="10" fillId="8" borderId="24" xfId="0" applyFont="1" applyFill="1" applyBorder="1" applyAlignment="1">
      <alignment horizontal="center" vertical="center"/>
    </xf>
    <xf numFmtId="0" fontId="10" fillId="8" borderId="36" xfId="0" applyFont="1" applyFill="1" applyBorder="1" applyAlignment="1">
      <alignment horizontal="center" vertical="center"/>
    </xf>
    <xf numFmtId="0" fontId="23" fillId="10" borderId="7" xfId="0" applyFont="1" applyFill="1" applyBorder="1" applyAlignment="1">
      <alignment horizontal="center" vertical="center"/>
    </xf>
    <xf numFmtId="0" fontId="23" fillId="10" borderId="11"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8"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29"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2"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2" xfId="0" applyFont="1" applyFill="1" applyBorder="1" applyAlignment="1">
      <alignment horizontal="left" vertical="center"/>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cellXfs>
  <cellStyles count="62">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1" xr:uid="{00000000-0005-0000-0000-000034000000}"/>
    <cellStyle name="標準 7" xfId="33" xr:uid="{00000000-0005-0000-0000-000035000000}"/>
    <cellStyle name="標準_6A-AD-2006" xfId="25" xr:uid="{00000000-0005-0000-0000-000037000000}"/>
    <cellStyle name="標準_6A-AD-2006 2" xfId="60" xr:uid="{00000000-0005-0000-0000-000038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5">
    <dxf>
      <numFmt numFmtId="200" formatCode="0_ "/>
    </dxf>
    <dxf>
      <numFmt numFmtId="200" formatCode="0_ "/>
    </dxf>
    <dxf>
      <numFmt numFmtId="200" formatCode="0_ "/>
    </dxf>
    <dxf>
      <numFmt numFmtId="200" formatCode="0_ "/>
    </dxf>
    <dxf>
      <numFmt numFmtId="200" formatCode="0_ "/>
    </dxf>
  </dxfs>
  <tableStyles count="0" defaultTableStyle="TableStyleMedium9" defaultPivotStyle="PivotStyleLight16"/>
  <colors>
    <mruColors>
      <color rgb="FFCCFF99"/>
      <color rgb="FFCCFFCC"/>
      <color rgb="FFFFCC99"/>
      <color rgb="FFC0C0C0"/>
      <color rgb="FF66FF66"/>
      <color rgb="FF969696"/>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copyright/index.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D22"/>
  <sheetViews>
    <sheetView tabSelected="1" workbookViewId="0"/>
  </sheetViews>
  <sheetFormatPr defaultColWidth="9" defaultRowHeight="15"/>
  <cols>
    <col min="1" max="1" width="9" style="116"/>
    <col min="2" max="2" width="24.5" style="116" customWidth="1"/>
    <col min="3" max="3" width="38" style="116" customWidth="1"/>
    <col min="4" max="4" width="54.625" style="116" customWidth="1"/>
    <col min="5" max="5" width="16.25" style="116" customWidth="1"/>
    <col min="6" max="6" width="46.5" style="116" customWidth="1"/>
    <col min="7" max="16384" width="9" style="116"/>
  </cols>
  <sheetData>
    <row r="2" spans="2:4" ht="18.75">
      <c r="B2" s="200" t="s">
        <v>444</v>
      </c>
    </row>
    <row r="3" spans="2:4" ht="18.75">
      <c r="B3" s="200" t="s">
        <v>445</v>
      </c>
    </row>
    <row r="4" spans="2:4" ht="15.75">
      <c r="B4" s="201"/>
    </row>
    <row r="5" spans="2:4">
      <c r="D5" s="387" t="s">
        <v>415</v>
      </c>
    </row>
    <row r="6" spans="2:4">
      <c r="D6" s="91" t="s">
        <v>416</v>
      </c>
    </row>
    <row r="7" spans="2:4">
      <c r="C7" s="199"/>
      <c r="D7" s="380"/>
    </row>
    <row r="8" spans="2:4">
      <c r="B8" s="244" t="s">
        <v>417</v>
      </c>
      <c r="C8" s="427" t="s">
        <v>418</v>
      </c>
      <c r="D8" s="203" t="s">
        <v>419</v>
      </c>
    </row>
    <row r="9" spans="2:4">
      <c r="B9" s="426" t="s">
        <v>67</v>
      </c>
      <c r="C9" s="248" t="s">
        <v>69</v>
      </c>
      <c r="D9" s="103" t="s">
        <v>420</v>
      </c>
    </row>
    <row r="10" spans="2:4" ht="45">
      <c r="B10" s="419" t="s">
        <v>447</v>
      </c>
      <c r="C10" s="202" t="s">
        <v>434</v>
      </c>
      <c r="D10" s="423" t="s">
        <v>421</v>
      </c>
    </row>
    <row r="11" spans="2:4">
      <c r="B11" s="419" t="s">
        <v>422</v>
      </c>
      <c r="C11" s="197">
        <v>15</v>
      </c>
      <c r="D11" s="423" t="s">
        <v>423</v>
      </c>
    </row>
    <row r="12" spans="2:4">
      <c r="B12" s="420" t="s">
        <v>424</v>
      </c>
      <c r="C12" s="197">
        <v>25</v>
      </c>
      <c r="D12" s="103" t="s">
        <v>425</v>
      </c>
    </row>
    <row r="13" spans="2:4">
      <c r="B13" s="420" t="s">
        <v>426</v>
      </c>
      <c r="C13" s="197">
        <v>69</v>
      </c>
      <c r="D13" s="103" t="s">
        <v>427</v>
      </c>
    </row>
    <row r="14" spans="2:4">
      <c r="B14" s="419" t="s">
        <v>428</v>
      </c>
      <c r="C14" s="197">
        <v>4</v>
      </c>
      <c r="D14" s="103" t="s">
        <v>435</v>
      </c>
    </row>
    <row r="15" spans="2:4">
      <c r="B15" s="419" t="s">
        <v>429</v>
      </c>
      <c r="C15" s="197">
        <v>22</v>
      </c>
      <c r="D15" s="103" t="s">
        <v>436</v>
      </c>
    </row>
    <row r="16" spans="2:4">
      <c r="B16" s="419" t="s">
        <v>430</v>
      </c>
      <c r="C16" s="197">
        <v>30</v>
      </c>
      <c r="D16" s="103" t="s">
        <v>437</v>
      </c>
    </row>
    <row r="17" spans="2:4">
      <c r="B17" s="419" t="s">
        <v>448</v>
      </c>
      <c r="C17" s="197">
        <v>31</v>
      </c>
      <c r="D17" s="103" t="s">
        <v>438</v>
      </c>
    </row>
    <row r="18" spans="2:4">
      <c r="B18" s="419" t="s">
        <v>431</v>
      </c>
      <c r="C18" s="197">
        <v>79</v>
      </c>
      <c r="D18" s="103" t="s">
        <v>439</v>
      </c>
    </row>
    <row r="19" spans="2:4">
      <c r="B19" s="419" t="s">
        <v>432</v>
      </c>
      <c r="C19" s="197">
        <v>113</v>
      </c>
      <c r="D19" s="103" t="s">
        <v>440</v>
      </c>
    </row>
    <row r="21" spans="2:4">
      <c r="B21" s="418" t="s">
        <v>446</v>
      </c>
    </row>
    <row r="22" spans="2:4">
      <c r="B22" s="424" t="s">
        <v>433</v>
      </c>
    </row>
  </sheetData>
  <phoneticPr fontId="4"/>
  <hyperlinks>
    <hyperlink ref="B10" location="'NID7章-各種時系列データ'!A1" display="NID7章-各種時系列データ" xr:uid="{00000000-0004-0000-0000-000003000000}"/>
    <hyperlink ref="B11" location="'NID7.2-活動量_5A1'!A1" display="NID7.2-活動量_5A1" xr:uid="{00000000-0004-0000-0000-000004000000}"/>
    <hyperlink ref="B14" location="'NID7.2-排出量_5A'!A1" display="NID7.2-排出量_5A" xr:uid="{00000000-0004-0000-0000-000005000000}"/>
    <hyperlink ref="B15" location="'NID7.3-排出量_5B'!A1" display="NID7.3-排出量_5B" xr:uid="{00000000-0004-0000-0000-000006000000}"/>
    <hyperlink ref="B16" location="'NID7.4-排出量_5C'!A1" display="NID7.4-排出量_5C" xr:uid="{00000000-0004-0000-0000-000007000000}"/>
    <hyperlink ref="B17" location="'NID7.4-排出量_5C, 1A'!A1" display="NID7.4-排出量_5C, 1A" xr:uid="{00000000-0004-0000-0000-000008000000}"/>
    <hyperlink ref="B18" location="'NID7.5-排出量_5D'!A1" display="NID7.5-排出量_5D" xr:uid="{00000000-0004-0000-0000-000009000000}"/>
    <hyperlink ref="B19" location="'NID7.6-排出量_5E'!A1" display="NID7.6-排出量_5E" xr:uid="{00000000-0004-0000-0000-00000A000000}"/>
    <hyperlink ref="B13" location="'NID7.4-活動量_1A'!A1" display="NID7.4-活動量_1A" xr:uid="{00000000-0004-0000-0000-00000B000000}"/>
    <hyperlink ref="B12" location="'NID7.3-活動量_5B1'!A1" display="NID7.3-活動量_5B1" xr:uid="{6BC42789-A31F-4BB6-B0C0-8ECCB1EC0EB8}"/>
    <hyperlink ref="B22" r:id="rId1" xr:uid="{E1F242EB-1563-4A01-8242-638F218675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9110-A048-4321-8EF2-9F2B1864F4B0}">
  <dimension ref="A1:BG66"/>
  <sheetViews>
    <sheetView workbookViewId="0">
      <pane xSplit="26" ySplit="9" topLeftCell="AA10" activePane="bottomRight" state="frozenSplit"/>
      <selection pane="topRight" activeCell="V1" sqref="V1"/>
      <selection pane="bottomLeft" activeCell="A26" sqref="A26"/>
      <selection pane="bottomRight" activeCell="AA3" sqref="AA3"/>
    </sheetView>
  </sheetViews>
  <sheetFormatPr defaultColWidth="5.625" defaultRowHeight="15"/>
  <cols>
    <col min="1" max="1" width="2.625" style="94" customWidth="1"/>
    <col min="2" max="17" width="1.625" style="94" hidden="1" customWidth="1"/>
    <col min="18" max="18" width="2.625" style="94" customWidth="1"/>
    <col min="19" max="19" width="4.5" style="94" customWidth="1"/>
    <col min="20" max="20" width="3.25" style="94" customWidth="1"/>
    <col min="21" max="21" width="6.25" style="94" customWidth="1"/>
    <col min="22" max="22" width="4.375" style="94" customWidth="1"/>
    <col min="23" max="23" width="16" style="94" customWidth="1"/>
    <col min="24" max="24" width="5.375" style="181" customWidth="1"/>
    <col min="25" max="25" width="18.75" style="94" customWidth="1"/>
    <col min="26" max="26" width="11.5" style="104" bestFit="1" customWidth="1" collapsed="1"/>
    <col min="27" max="59" width="6.75" style="94" bestFit="1" customWidth="1"/>
    <col min="60" max="16384" width="5.625" style="94"/>
  </cols>
  <sheetData>
    <row r="1" spans="1:59" ht="18.75">
      <c r="R1" s="205" t="s">
        <v>414</v>
      </c>
      <c r="S1" s="206"/>
    </row>
    <row r="2" spans="1:59" ht="18.75">
      <c r="R2" s="206"/>
      <c r="S2" s="205" t="s">
        <v>202</v>
      </c>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row>
    <row r="3" spans="1:59">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row>
    <row r="4" spans="1:59">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row>
    <row r="5" spans="1:59" ht="15.75">
      <c r="S5" s="207" t="s">
        <v>72</v>
      </c>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00"/>
      <c r="BB5" s="300"/>
    </row>
    <row r="6" spans="1:59">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row>
    <row r="7" spans="1:59">
      <c r="AA7" s="364"/>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row>
    <row r="8" spans="1:59">
      <c r="S8" s="127" t="s">
        <v>177</v>
      </c>
      <c r="T8" s="94">
        <v>31</v>
      </c>
      <c r="U8" s="390" t="s">
        <v>229</v>
      </c>
    </row>
    <row r="9" spans="1:59" ht="15" customHeight="1">
      <c r="U9" s="120" t="s">
        <v>154</v>
      </c>
      <c r="V9" s="551" t="s">
        <v>34</v>
      </c>
      <c r="W9" s="552"/>
      <c r="X9" s="552"/>
      <c r="Y9" s="553"/>
      <c r="Z9" s="120" t="s">
        <v>29</v>
      </c>
      <c r="AA9" s="120">
        <v>1990</v>
      </c>
      <c r="AB9" s="120">
        <v>1991</v>
      </c>
      <c r="AC9" s="120">
        <v>1992</v>
      </c>
      <c r="AD9" s="120">
        <v>1993</v>
      </c>
      <c r="AE9" s="120">
        <v>1994</v>
      </c>
      <c r="AF9" s="120">
        <v>1995</v>
      </c>
      <c r="AG9" s="120">
        <v>1996</v>
      </c>
      <c r="AH9" s="120">
        <v>1997</v>
      </c>
      <c r="AI9" s="120">
        <v>1998</v>
      </c>
      <c r="AJ9" s="120">
        <v>1999</v>
      </c>
      <c r="AK9" s="120">
        <v>2000</v>
      </c>
      <c r="AL9" s="120">
        <v>2001</v>
      </c>
      <c r="AM9" s="120">
        <v>2002</v>
      </c>
      <c r="AN9" s="120">
        <v>2003</v>
      </c>
      <c r="AO9" s="120">
        <v>2004</v>
      </c>
      <c r="AP9" s="120">
        <v>2005</v>
      </c>
      <c r="AQ9" s="120">
        <v>2006</v>
      </c>
      <c r="AR9" s="120">
        <v>2007</v>
      </c>
      <c r="AS9" s="120">
        <v>2008</v>
      </c>
      <c r="AT9" s="120">
        <v>2009</v>
      </c>
      <c r="AU9" s="120">
        <v>2010</v>
      </c>
      <c r="AV9" s="120">
        <v>2011</v>
      </c>
      <c r="AW9" s="120">
        <v>2012</v>
      </c>
      <c r="AX9" s="120">
        <v>2013</v>
      </c>
      <c r="AY9" s="120">
        <v>2014</v>
      </c>
      <c r="AZ9" s="120">
        <v>2015</v>
      </c>
      <c r="BA9" s="120">
        <v>2016</v>
      </c>
      <c r="BB9" s="120">
        <v>2017</v>
      </c>
      <c r="BC9" s="120">
        <v>2018</v>
      </c>
      <c r="BD9" s="120">
        <v>2019</v>
      </c>
      <c r="BE9" s="120">
        <v>2020</v>
      </c>
      <c r="BF9" s="120">
        <v>2021</v>
      </c>
      <c r="BG9" s="120">
        <v>2022</v>
      </c>
    </row>
    <row r="10" spans="1:59" ht="30" customHeight="1">
      <c r="U10" s="554" t="s">
        <v>81</v>
      </c>
      <c r="V10" s="556" t="s">
        <v>211</v>
      </c>
      <c r="W10" s="557"/>
      <c r="X10" s="557"/>
      <c r="Y10" s="558"/>
      <c r="Z10" s="121" t="s">
        <v>82</v>
      </c>
      <c r="AA10" s="235">
        <v>12318.702925351379</v>
      </c>
      <c r="AB10" s="235">
        <v>12331.274808730599</v>
      </c>
      <c r="AC10" s="235">
        <v>13375.611278138173</v>
      </c>
      <c r="AD10" s="235">
        <v>13179.842297780478</v>
      </c>
      <c r="AE10" s="235">
        <v>15711.933403069759</v>
      </c>
      <c r="AF10" s="235">
        <v>16009.691542559258</v>
      </c>
      <c r="AG10" s="235">
        <v>16404.817393740297</v>
      </c>
      <c r="AH10" s="235">
        <v>17018.945499746162</v>
      </c>
      <c r="AI10" s="235">
        <v>17039.736188865427</v>
      </c>
      <c r="AJ10" s="235">
        <v>16769.845156652267</v>
      </c>
      <c r="AK10" s="235">
        <v>16884.141410693082</v>
      </c>
      <c r="AL10" s="235">
        <v>15669.526497158762</v>
      </c>
      <c r="AM10" s="235">
        <v>15145.670732317754</v>
      </c>
      <c r="AN10" s="235">
        <v>15164.199547351556</v>
      </c>
      <c r="AO10" s="235">
        <v>14652.559278399103</v>
      </c>
      <c r="AP10" s="235">
        <v>14208.601428947706</v>
      </c>
      <c r="AQ10" s="235">
        <v>13427.819429522175</v>
      </c>
      <c r="AR10" s="235">
        <v>13601.542919408699</v>
      </c>
      <c r="AS10" s="235">
        <v>14671.006464196224</v>
      </c>
      <c r="AT10" s="235">
        <v>12201.178953129949</v>
      </c>
      <c r="AU10" s="235">
        <v>12506.191779795836</v>
      </c>
      <c r="AV10" s="235">
        <v>11728.493280812056</v>
      </c>
      <c r="AW10" s="235">
        <v>12316.269169037621</v>
      </c>
      <c r="AX10" s="235">
        <v>12199.890461071229</v>
      </c>
      <c r="AY10" s="235">
        <v>11719.332607467481</v>
      </c>
      <c r="AZ10" s="235">
        <v>11665.965540222425</v>
      </c>
      <c r="BA10" s="235">
        <v>11094.53855559944</v>
      </c>
      <c r="BB10" s="235">
        <v>10826.603365950397</v>
      </c>
      <c r="BC10" s="235">
        <v>11629.081397093845</v>
      </c>
      <c r="BD10" s="235">
        <v>11360.796822537213</v>
      </c>
      <c r="BE10" s="235">
        <v>10430.576040842394</v>
      </c>
      <c r="BF10" s="235">
        <v>10829.47269069584</v>
      </c>
      <c r="BG10" s="235">
        <v>10225.832358294379</v>
      </c>
    </row>
    <row r="11" spans="1:59" s="127" customFormat="1" ht="15" customHeight="1">
      <c r="A11" s="127" t="s">
        <v>1</v>
      </c>
      <c r="T11" s="94"/>
      <c r="U11" s="554"/>
      <c r="V11" s="559" t="s">
        <v>39</v>
      </c>
      <c r="W11" s="562" t="s">
        <v>38</v>
      </c>
      <c r="X11" s="565" t="s">
        <v>83</v>
      </c>
      <c r="Y11" s="330" t="s">
        <v>167</v>
      </c>
      <c r="Z11" s="121" t="s">
        <v>82</v>
      </c>
      <c r="AA11" s="235">
        <v>4625.4362425616991</v>
      </c>
      <c r="AB11" s="235">
        <v>4749.4994576455229</v>
      </c>
      <c r="AC11" s="235">
        <v>4724.1027348930038</v>
      </c>
      <c r="AD11" s="235">
        <v>4703.0080271090019</v>
      </c>
      <c r="AE11" s="235">
        <v>4746.0986608556877</v>
      </c>
      <c r="AF11" s="235">
        <v>4982.4443743151942</v>
      </c>
      <c r="AG11" s="235">
        <v>5201.9666665769419</v>
      </c>
      <c r="AH11" s="235">
        <v>5378.4477203106308</v>
      </c>
      <c r="AI11" s="235">
        <v>5728.3333585990085</v>
      </c>
      <c r="AJ11" s="235">
        <v>5845.8845428117856</v>
      </c>
      <c r="AK11" s="235">
        <v>6375.6689197834967</v>
      </c>
      <c r="AL11" s="235">
        <v>6663.1127195803301</v>
      </c>
      <c r="AM11" s="235">
        <v>6796.267822656052</v>
      </c>
      <c r="AN11" s="235">
        <v>6820.3378474109504</v>
      </c>
      <c r="AO11" s="235">
        <v>6279.5336849188334</v>
      </c>
      <c r="AP11" s="235">
        <v>5151.489020817633</v>
      </c>
      <c r="AQ11" s="235">
        <v>4187.8219355024094</v>
      </c>
      <c r="AR11" s="235">
        <v>3878.8618609370992</v>
      </c>
      <c r="AS11" s="235">
        <v>4447.7630405758109</v>
      </c>
      <c r="AT11" s="235">
        <v>3695.1707182300879</v>
      </c>
      <c r="AU11" s="235">
        <v>3309.4039896501067</v>
      </c>
      <c r="AV11" s="235">
        <v>3513.7274912556177</v>
      </c>
      <c r="AW11" s="235">
        <v>4270.9533519547267</v>
      </c>
      <c r="AX11" s="235">
        <v>4202.2579633768773</v>
      </c>
      <c r="AY11" s="235">
        <v>3685.3475293766428</v>
      </c>
      <c r="AZ11" s="235">
        <v>3575.1407776644282</v>
      </c>
      <c r="BA11" s="235">
        <v>4195.9473844827662</v>
      </c>
      <c r="BB11" s="235">
        <v>4565.1138581361774</v>
      </c>
      <c r="BC11" s="235">
        <v>4148.4174083723146</v>
      </c>
      <c r="BD11" s="235">
        <v>4501.1884174538091</v>
      </c>
      <c r="BE11" s="235">
        <v>4411.8842610626289</v>
      </c>
      <c r="BF11" s="235">
        <v>4625.9995369858971</v>
      </c>
      <c r="BG11" s="235">
        <v>4570.9787012634561</v>
      </c>
    </row>
    <row r="12" spans="1:59" s="127" customFormat="1" ht="15" customHeight="1">
      <c r="T12" s="94"/>
      <c r="U12" s="554"/>
      <c r="V12" s="559"/>
      <c r="W12" s="563"/>
      <c r="X12" s="566"/>
      <c r="Y12" s="330" t="s">
        <v>226</v>
      </c>
      <c r="Z12" s="121" t="s">
        <v>82</v>
      </c>
      <c r="AA12" s="235">
        <v>336.17386338915088</v>
      </c>
      <c r="AB12" s="235">
        <v>345.19696881252986</v>
      </c>
      <c r="AC12" s="235">
        <v>343.34886606920145</v>
      </c>
      <c r="AD12" s="235">
        <v>342.94907934063474</v>
      </c>
      <c r="AE12" s="235">
        <v>346.08287835433254</v>
      </c>
      <c r="AF12" s="235">
        <v>362.72495988148279</v>
      </c>
      <c r="AG12" s="235">
        <v>379.28961917672416</v>
      </c>
      <c r="AH12" s="235">
        <v>391.25837801771866</v>
      </c>
      <c r="AI12" s="235">
        <v>417.02612845952103</v>
      </c>
      <c r="AJ12" s="235">
        <v>461.69127555282233</v>
      </c>
      <c r="AK12" s="235">
        <v>573.29630866632783</v>
      </c>
      <c r="AL12" s="235">
        <v>570.23141860708608</v>
      </c>
      <c r="AM12" s="235">
        <v>730.9618492892572</v>
      </c>
      <c r="AN12" s="235">
        <v>786.8571215055166</v>
      </c>
      <c r="AO12" s="235">
        <v>730.03437116834232</v>
      </c>
      <c r="AP12" s="235">
        <v>436.02574276173294</v>
      </c>
      <c r="AQ12" s="235">
        <v>320.56463032608889</v>
      </c>
      <c r="AR12" s="235">
        <v>352.93539712225595</v>
      </c>
      <c r="AS12" s="235">
        <v>186.93259817339384</v>
      </c>
      <c r="AT12" s="235">
        <v>220.54958424367985</v>
      </c>
      <c r="AU12" s="235">
        <v>264.17979792953872</v>
      </c>
      <c r="AV12" s="235">
        <v>295.10000241402633</v>
      </c>
      <c r="AW12" s="235">
        <v>298.16526380248183</v>
      </c>
      <c r="AX12" s="235">
        <v>318.32978705282818</v>
      </c>
      <c r="AY12" s="235">
        <v>375.34729789192613</v>
      </c>
      <c r="AZ12" s="235">
        <v>342.14245939285581</v>
      </c>
      <c r="BA12" s="235">
        <v>385.72784855045779</v>
      </c>
      <c r="BB12" s="235">
        <v>418.48527771466445</v>
      </c>
      <c r="BC12" s="235">
        <v>475.60479928210145</v>
      </c>
      <c r="BD12" s="235">
        <v>536.51130736908658</v>
      </c>
      <c r="BE12" s="235">
        <v>508.6564061182994</v>
      </c>
      <c r="BF12" s="235">
        <v>437.07992341501136</v>
      </c>
      <c r="BG12" s="235">
        <v>412.8086884190397</v>
      </c>
    </row>
    <row r="13" spans="1:59" s="127" customFormat="1" ht="15" customHeight="1">
      <c r="T13" s="94"/>
      <c r="U13" s="554"/>
      <c r="V13" s="559"/>
      <c r="W13" s="563"/>
      <c r="X13" s="566"/>
      <c r="Y13" s="198" t="s">
        <v>84</v>
      </c>
      <c r="Z13" s="121" t="s">
        <v>82</v>
      </c>
      <c r="AA13" s="235">
        <v>685.51067016762909</v>
      </c>
      <c r="AB13" s="235">
        <v>715.69494973469466</v>
      </c>
      <c r="AC13" s="235">
        <v>719.97127320774439</v>
      </c>
      <c r="AD13" s="235">
        <v>725.53868789925866</v>
      </c>
      <c r="AE13" s="235">
        <v>734.14543063225506</v>
      </c>
      <c r="AF13" s="235">
        <v>765.4821186875572</v>
      </c>
      <c r="AG13" s="235">
        <v>782.32815493709893</v>
      </c>
      <c r="AH13" s="235">
        <v>805.91334621441274</v>
      </c>
      <c r="AI13" s="235">
        <v>831.33896484139689</v>
      </c>
      <c r="AJ13" s="235">
        <v>859.68058356169172</v>
      </c>
      <c r="AK13" s="235">
        <v>922.42977187906013</v>
      </c>
      <c r="AL13" s="235">
        <v>975.78973269860569</v>
      </c>
      <c r="AM13" s="235">
        <v>1042.9436611346227</v>
      </c>
      <c r="AN13" s="235">
        <v>1089.6331085477934</v>
      </c>
      <c r="AO13" s="235">
        <v>1071.3714630724558</v>
      </c>
      <c r="AP13" s="235">
        <v>1055.0573298021573</v>
      </c>
      <c r="AQ13" s="235">
        <v>993.54608763960948</v>
      </c>
      <c r="AR13" s="235">
        <v>975.47799231648173</v>
      </c>
      <c r="AS13" s="235">
        <v>926.64549310086738</v>
      </c>
      <c r="AT13" s="235">
        <v>823.46609013480213</v>
      </c>
      <c r="AU13" s="235">
        <v>861.18962369220117</v>
      </c>
      <c r="AV13" s="235">
        <v>870.43467476157093</v>
      </c>
      <c r="AW13" s="235">
        <v>941.39160026700131</v>
      </c>
      <c r="AX13" s="235">
        <v>893.42796337783579</v>
      </c>
      <c r="AY13" s="235">
        <v>884.87740679826879</v>
      </c>
      <c r="AZ13" s="235">
        <v>808.04154445760707</v>
      </c>
      <c r="BA13" s="235">
        <v>939.17539383550968</v>
      </c>
      <c r="BB13" s="235">
        <v>910.85671314638853</v>
      </c>
      <c r="BC13" s="235">
        <v>857.43724334019271</v>
      </c>
      <c r="BD13" s="235">
        <v>869.88851878336266</v>
      </c>
      <c r="BE13" s="235">
        <v>880.20671994506006</v>
      </c>
      <c r="BF13" s="235">
        <v>870.26212100326006</v>
      </c>
      <c r="BG13" s="235">
        <v>856.92429698852698</v>
      </c>
    </row>
    <row r="14" spans="1:59" s="127" customFormat="1" ht="15" customHeight="1">
      <c r="T14" s="94"/>
      <c r="U14" s="554"/>
      <c r="V14" s="559"/>
      <c r="W14" s="563"/>
      <c r="X14" s="566"/>
      <c r="Y14" s="198" t="s">
        <v>85</v>
      </c>
      <c r="Z14" s="121" t="s">
        <v>82</v>
      </c>
      <c r="AA14" s="235">
        <v>178.32328890074635</v>
      </c>
      <c r="AB14" s="235">
        <v>179.78131371089893</v>
      </c>
      <c r="AC14" s="235">
        <v>189.50456460492424</v>
      </c>
      <c r="AD14" s="235">
        <v>203.62608681270311</v>
      </c>
      <c r="AE14" s="235">
        <v>216.31798880823899</v>
      </c>
      <c r="AF14" s="235">
        <v>226.0073764295721</v>
      </c>
      <c r="AG14" s="235">
        <v>242.80747496782783</v>
      </c>
      <c r="AH14" s="235">
        <v>260.15257920600328</v>
      </c>
      <c r="AI14" s="235">
        <v>245.93567577122866</v>
      </c>
      <c r="AJ14" s="235">
        <v>249.18991122446684</v>
      </c>
      <c r="AK14" s="235">
        <v>253.37434716645899</v>
      </c>
      <c r="AL14" s="235">
        <v>265.04526537810932</v>
      </c>
      <c r="AM14" s="235">
        <v>296.75814946303876</v>
      </c>
      <c r="AN14" s="235">
        <v>362.90166420520666</v>
      </c>
      <c r="AO14" s="235">
        <v>367.5025384517827</v>
      </c>
      <c r="AP14" s="235">
        <v>368.60078788970964</v>
      </c>
      <c r="AQ14" s="235">
        <v>371.437034641835</v>
      </c>
      <c r="AR14" s="235">
        <v>376.61329651390639</v>
      </c>
      <c r="AS14" s="235">
        <v>391.41668878523711</v>
      </c>
      <c r="AT14" s="235">
        <v>386.23217393839013</v>
      </c>
      <c r="AU14" s="235">
        <v>394.51698102452218</v>
      </c>
      <c r="AV14" s="235">
        <v>392.34660237280542</v>
      </c>
      <c r="AW14" s="235">
        <v>417.29339011913294</v>
      </c>
      <c r="AX14" s="235">
        <v>417.36040336194424</v>
      </c>
      <c r="AY14" s="235">
        <v>434.38110709511619</v>
      </c>
      <c r="AZ14" s="235">
        <v>415.30196713893406</v>
      </c>
      <c r="BA14" s="235">
        <v>502.13614664267931</v>
      </c>
      <c r="BB14" s="235">
        <v>521.58700666788639</v>
      </c>
      <c r="BC14" s="235">
        <v>494.17713053941731</v>
      </c>
      <c r="BD14" s="235">
        <v>506.83563299187784</v>
      </c>
      <c r="BE14" s="235">
        <v>496.31640764128502</v>
      </c>
      <c r="BF14" s="235">
        <v>495.76700936034257</v>
      </c>
      <c r="BG14" s="235">
        <v>499.75309210226482</v>
      </c>
    </row>
    <row r="15" spans="1:59" s="127" customFormat="1" ht="15" customHeight="1">
      <c r="T15" s="94"/>
      <c r="U15" s="554"/>
      <c r="V15" s="559"/>
      <c r="W15" s="563"/>
      <c r="X15" s="567"/>
      <c r="Y15" s="198" t="s">
        <v>86</v>
      </c>
      <c r="Z15" s="121" t="s">
        <v>82</v>
      </c>
      <c r="AA15" s="235">
        <v>627.47653843715545</v>
      </c>
      <c r="AB15" s="235">
        <v>664.6285275599804</v>
      </c>
      <c r="AC15" s="235">
        <v>684.29956201065795</v>
      </c>
      <c r="AD15" s="235">
        <v>672.81488866707502</v>
      </c>
      <c r="AE15" s="235">
        <v>677.70315196456556</v>
      </c>
      <c r="AF15" s="235">
        <v>712.91469118762586</v>
      </c>
      <c r="AG15" s="235">
        <v>744.7047725623022</v>
      </c>
      <c r="AH15" s="235">
        <v>800.76602408215354</v>
      </c>
      <c r="AI15" s="235">
        <v>822.85486635056736</v>
      </c>
      <c r="AJ15" s="235">
        <v>789.13615959768129</v>
      </c>
      <c r="AK15" s="235">
        <v>689.19748334107487</v>
      </c>
      <c r="AL15" s="235">
        <v>696.07589921331669</v>
      </c>
      <c r="AM15" s="235">
        <v>774.41827615007298</v>
      </c>
      <c r="AN15" s="235">
        <v>818.34291531923168</v>
      </c>
      <c r="AO15" s="235">
        <v>494.1176337480768</v>
      </c>
      <c r="AP15" s="235">
        <v>963.90239706186583</v>
      </c>
      <c r="AQ15" s="235">
        <v>1138.9023691696857</v>
      </c>
      <c r="AR15" s="235">
        <v>946.78798436364946</v>
      </c>
      <c r="AS15" s="235">
        <v>1217.1648112281503</v>
      </c>
      <c r="AT15" s="235">
        <v>1262.2201265750234</v>
      </c>
      <c r="AU15" s="235">
        <v>1195.7538980491095</v>
      </c>
      <c r="AV15" s="235">
        <v>1001.8635025110331</v>
      </c>
      <c r="AW15" s="235">
        <v>905.39564481151911</v>
      </c>
      <c r="AX15" s="235">
        <v>893.76970507899637</v>
      </c>
      <c r="AY15" s="235">
        <v>862.18800462144372</v>
      </c>
      <c r="AZ15" s="235">
        <v>966.86241392751481</v>
      </c>
      <c r="BA15" s="235">
        <v>1044.7934109288335</v>
      </c>
      <c r="BB15" s="235">
        <v>1106.4038366275399</v>
      </c>
      <c r="BC15" s="235">
        <v>887.25499573938885</v>
      </c>
      <c r="BD15" s="235">
        <v>980.69530266099696</v>
      </c>
      <c r="BE15" s="235">
        <v>919.72491148104177</v>
      </c>
      <c r="BF15" s="235">
        <v>966.1286667513566</v>
      </c>
      <c r="BG15" s="235">
        <v>945.35670717223854</v>
      </c>
    </row>
    <row r="16" spans="1:59" s="127" customFormat="1" ht="15" customHeight="1">
      <c r="T16" s="94"/>
      <c r="U16" s="554"/>
      <c r="V16" s="559"/>
      <c r="W16" s="563"/>
      <c r="X16" s="568" t="s">
        <v>87</v>
      </c>
      <c r="Y16" s="198" t="s">
        <v>88</v>
      </c>
      <c r="Z16" s="121" t="s">
        <v>82</v>
      </c>
      <c r="AA16" s="235">
        <v>20.736600503983169</v>
      </c>
      <c r="AB16" s="235">
        <v>20.35587382687741</v>
      </c>
      <c r="AC16" s="235">
        <v>33.442112279684451</v>
      </c>
      <c r="AD16" s="235">
        <v>27.026400218035818</v>
      </c>
      <c r="AE16" s="235">
        <v>29.24388935436216</v>
      </c>
      <c r="AF16" s="235">
        <v>29.896014937549001</v>
      </c>
      <c r="AG16" s="235">
        <v>27.291816770688502</v>
      </c>
      <c r="AH16" s="235">
        <v>28.705730994775127</v>
      </c>
      <c r="AI16" s="235">
        <v>25.362308162776205</v>
      </c>
      <c r="AJ16" s="235">
        <v>24.514054705001861</v>
      </c>
      <c r="AK16" s="235">
        <v>27.779938739567822</v>
      </c>
      <c r="AL16" s="235">
        <v>54.328359986272055</v>
      </c>
      <c r="AM16" s="235">
        <v>58.076133976026554</v>
      </c>
      <c r="AN16" s="235">
        <v>55.299045717055563</v>
      </c>
      <c r="AO16" s="235">
        <v>55.659558972703245</v>
      </c>
      <c r="AP16" s="235">
        <v>108.58774936959296</v>
      </c>
      <c r="AQ16" s="235">
        <v>104.31279691449278</v>
      </c>
      <c r="AR16" s="235">
        <v>76.92480007050878</v>
      </c>
      <c r="AS16" s="235">
        <v>73.390937683219533</v>
      </c>
      <c r="AT16" s="235">
        <v>66.712480316090506</v>
      </c>
      <c r="AU16" s="235">
        <v>175.9662663490914</v>
      </c>
      <c r="AV16" s="235">
        <v>169.66016792915485</v>
      </c>
      <c r="AW16" s="235">
        <v>104.55958879047368</v>
      </c>
      <c r="AX16" s="235">
        <v>151.80804669639213</v>
      </c>
      <c r="AY16" s="235">
        <v>174.74777720951178</v>
      </c>
      <c r="AZ16" s="235">
        <v>168.90198067457203</v>
      </c>
      <c r="BA16" s="235">
        <v>176.02858078599129</v>
      </c>
      <c r="BB16" s="235">
        <v>117.48314059167519</v>
      </c>
      <c r="BC16" s="235">
        <v>123.15080729580589</v>
      </c>
      <c r="BD16" s="235">
        <v>134.43328892387618</v>
      </c>
      <c r="BE16" s="235">
        <v>133.07397393486539</v>
      </c>
      <c r="BF16" s="235">
        <v>76.517207030194712</v>
      </c>
      <c r="BG16" s="235">
        <v>143.82042916988308</v>
      </c>
    </row>
    <row r="17" spans="20:59" s="127" customFormat="1" ht="15" customHeight="1">
      <c r="T17" s="94"/>
      <c r="U17" s="554"/>
      <c r="V17" s="559"/>
      <c r="W17" s="563"/>
      <c r="X17" s="569"/>
      <c r="Y17" s="169" t="s">
        <v>89</v>
      </c>
      <c r="Z17" s="121" t="s">
        <v>82</v>
      </c>
      <c r="AA17" s="235">
        <v>31.024265277271542</v>
      </c>
      <c r="AB17" s="235">
        <v>28.744083417013869</v>
      </c>
      <c r="AC17" s="235">
        <v>40.736251514371482</v>
      </c>
      <c r="AD17" s="235">
        <v>41.911334437359955</v>
      </c>
      <c r="AE17" s="235">
        <v>53.646442847856008</v>
      </c>
      <c r="AF17" s="235">
        <v>65.619692790686656</v>
      </c>
      <c r="AG17" s="235">
        <v>61.35082233907886</v>
      </c>
      <c r="AH17" s="235">
        <v>192.68323134921798</v>
      </c>
      <c r="AI17" s="235">
        <v>279.36952537392995</v>
      </c>
      <c r="AJ17" s="235">
        <v>217.11108933616319</v>
      </c>
      <c r="AK17" s="235">
        <v>188.26397131778543</v>
      </c>
      <c r="AL17" s="235">
        <v>185.91827141920018</v>
      </c>
      <c r="AM17" s="235">
        <v>180.84634297479414</v>
      </c>
      <c r="AN17" s="235">
        <v>181.4261796337945</v>
      </c>
      <c r="AO17" s="235">
        <v>258.03572896108568</v>
      </c>
      <c r="AP17" s="235">
        <v>307.17108159128367</v>
      </c>
      <c r="AQ17" s="235">
        <v>322.06763931212572</v>
      </c>
      <c r="AR17" s="235">
        <v>518.75098197488524</v>
      </c>
      <c r="AS17" s="235">
        <v>745.69777425033271</v>
      </c>
      <c r="AT17" s="235">
        <v>351.09070346415768</v>
      </c>
      <c r="AU17" s="235">
        <v>580.83436794617319</v>
      </c>
      <c r="AV17" s="235">
        <v>687.42629825853908</v>
      </c>
      <c r="AW17" s="235">
        <v>731.13329712499694</v>
      </c>
      <c r="AX17" s="235">
        <v>607.32787261783687</v>
      </c>
      <c r="AY17" s="235">
        <v>677.49393383562165</v>
      </c>
      <c r="AZ17" s="235">
        <v>897.74892430966895</v>
      </c>
      <c r="BA17" s="235">
        <v>836.50961181299908</v>
      </c>
      <c r="BB17" s="235">
        <v>829.71656764708132</v>
      </c>
      <c r="BC17" s="235">
        <v>817.22990427600212</v>
      </c>
      <c r="BD17" s="235">
        <v>983.08078122036829</v>
      </c>
      <c r="BE17" s="235">
        <v>1041.9561427381318</v>
      </c>
      <c r="BF17" s="235">
        <v>891.72068608747088</v>
      </c>
      <c r="BG17" s="235">
        <v>792.66911629853496</v>
      </c>
    </row>
    <row r="18" spans="20:59" s="127" customFormat="1" ht="15" customHeight="1">
      <c r="T18" s="94"/>
      <c r="U18" s="554"/>
      <c r="V18" s="559"/>
      <c r="W18" s="564"/>
      <c r="X18" s="570"/>
      <c r="Y18" s="198" t="s">
        <v>84</v>
      </c>
      <c r="Z18" s="121" t="s">
        <v>82</v>
      </c>
      <c r="AA18" s="237">
        <v>7.8736897029198685E-2</v>
      </c>
      <c r="AB18" s="237">
        <v>6.3209487147029134E-2</v>
      </c>
      <c r="AC18" s="237">
        <v>7.0033971832552222E-2</v>
      </c>
      <c r="AD18" s="237">
        <v>9.9984344618855581E-2</v>
      </c>
      <c r="AE18" s="237">
        <v>0.42413219856437018</v>
      </c>
      <c r="AF18" s="237">
        <v>0.65839142193251809</v>
      </c>
      <c r="AG18" s="237">
        <v>0.34891403240303387</v>
      </c>
      <c r="AH18" s="237">
        <v>1.0633383410684243</v>
      </c>
      <c r="AI18" s="237">
        <v>1.2967247752317588</v>
      </c>
      <c r="AJ18" s="237">
        <v>1.0418141529953622</v>
      </c>
      <c r="AK18" s="237">
        <v>0.96382150737138483</v>
      </c>
      <c r="AL18" s="237">
        <v>1.0639737795624269</v>
      </c>
      <c r="AM18" s="237">
        <v>1.0329077428512707</v>
      </c>
      <c r="AN18" s="237">
        <v>0.63087581672815096</v>
      </c>
      <c r="AO18" s="237">
        <v>0.55791438860938258</v>
      </c>
      <c r="AP18" s="237">
        <v>0.60288637926715316</v>
      </c>
      <c r="AQ18" s="237">
        <v>0.71518858651696116</v>
      </c>
      <c r="AR18" s="237">
        <v>0.66329524632039172</v>
      </c>
      <c r="AS18" s="237">
        <v>2.794115094717144</v>
      </c>
      <c r="AT18" s="237">
        <v>1.7588057649338409</v>
      </c>
      <c r="AU18" s="237">
        <v>2.1094116947090757</v>
      </c>
      <c r="AV18" s="237">
        <v>4.3195998787318297</v>
      </c>
      <c r="AW18" s="237">
        <v>5.5686772916294309</v>
      </c>
      <c r="AX18" s="237">
        <v>1.5754988615364414</v>
      </c>
      <c r="AY18" s="237">
        <v>1.6588566024202158</v>
      </c>
      <c r="AZ18" s="237">
        <v>1.4172719395758084</v>
      </c>
      <c r="BA18" s="237">
        <v>1.2964070932241254</v>
      </c>
      <c r="BB18" s="237">
        <v>1.2020482661366398</v>
      </c>
      <c r="BC18" s="237">
        <v>0.95244135843147315</v>
      </c>
      <c r="BD18" s="237">
        <v>4.8275246900504554E-2</v>
      </c>
      <c r="BE18" s="237">
        <v>0.20960866911408094</v>
      </c>
      <c r="BF18" s="237">
        <v>0.21670682439465982</v>
      </c>
      <c r="BG18" s="237">
        <v>0.20177579220824679</v>
      </c>
    </row>
    <row r="19" spans="20:59" ht="15" customHeight="1">
      <c r="U19" s="554"/>
      <c r="V19" s="560"/>
      <c r="W19" s="490" t="s">
        <v>37</v>
      </c>
      <c r="X19" s="250" t="s">
        <v>90</v>
      </c>
      <c r="Y19" s="198" t="s">
        <v>167</v>
      </c>
      <c r="Z19" s="121" t="s">
        <v>82</v>
      </c>
      <c r="AA19" s="235" t="s">
        <v>441</v>
      </c>
      <c r="AB19" s="235" t="s">
        <v>441</v>
      </c>
      <c r="AC19" s="235" t="s">
        <v>441</v>
      </c>
      <c r="AD19" s="235" t="s">
        <v>441</v>
      </c>
      <c r="AE19" s="235" t="s">
        <v>441</v>
      </c>
      <c r="AF19" s="235" t="s">
        <v>441</v>
      </c>
      <c r="AG19" s="235" t="s">
        <v>441</v>
      </c>
      <c r="AH19" s="235" t="s">
        <v>441</v>
      </c>
      <c r="AI19" s="235" t="s">
        <v>441</v>
      </c>
      <c r="AJ19" s="235" t="s">
        <v>441</v>
      </c>
      <c r="AK19" s="235">
        <v>94.081544413006228</v>
      </c>
      <c r="AL19" s="235">
        <v>230.79847438130901</v>
      </c>
      <c r="AM19" s="235">
        <v>305.59890698106528</v>
      </c>
      <c r="AN19" s="235">
        <v>425.29911143037344</v>
      </c>
      <c r="AO19" s="235">
        <v>506.06656445324052</v>
      </c>
      <c r="AP19" s="235">
        <v>521.62295539041372</v>
      </c>
      <c r="AQ19" s="235">
        <v>482.05973937279003</v>
      </c>
      <c r="AR19" s="235">
        <v>451.46921074764333</v>
      </c>
      <c r="AS19" s="235">
        <v>377.8539968490353</v>
      </c>
      <c r="AT19" s="235">
        <v>421.66313542253852</v>
      </c>
      <c r="AU19" s="235">
        <v>463.97942861240068</v>
      </c>
      <c r="AV19" s="235">
        <v>443.81011266367233</v>
      </c>
      <c r="AW19" s="235">
        <v>474.97953600731364</v>
      </c>
      <c r="AX19" s="235">
        <v>238.90275150991329</v>
      </c>
      <c r="AY19" s="235">
        <v>232.25707930615835</v>
      </c>
      <c r="AZ19" s="235">
        <v>269.82353239979795</v>
      </c>
      <c r="BA19" s="235">
        <v>259.25441636285319</v>
      </c>
      <c r="BB19" s="235">
        <v>273.34080258325753</v>
      </c>
      <c r="BC19" s="235">
        <v>224.06154418362161</v>
      </c>
      <c r="BD19" s="235">
        <v>228.42810989420789</v>
      </c>
      <c r="BE19" s="235">
        <v>220.27546980834231</v>
      </c>
      <c r="BF19" s="235">
        <v>208.34140045385334</v>
      </c>
      <c r="BG19" s="235">
        <v>216.99768698399583</v>
      </c>
    </row>
    <row r="20" spans="20:59" ht="15" customHeight="1">
      <c r="U20" s="554"/>
      <c r="V20" s="560"/>
      <c r="W20" s="485"/>
      <c r="X20" s="571" t="s">
        <v>63</v>
      </c>
      <c r="Y20" s="198" t="s">
        <v>88</v>
      </c>
      <c r="Z20" s="121" t="s">
        <v>82</v>
      </c>
      <c r="AA20" s="235">
        <v>3591.6814770981309</v>
      </c>
      <c r="AB20" s="235">
        <v>3524.5149436355719</v>
      </c>
      <c r="AC20" s="235">
        <v>4215.1279492818085</v>
      </c>
      <c r="AD20" s="235">
        <v>3457.4291751801547</v>
      </c>
      <c r="AE20" s="235">
        <v>4373.1492628790693</v>
      </c>
      <c r="AF20" s="235">
        <v>4193.1280097006365</v>
      </c>
      <c r="AG20" s="235">
        <v>3935.9066007669671</v>
      </c>
      <c r="AH20" s="235">
        <v>4352.0822031928619</v>
      </c>
      <c r="AI20" s="235">
        <v>4064.1829719088801</v>
      </c>
      <c r="AJ20" s="235">
        <v>3843.8765905420287</v>
      </c>
      <c r="AK20" s="235">
        <v>4149.8325705634352</v>
      </c>
      <c r="AL20" s="235">
        <v>4137.3929412045209</v>
      </c>
      <c r="AM20" s="235">
        <v>4369.803858410598</v>
      </c>
      <c r="AN20" s="235">
        <v>4745.6092183731507</v>
      </c>
      <c r="AO20" s="235">
        <v>4991.0734008433992</v>
      </c>
      <c r="AP20" s="235">
        <v>5214.6077635347574</v>
      </c>
      <c r="AQ20" s="235">
        <v>5071.8226251253609</v>
      </c>
      <c r="AR20" s="235">
        <v>5448.5283939503297</v>
      </c>
      <c r="AS20" s="235">
        <v>4804.8474421123356</v>
      </c>
      <c r="AT20" s="235">
        <v>4559.3331985451923</v>
      </c>
      <c r="AU20" s="235">
        <v>4778.3382906183024</v>
      </c>
      <c r="AV20" s="235">
        <v>4732.9815944124957</v>
      </c>
      <c r="AW20" s="235">
        <v>4952.4218412536829</v>
      </c>
      <c r="AX20" s="235">
        <v>4796.3063326449446</v>
      </c>
      <c r="AY20" s="235">
        <v>4591.6869302012001</v>
      </c>
      <c r="AZ20" s="235">
        <v>5014.9116503255927</v>
      </c>
      <c r="BA20" s="235">
        <v>4677.8424558417073</v>
      </c>
      <c r="BB20" s="235">
        <v>4679.7821962968046</v>
      </c>
      <c r="BC20" s="235">
        <v>5079.1073807053663</v>
      </c>
      <c r="BD20" s="235">
        <v>5328.4480816329442</v>
      </c>
      <c r="BE20" s="235">
        <v>4995.9858525552863</v>
      </c>
      <c r="BF20" s="235">
        <v>5144.3470137017221</v>
      </c>
      <c r="BG20" s="235">
        <v>4834.9102189266514</v>
      </c>
    </row>
    <row r="21" spans="20:59" ht="15" customHeight="1">
      <c r="U21" s="554"/>
      <c r="V21" s="560"/>
      <c r="W21" s="485"/>
      <c r="X21" s="571"/>
      <c r="Y21" s="169" t="s">
        <v>89</v>
      </c>
      <c r="Z21" s="121" t="s">
        <v>82</v>
      </c>
      <c r="AA21" s="235">
        <v>54.591511333333344</v>
      </c>
      <c r="AB21" s="235">
        <v>53.607451333333344</v>
      </c>
      <c r="AC21" s="235">
        <v>43.861253333333337</v>
      </c>
      <c r="AD21" s="235">
        <v>43.754942</v>
      </c>
      <c r="AE21" s="235">
        <v>37.377699333333339</v>
      </c>
      <c r="AF21" s="235">
        <v>59.171471333333344</v>
      </c>
      <c r="AG21" s="235">
        <v>69.376384000000002</v>
      </c>
      <c r="AH21" s="235">
        <v>176.44396</v>
      </c>
      <c r="AI21" s="235">
        <v>192.76503400000001</v>
      </c>
      <c r="AJ21" s="235">
        <v>288.89886666666666</v>
      </c>
      <c r="AK21" s="235">
        <v>449.72453067860994</v>
      </c>
      <c r="AL21" s="235">
        <v>740.06358391276319</v>
      </c>
      <c r="AM21" s="235">
        <v>863.46721310468865</v>
      </c>
      <c r="AN21" s="235">
        <v>1082.6252668030802</v>
      </c>
      <c r="AO21" s="235">
        <v>1213.9311034105447</v>
      </c>
      <c r="AP21" s="235">
        <v>1238.3901477778534</v>
      </c>
      <c r="AQ21" s="235">
        <v>1307.9496063380952</v>
      </c>
      <c r="AR21" s="235">
        <v>1453.0886697368555</v>
      </c>
      <c r="AS21" s="235">
        <v>1459.4427752213819</v>
      </c>
      <c r="AT21" s="235">
        <v>1707.4325148205448</v>
      </c>
      <c r="AU21" s="235">
        <v>1835.4304222815838</v>
      </c>
      <c r="AV21" s="235">
        <v>1740.5898203854581</v>
      </c>
      <c r="AW21" s="235">
        <v>1817.984175989968</v>
      </c>
      <c r="AX21" s="235">
        <v>1890.09431325836</v>
      </c>
      <c r="AY21" s="235">
        <v>2180.38617803342</v>
      </c>
      <c r="AZ21" s="235">
        <v>2093.8005004899733</v>
      </c>
      <c r="BA21" s="235">
        <v>2239.864736692426</v>
      </c>
      <c r="BB21" s="235">
        <v>2365.8878884277569</v>
      </c>
      <c r="BC21" s="235">
        <v>2485.1972960211383</v>
      </c>
      <c r="BD21" s="235">
        <v>2571.1143423778394</v>
      </c>
      <c r="BE21" s="235">
        <v>2519.0598453355951</v>
      </c>
      <c r="BF21" s="235">
        <v>2660.2735964028598</v>
      </c>
      <c r="BG21" s="235">
        <v>2711.0813173928609</v>
      </c>
    </row>
    <row r="22" spans="20:59" ht="15" customHeight="1">
      <c r="U22" s="554"/>
      <c r="V22" s="560"/>
      <c r="W22" s="488"/>
      <c r="X22" s="572" t="s">
        <v>91</v>
      </c>
      <c r="Y22" s="573"/>
      <c r="Z22" s="121" t="s">
        <v>82</v>
      </c>
      <c r="AA22" s="236">
        <v>526.86114112041503</v>
      </c>
      <c r="AB22" s="236">
        <v>571.41778345975536</v>
      </c>
      <c r="AC22" s="236">
        <v>630.32541668060981</v>
      </c>
      <c r="AD22" s="236">
        <v>704.83658373256083</v>
      </c>
      <c r="AE22" s="236">
        <v>770.96044046066788</v>
      </c>
      <c r="AF22" s="236">
        <v>845.16572783041431</v>
      </c>
      <c r="AG22" s="236">
        <v>872.74420869353639</v>
      </c>
      <c r="AH22" s="236">
        <v>891.33636237619635</v>
      </c>
      <c r="AI22" s="236">
        <v>850.19370450453425</v>
      </c>
      <c r="AJ22" s="236">
        <v>941.74152702243987</v>
      </c>
      <c r="AK22" s="236">
        <v>1044.1194095610947</v>
      </c>
      <c r="AL22" s="236">
        <v>1085.4381157465748</v>
      </c>
      <c r="AM22" s="236">
        <v>986.92661463077354</v>
      </c>
      <c r="AN22" s="236">
        <v>762.20554858250023</v>
      </c>
      <c r="AO22" s="236">
        <v>783.18352372229526</v>
      </c>
      <c r="AP22" s="236">
        <v>869.15932502144847</v>
      </c>
      <c r="AQ22" s="236">
        <v>949.37167119933622</v>
      </c>
      <c r="AR22" s="236">
        <v>997.70048912380003</v>
      </c>
      <c r="AS22" s="236">
        <v>1027.9961160585865</v>
      </c>
      <c r="AT22" s="236">
        <v>950.77889370139815</v>
      </c>
      <c r="AU22" s="236">
        <v>1007.7664373099562</v>
      </c>
      <c r="AV22" s="236">
        <v>975.86945701296281</v>
      </c>
      <c r="AW22" s="236">
        <v>950.65012075341599</v>
      </c>
      <c r="AX22" s="236">
        <v>957.55621035933427</v>
      </c>
      <c r="AY22" s="236">
        <v>1014.2707305842628</v>
      </c>
      <c r="AZ22" s="236">
        <v>1037.0425878572571</v>
      </c>
      <c r="BA22" s="236">
        <v>997.06814153148503</v>
      </c>
      <c r="BB22" s="236">
        <v>1036.0202959682235</v>
      </c>
      <c r="BC22" s="236">
        <v>1063.7345079416743</v>
      </c>
      <c r="BD22" s="236">
        <v>973.4962442854511</v>
      </c>
      <c r="BE22" s="236">
        <v>946.24238587025195</v>
      </c>
      <c r="BF22" s="236">
        <v>939.59224532737073</v>
      </c>
      <c r="BG22" s="236">
        <v>979.66963967782715</v>
      </c>
    </row>
    <row r="23" spans="20:59" ht="15" customHeight="1">
      <c r="U23" s="554"/>
      <c r="V23" s="560"/>
      <c r="W23" s="490" t="s">
        <v>168</v>
      </c>
      <c r="X23" s="575" t="s">
        <v>169</v>
      </c>
      <c r="Y23" s="576"/>
      <c r="Z23" s="121" t="s">
        <v>82</v>
      </c>
      <c r="AA23" s="235">
        <v>34.314084882635925</v>
      </c>
      <c r="AB23" s="235">
        <v>34.314084882635925</v>
      </c>
      <c r="AC23" s="235">
        <v>34.314084882635925</v>
      </c>
      <c r="AD23" s="235">
        <v>34.314084882635925</v>
      </c>
      <c r="AE23" s="235">
        <v>34.314084882635925</v>
      </c>
      <c r="AF23" s="235">
        <v>39.662369070561468</v>
      </c>
      <c r="AG23" s="235">
        <v>44.572269308657035</v>
      </c>
      <c r="AH23" s="235">
        <v>63.247425571413416</v>
      </c>
      <c r="AI23" s="235">
        <v>81.208209599852012</v>
      </c>
      <c r="AJ23" s="235">
        <v>131.63743708146299</v>
      </c>
      <c r="AK23" s="235">
        <v>151.4388853310646</v>
      </c>
      <c r="AL23" s="235">
        <v>179.2489783453255</v>
      </c>
      <c r="AM23" s="235">
        <v>247.12272800534677</v>
      </c>
      <c r="AN23" s="235">
        <v>333.97550481080441</v>
      </c>
      <c r="AO23" s="235">
        <v>392.84246632881315</v>
      </c>
      <c r="AP23" s="235">
        <v>422.58549505213165</v>
      </c>
      <c r="AQ23" s="235">
        <v>402.62468153910714</v>
      </c>
      <c r="AR23" s="235">
        <v>404.15080767214249</v>
      </c>
      <c r="AS23" s="235">
        <v>392.77704707188087</v>
      </c>
      <c r="AT23" s="235">
        <v>382.61555117654996</v>
      </c>
      <c r="AU23" s="235">
        <v>386.56629041618464</v>
      </c>
      <c r="AV23" s="235">
        <v>395.54281976351706</v>
      </c>
      <c r="AW23" s="235">
        <v>390.57224216915716</v>
      </c>
      <c r="AX23" s="235">
        <v>392.8155787953196</v>
      </c>
      <c r="AY23" s="235">
        <v>393.98957772918675</v>
      </c>
      <c r="AZ23" s="235">
        <v>366.33843943742733</v>
      </c>
      <c r="BA23" s="235">
        <v>364.98321568443072</v>
      </c>
      <c r="BB23" s="235">
        <v>364.36186325157161</v>
      </c>
      <c r="BC23" s="235">
        <v>367.69103022468977</v>
      </c>
      <c r="BD23" s="235">
        <v>321.99800741764773</v>
      </c>
      <c r="BE23" s="235">
        <v>313.08819825884081</v>
      </c>
      <c r="BF23" s="235">
        <v>299.37778566423987</v>
      </c>
      <c r="BG23" s="235">
        <v>299.531223798442</v>
      </c>
    </row>
    <row r="24" spans="20:59" ht="15" customHeight="1" thickBot="1">
      <c r="U24" s="554"/>
      <c r="V24" s="561"/>
      <c r="W24" s="574"/>
      <c r="X24" s="577" t="s">
        <v>92</v>
      </c>
      <c r="Y24" s="578"/>
      <c r="Z24" s="150" t="s">
        <v>82</v>
      </c>
      <c r="AA24" s="153" t="s">
        <v>441</v>
      </c>
      <c r="AB24" s="153">
        <v>0</v>
      </c>
      <c r="AC24" s="153">
        <v>0</v>
      </c>
      <c r="AD24" s="153">
        <v>7.1524444444444448</v>
      </c>
      <c r="AE24" s="153">
        <v>9.8103703703703733</v>
      </c>
      <c r="AF24" s="153">
        <v>11.234870370370373</v>
      </c>
      <c r="AG24" s="153">
        <v>8.8550000000000022</v>
      </c>
      <c r="AH24" s="153">
        <v>9.4827924074074073</v>
      </c>
      <c r="AI24" s="153">
        <v>16.025967222222224</v>
      </c>
      <c r="AJ24" s="153">
        <v>24.107003148148152</v>
      </c>
      <c r="AK24" s="153">
        <v>45.995772517730501</v>
      </c>
      <c r="AL24" s="153">
        <v>101.67478580579198</v>
      </c>
      <c r="AM24" s="153">
        <v>164.86150956203704</v>
      </c>
      <c r="AN24" s="153">
        <v>271.68410599184915</v>
      </c>
      <c r="AO24" s="153">
        <v>437.9163812288337</v>
      </c>
      <c r="AP24" s="153">
        <v>683.53027830371514</v>
      </c>
      <c r="AQ24" s="153">
        <v>924.6722548059297</v>
      </c>
      <c r="AR24" s="153">
        <v>1076.9719581650977</v>
      </c>
      <c r="AS24" s="153">
        <v>1073.7275378969143</v>
      </c>
      <c r="AT24" s="153">
        <v>1174.9400716942475</v>
      </c>
      <c r="AU24" s="153">
        <v>1171.1065566969107</v>
      </c>
      <c r="AV24" s="153">
        <v>1226.1534266239905</v>
      </c>
      <c r="AW24" s="153">
        <v>1273.992007033298</v>
      </c>
      <c r="AX24" s="153">
        <v>1342.0109830912829</v>
      </c>
      <c r="AY24" s="153">
        <v>1317.0334956192091</v>
      </c>
      <c r="AZ24" s="153">
        <v>1354.0924811759564</v>
      </c>
      <c r="BA24" s="153">
        <v>1445.0264516059308</v>
      </c>
      <c r="BB24" s="153">
        <v>1460.9135122549831</v>
      </c>
      <c r="BC24" s="153">
        <v>1477.6413143403904</v>
      </c>
      <c r="BD24" s="153">
        <v>1451.3305398795551</v>
      </c>
      <c r="BE24" s="153">
        <v>1410.3040406285454</v>
      </c>
      <c r="BF24" s="153">
        <v>1501.5902183116436</v>
      </c>
      <c r="BG24" s="153">
        <v>1449.659398040855</v>
      </c>
    </row>
    <row r="25" spans="20:59" ht="15" customHeight="1" thickTop="1" thickBot="1">
      <c r="U25" s="555"/>
      <c r="V25" s="579" t="s">
        <v>36</v>
      </c>
      <c r="W25" s="580"/>
      <c r="X25" s="580"/>
      <c r="Y25" s="581"/>
      <c r="Z25" s="152" t="s">
        <v>82</v>
      </c>
      <c r="AA25" s="172">
        <v>23030.911345920566</v>
      </c>
      <c r="AB25" s="172">
        <v>23219.093456236562</v>
      </c>
      <c r="AC25" s="172">
        <v>25034.715380867987</v>
      </c>
      <c r="AD25" s="172">
        <v>24144.304016848961</v>
      </c>
      <c r="AE25" s="172">
        <v>27741.207836011701</v>
      </c>
      <c r="AF25" s="172">
        <v>28303.801610516181</v>
      </c>
      <c r="AG25" s="172">
        <v>28776.360097872519</v>
      </c>
      <c r="AH25" s="172">
        <v>30370.528591810027</v>
      </c>
      <c r="AI25" s="172">
        <v>30595.629628434581</v>
      </c>
      <c r="AJ25" s="172">
        <v>30448.356012055621</v>
      </c>
      <c r="AK25" s="172">
        <v>31850.308686159166</v>
      </c>
      <c r="AL25" s="172">
        <v>31555.709017217534</v>
      </c>
      <c r="AM25" s="172">
        <v>31964.756706398981</v>
      </c>
      <c r="AN25" s="172">
        <v>32901.02706149959</v>
      </c>
      <c r="AO25" s="172">
        <v>32234.385612068123</v>
      </c>
      <c r="AP25" s="172">
        <v>31549.934389701266</v>
      </c>
      <c r="AQ25" s="172">
        <v>30005.687689995557</v>
      </c>
      <c r="AR25" s="172">
        <v>30560.468057349673</v>
      </c>
      <c r="AS25" s="172">
        <v>31799.456838298087</v>
      </c>
      <c r="AT25" s="172">
        <v>28205.143001157587</v>
      </c>
      <c r="AU25" s="172">
        <v>28933.33354206663</v>
      </c>
      <c r="AV25" s="172">
        <v>28178.318851055636</v>
      </c>
      <c r="AW25" s="172">
        <v>29851.329906406427</v>
      </c>
      <c r="AX25" s="172">
        <v>29303.433871154633</v>
      </c>
      <c r="AY25" s="172">
        <v>28544.998512371869</v>
      </c>
      <c r="AZ25" s="172">
        <v>28977.532071413589</v>
      </c>
      <c r="BA25" s="172">
        <v>29160.192757450735</v>
      </c>
      <c r="BB25" s="172">
        <v>29477.758373530542</v>
      </c>
      <c r="BC25" s="172">
        <v>30130.739200714383</v>
      </c>
      <c r="BD25" s="172">
        <v>30748.293672675143</v>
      </c>
      <c r="BE25" s="172">
        <v>29227.560264889682</v>
      </c>
      <c r="BF25" s="172">
        <v>29946.68680801546</v>
      </c>
      <c r="BG25" s="172">
        <v>28940.194650321166</v>
      </c>
    </row>
    <row r="26" spans="20:59" ht="30" customHeight="1">
      <c r="U26" s="582" t="s">
        <v>40</v>
      </c>
      <c r="V26" s="583" t="s">
        <v>212</v>
      </c>
      <c r="W26" s="584"/>
      <c r="X26" s="584"/>
      <c r="Y26" s="585"/>
      <c r="Z26" s="171" t="s">
        <v>41</v>
      </c>
      <c r="AA26" s="365">
        <v>1.1135895117347296</v>
      </c>
      <c r="AB26" s="365">
        <v>1.095546844258658</v>
      </c>
      <c r="AC26" s="365">
        <v>1.1112539878910783</v>
      </c>
      <c r="AD26" s="365">
        <v>1.1074106560302057</v>
      </c>
      <c r="AE26" s="365">
        <v>1.1624860075102101</v>
      </c>
      <c r="AF26" s="365">
        <v>1.1774710783707909</v>
      </c>
      <c r="AG26" s="365">
        <v>1.1951333462402487</v>
      </c>
      <c r="AH26" s="365">
        <v>0.99845387742672953</v>
      </c>
      <c r="AI26" s="365">
        <v>0.95186726594054349</v>
      </c>
      <c r="AJ26" s="365">
        <v>0.9453174712657062</v>
      </c>
      <c r="AK26" s="365">
        <v>0.82267612949765534</v>
      </c>
      <c r="AL26" s="365">
        <v>0.66485594950266502</v>
      </c>
      <c r="AM26" s="365">
        <v>0.96623115023617678</v>
      </c>
      <c r="AN26" s="365">
        <v>0.83271925639211741</v>
      </c>
      <c r="AO26" s="365">
        <v>0.75496712896993234</v>
      </c>
      <c r="AP26" s="365">
        <v>0.70220609157515956</v>
      </c>
      <c r="AQ26" s="365">
        <v>0.64977455899438097</v>
      </c>
      <c r="AR26" s="365">
        <v>0.60141665186746596</v>
      </c>
      <c r="AS26" s="365">
        <v>0.56934153942932275</v>
      </c>
      <c r="AT26" s="365">
        <v>0.50648609835697467</v>
      </c>
      <c r="AU26" s="365">
        <v>0.46271600648317163</v>
      </c>
      <c r="AV26" s="365">
        <v>0.42777016670009738</v>
      </c>
      <c r="AW26" s="365">
        <v>0.45064601712831048</v>
      </c>
      <c r="AX26" s="365">
        <v>0.47554127053138473</v>
      </c>
      <c r="AY26" s="365">
        <v>0.4110353148099074</v>
      </c>
      <c r="AZ26" s="365">
        <v>0.40910783194921985</v>
      </c>
      <c r="BA26" s="365">
        <v>0.37264579322697661</v>
      </c>
      <c r="BB26" s="365">
        <v>0.41051127583710428</v>
      </c>
      <c r="BC26" s="365">
        <v>0.42495279486741461</v>
      </c>
      <c r="BD26" s="365">
        <v>0.3972108580392486</v>
      </c>
      <c r="BE26" s="365">
        <v>0.35575007930152536</v>
      </c>
      <c r="BF26" s="365">
        <v>0.33795827347675533</v>
      </c>
      <c r="BG26" s="365">
        <v>0.33085383041820499</v>
      </c>
    </row>
    <row r="27" spans="20:59" ht="15" customHeight="1">
      <c r="U27" s="554"/>
      <c r="V27" s="560" t="s">
        <v>39</v>
      </c>
      <c r="W27" s="562" t="s">
        <v>38</v>
      </c>
      <c r="X27" s="586" t="s">
        <v>93</v>
      </c>
      <c r="Y27" s="587"/>
      <c r="Z27" s="121" t="s">
        <v>41</v>
      </c>
      <c r="AA27" s="113">
        <v>0.53964537960641534</v>
      </c>
      <c r="AB27" s="113">
        <v>0.55024467936936305</v>
      </c>
      <c r="AC27" s="113">
        <v>0.54188802522329094</v>
      </c>
      <c r="AD27" s="113">
        <v>0.53460143708369534</v>
      </c>
      <c r="AE27" s="113">
        <v>0.52979861176038412</v>
      </c>
      <c r="AF27" s="113">
        <v>0.54071634047957795</v>
      </c>
      <c r="AG27" s="113">
        <v>0.54247939125606637</v>
      </c>
      <c r="AH27" s="113">
        <v>0.54684333449708555</v>
      </c>
      <c r="AI27" s="113">
        <v>0.5656404331395869</v>
      </c>
      <c r="AJ27" s="113">
        <v>0.56384304754641823</v>
      </c>
      <c r="AK27" s="113">
        <v>0.59746590889835638</v>
      </c>
      <c r="AL27" s="113">
        <v>0.61470617498607649</v>
      </c>
      <c r="AM27" s="113">
        <v>0.1468873194116356</v>
      </c>
      <c r="AN27" s="113">
        <v>0.14955058007624766</v>
      </c>
      <c r="AO27" s="113">
        <v>0.14360749280730917</v>
      </c>
      <c r="AP27" s="113">
        <v>0.13829088535687262</v>
      </c>
      <c r="AQ27" s="113">
        <v>0.13658341032173679</v>
      </c>
      <c r="AR27" s="113">
        <v>0.13138493027023002</v>
      </c>
      <c r="AS27" s="113">
        <v>0.12812200305781712</v>
      </c>
      <c r="AT27" s="113">
        <v>0.11812283374795349</v>
      </c>
      <c r="AU27" s="113">
        <v>0.1162009876208248</v>
      </c>
      <c r="AV27" s="113">
        <v>0.11406397686501427</v>
      </c>
      <c r="AW27" s="113">
        <v>0.12040359993843583</v>
      </c>
      <c r="AX27" s="113">
        <v>0.11593483164948112</v>
      </c>
      <c r="AY27" s="113">
        <v>0.11272093908609099</v>
      </c>
      <c r="AZ27" s="113">
        <v>0.1055898715287692</v>
      </c>
      <c r="BA27" s="113">
        <v>0.11967921156479068</v>
      </c>
      <c r="BB27" s="113">
        <v>0.12002576176255079</v>
      </c>
      <c r="BC27" s="113">
        <v>0.1089921017814804</v>
      </c>
      <c r="BD27" s="113">
        <v>0.11071023465197183</v>
      </c>
      <c r="BE27" s="113">
        <v>0.1058865412927105</v>
      </c>
      <c r="BF27" s="113">
        <v>0.10017335011212515</v>
      </c>
      <c r="BG27" s="113">
        <v>9.8812117916727032E-2</v>
      </c>
    </row>
    <row r="28" spans="20:59" ht="15" customHeight="1">
      <c r="U28" s="554"/>
      <c r="V28" s="560"/>
      <c r="W28" s="563"/>
      <c r="X28" s="588" t="s">
        <v>170</v>
      </c>
      <c r="Y28" s="169" t="s">
        <v>94</v>
      </c>
      <c r="Z28" s="121" t="s">
        <v>41</v>
      </c>
      <c r="AA28" s="113">
        <v>3.5084134589342185E-5</v>
      </c>
      <c r="AB28" s="113">
        <v>3.4511723465968396E-5</v>
      </c>
      <c r="AC28" s="113">
        <v>5.6781608238449269E-5</v>
      </c>
      <c r="AD28" s="113">
        <v>4.6026601062223413E-5</v>
      </c>
      <c r="AE28" s="113">
        <v>4.9869403801932091E-5</v>
      </c>
      <c r="AF28" s="113">
        <v>5.1262552032236456E-5</v>
      </c>
      <c r="AG28" s="113">
        <v>4.6970318996914949E-5</v>
      </c>
      <c r="AH28" s="113">
        <v>4.9681295935067441E-5</v>
      </c>
      <c r="AI28" s="113">
        <v>4.388020616654436E-5</v>
      </c>
      <c r="AJ28" s="113">
        <v>4.2600033902550647E-5</v>
      </c>
      <c r="AK28" s="113">
        <v>4.8403106287094737E-5</v>
      </c>
      <c r="AL28" s="113">
        <v>9.4911478600557311E-5</v>
      </c>
      <c r="AM28" s="113">
        <v>8.4618894827508622E-5</v>
      </c>
      <c r="AN28" s="113">
        <v>8.0787395345089806E-5</v>
      </c>
      <c r="AO28" s="113">
        <v>8.153144439718019E-5</v>
      </c>
      <c r="AP28" s="113">
        <v>1.5948825883768165E-4</v>
      </c>
      <c r="AQ28" s="113">
        <v>1.5362118283389708E-4</v>
      </c>
      <c r="AR28" s="113">
        <v>1.1359223828728717E-4</v>
      </c>
      <c r="AS28" s="113">
        <v>1.1093513377578363E-4</v>
      </c>
      <c r="AT28" s="113">
        <v>1.0026179373749763E-4</v>
      </c>
      <c r="AU28" s="113">
        <v>2.5971867365865711E-4</v>
      </c>
      <c r="AV28" s="113">
        <v>2.4943789123652748E-4</v>
      </c>
      <c r="AW28" s="113">
        <v>1.5337333436200355E-4</v>
      </c>
      <c r="AX28" s="113">
        <v>2.234936155009658E-4</v>
      </c>
      <c r="AY28" s="113">
        <v>2.5760911719745525E-4</v>
      </c>
      <c r="AZ28" s="113">
        <v>2.496755981592535E-4</v>
      </c>
      <c r="BA28" s="113">
        <v>2.5983486847223832E-4</v>
      </c>
      <c r="BB28" s="113">
        <v>1.7287312434533707E-4</v>
      </c>
      <c r="BC28" s="113">
        <v>1.8156303529303497E-4</v>
      </c>
      <c r="BD28" s="113">
        <v>1.9902891752015235E-4</v>
      </c>
      <c r="BE28" s="113">
        <v>1.9691384208559676E-4</v>
      </c>
      <c r="BF28" s="113">
        <v>1.1291105692629522E-4</v>
      </c>
      <c r="BG28" s="113">
        <v>2.1292472868350343E-4</v>
      </c>
    </row>
    <row r="29" spans="20:59" ht="15" customHeight="1">
      <c r="U29" s="554"/>
      <c r="V29" s="560"/>
      <c r="W29" s="563"/>
      <c r="X29" s="589"/>
      <c r="Y29" s="118" t="s">
        <v>95</v>
      </c>
      <c r="Z29" s="121" t="s">
        <v>41</v>
      </c>
      <c r="AA29" s="113">
        <v>3.6476695160210694E-4</v>
      </c>
      <c r="AB29" s="113">
        <v>3.3795777566091408E-4</v>
      </c>
      <c r="AC29" s="113">
        <v>4.789553645120458E-4</v>
      </c>
      <c r="AD29" s="113">
        <v>4.9277136988291968E-4</v>
      </c>
      <c r="AE29" s="113">
        <v>6.3074658648709354E-4</v>
      </c>
      <c r="AF29" s="113">
        <v>7.7152174565310399E-4</v>
      </c>
      <c r="AG29" s="113">
        <v>7.2133061791806465E-4</v>
      </c>
      <c r="AH29" s="113">
        <v>2.2654678296471493E-3</v>
      </c>
      <c r="AI29" s="113">
        <v>3.2846795638970892E-3</v>
      </c>
      <c r="AJ29" s="113">
        <v>2.5526777027072216E-3</v>
      </c>
      <c r="AK29" s="113">
        <v>2.2135085005350543E-3</v>
      </c>
      <c r="AL29" s="113">
        <v>2.1859289980477822E-3</v>
      </c>
      <c r="AM29" s="113">
        <v>5.6367691316818944E-4</v>
      </c>
      <c r="AN29" s="113">
        <v>5.6548419626117766E-4</v>
      </c>
      <c r="AO29" s="113">
        <v>8.0426720715143576E-4</v>
      </c>
      <c r="AP29" s="113">
        <v>9.5741635820659839E-4</v>
      </c>
      <c r="AQ29" s="113">
        <v>1.003847187466366E-3</v>
      </c>
      <c r="AR29" s="113">
        <v>1.6168861775840578E-3</v>
      </c>
      <c r="AS29" s="113">
        <v>2.3242528028581799E-3</v>
      </c>
      <c r="AT29" s="113">
        <v>1.09430868612205E-3</v>
      </c>
      <c r="AU29" s="113">
        <v>1.8123644329472929E-3</v>
      </c>
      <c r="AV29" s="113">
        <v>2.1467099762489082E-3</v>
      </c>
      <c r="AW29" s="113">
        <v>2.2848752840798092E-3</v>
      </c>
      <c r="AX29" s="113">
        <v>1.89890267783388E-3</v>
      </c>
      <c r="AY29" s="113">
        <v>2.1192400962654154E-3</v>
      </c>
      <c r="AZ29" s="113">
        <v>2.8094684518013041E-3</v>
      </c>
      <c r="BA29" s="113">
        <v>2.6165049563936036E-3</v>
      </c>
      <c r="BB29" s="113">
        <v>2.5911233995626962E-3</v>
      </c>
      <c r="BC29" s="113">
        <v>2.550960914811622E-3</v>
      </c>
      <c r="BD29" s="113">
        <v>3.0677622854894111E-3</v>
      </c>
      <c r="BE29" s="113">
        <v>3.2506294921784986E-3</v>
      </c>
      <c r="BF29" s="113">
        <v>2.7832560113489196E-3</v>
      </c>
      <c r="BG29" s="113">
        <v>2.473844774407733E-3</v>
      </c>
    </row>
    <row r="30" spans="20:59" ht="15" customHeight="1">
      <c r="U30" s="554"/>
      <c r="V30" s="560"/>
      <c r="W30" s="563"/>
      <c r="X30" s="589"/>
      <c r="Y30" s="198" t="s">
        <v>96</v>
      </c>
      <c r="Z30" s="121" t="s">
        <v>41</v>
      </c>
      <c r="AA30" s="113">
        <v>3.2687332828831936E-6</v>
      </c>
      <c r="AB30" s="113">
        <v>8.5069588336712043E-6</v>
      </c>
      <c r="AC30" s="113">
        <v>1.3315514445575092E-5</v>
      </c>
      <c r="AD30" s="113">
        <v>1.4961898475212422E-5</v>
      </c>
      <c r="AE30" s="113">
        <v>1.7407873845501071E-5</v>
      </c>
      <c r="AF30" s="113">
        <v>2.0905212062895842E-5</v>
      </c>
      <c r="AG30" s="113">
        <v>2.0136901806721104E-5</v>
      </c>
      <c r="AH30" s="113">
        <v>2.7976012412314291E-5</v>
      </c>
      <c r="AI30" s="113">
        <v>4.4685418710881217E-5</v>
      </c>
      <c r="AJ30" s="113">
        <v>4.1060674297224288E-5</v>
      </c>
      <c r="AK30" s="113">
        <v>6.5982504793891643E-5</v>
      </c>
      <c r="AL30" s="113">
        <v>7.2444038577298771E-5</v>
      </c>
      <c r="AM30" s="113">
        <v>8.6499299599216318E-4</v>
      </c>
      <c r="AN30" s="113">
        <v>4.7880718762303396E-4</v>
      </c>
      <c r="AO30" s="113">
        <v>4.9234926909685331E-4</v>
      </c>
      <c r="AP30" s="113">
        <v>5.7383806101552512E-4</v>
      </c>
      <c r="AQ30" s="113">
        <v>7.6061573144114514E-4</v>
      </c>
      <c r="AR30" s="113">
        <v>8.1431168525784511E-4</v>
      </c>
      <c r="AS30" s="113">
        <v>5.6888868729645025E-4</v>
      </c>
      <c r="AT30" s="113">
        <v>1.0191390608825582E-3</v>
      </c>
      <c r="AU30" s="113">
        <v>6.3933124333900838E-4</v>
      </c>
      <c r="AV30" s="113">
        <v>8.9020658854461056E-4</v>
      </c>
      <c r="AW30" s="113">
        <v>6.1908426484768154E-4</v>
      </c>
      <c r="AX30" s="113">
        <v>6.5646925226360109E-4</v>
      </c>
      <c r="AY30" s="113">
        <v>9.0641686952745227E-4</v>
      </c>
      <c r="AZ30" s="113">
        <v>1.5675545969751385E-3</v>
      </c>
      <c r="BA30" s="113">
        <v>1.7319932877459677E-3</v>
      </c>
      <c r="BB30" s="113">
        <v>9.9016734742403282E-4</v>
      </c>
      <c r="BC30" s="113">
        <v>1.2718625296577399E-3</v>
      </c>
      <c r="BD30" s="113">
        <v>1.4918966415911447E-3</v>
      </c>
      <c r="BE30" s="113">
        <v>4.3624023369656E-3</v>
      </c>
      <c r="BF30" s="113">
        <v>4.6306677104924164E-3</v>
      </c>
      <c r="BG30" s="113">
        <v>1.9556823393550148E-3</v>
      </c>
    </row>
    <row r="31" spans="20:59" ht="15" customHeight="1">
      <c r="U31" s="554"/>
      <c r="V31" s="560"/>
      <c r="W31" s="563"/>
      <c r="X31" s="589"/>
      <c r="Y31" s="118" t="s">
        <v>97</v>
      </c>
      <c r="Z31" s="121" t="s">
        <v>41</v>
      </c>
      <c r="AA31" s="113">
        <v>1.4234436880113003E-5</v>
      </c>
      <c r="AB31" s="113">
        <v>1.1427316657970884E-5</v>
      </c>
      <c r="AC31" s="113">
        <v>1.2661079990800116E-5</v>
      </c>
      <c r="AD31" s="113">
        <v>1.8075653171203595E-5</v>
      </c>
      <c r="AE31" s="113">
        <v>7.667666922471206E-5</v>
      </c>
      <c r="AF31" s="113">
        <v>1.1902718409681343E-4</v>
      </c>
      <c r="AG31" s="113">
        <v>6.3078365521375355E-5</v>
      </c>
      <c r="AH31" s="113">
        <v>1.9223544575968664E-4</v>
      </c>
      <c r="AI31" s="113">
        <v>2.3442817358004594E-4</v>
      </c>
      <c r="AJ31" s="113">
        <v>1.8834419898616875E-4</v>
      </c>
      <c r="AK31" s="113">
        <v>1.7424431147300149E-4</v>
      </c>
      <c r="AL31" s="113">
        <v>1.9235032340251176E-4</v>
      </c>
      <c r="AM31" s="113">
        <v>1.9002028925742401E-3</v>
      </c>
      <c r="AN31" s="113">
        <v>1.1605993469395298E-3</v>
      </c>
      <c r="AO31" s="113">
        <v>1.0263748552391187E-3</v>
      </c>
      <c r="AP31" s="113">
        <v>1.1091081945176315E-3</v>
      </c>
      <c r="AQ31" s="113">
        <v>1.3157064899951049E-3</v>
      </c>
      <c r="AR31" s="113">
        <v>1.220240195130609E-3</v>
      </c>
      <c r="AS31" s="113">
        <v>5.140232147462339E-3</v>
      </c>
      <c r="AT31" s="113">
        <v>3.2356111425575432E-3</v>
      </c>
      <c r="AU31" s="113">
        <v>3.8806081488473032E-3</v>
      </c>
      <c r="AV31" s="113">
        <v>7.9466111481279258E-3</v>
      </c>
      <c r="AW31" s="113">
        <v>1.0244493538364721E-2</v>
      </c>
      <c r="AX31" s="113">
        <v>2.8983880841815354E-3</v>
      </c>
      <c r="AY31" s="113">
        <v>3.0517382952164134E-3</v>
      </c>
      <c r="AZ31" s="113">
        <v>2.607303757557404E-3</v>
      </c>
      <c r="BA31" s="113">
        <v>2.3849530856435435E-3</v>
      </c>
      <c r="BB31" s="113">
        <v>2.2113645755249098E-3</v>
      </c>
      <c r="BC31" s="113">
        <v>1.752171805105176E-3</v>
      </c>
      <c r="BD31" s="113">
        <v>8.881021992037004E-5</v>
      </c>
      <c r="BE31" s="113">
        <v>3.8560946233178242E-4</v>
      </c>
      <c r="BF31" s="113">
        <v>3.9866768102502658E-4</v>
      </c>
      <c r="BG31" s="113">
        <v>3.7119960292598714E-4</v>
      </c>
    </row>
    <row r="32" spans="20:59" ht="15" customHeight="1">
      <c r="U32" s="554"/>
      <c r="V32" s="560"/>
      <c r="W32" s="563"/>
      <c r="X32" s="589"/>
      <c r="Y32" s="198" t="s">
        <v>99</v>
      </c>
      <c r="Z32" s="121" t="s">
        <v>41</v>
      </c>
      <c r="AA32" s="366">
        <v>1.1372644759537761E-4</v>
      </c>
      <c r="AB32" s="366">
        <v>3.2221742536151546E-4</v>
      </c>
      <c r="AC32" s="366">
        <v>5.2889223377824263E-4</v>
      </c>
      <c r="AD32" s="366">
        <v>4.8711180831231344E-4</v>
      </c>
      <c r="AE32" s="366">
        <v>6.3371049008209405E-4</v>
      </c>
      <c r="AF32" s="366">
        <v>7.93394608211023E-4</v>
      </c>
      <c r="AG32" s="366">
        <v>8.8196382026050268E-4</v>
      </c>
      <c r="AH32" s="366">
        <v>1.222054972104271E-3</v>
      </c>
      <c r="AI32" s="366">
        <v>1.0299865572474941E-3</v>
      </c>
      <c r="AJ32" s="366">
        <v>9.2728689454564853E-4</v>
      </c>
      <c r="AK32" s="366">
        <v>7.5540264679477438E-4</v>
      </c>
      <c r="AL32" s="366">
        <v>7.6975083899224366E-4</v>
      </c>
      <c r="AM32" s="366">
        <v>6.5143106064627183E-3</v>
      </c>
      <c r="AN32" s="366">
        <v>5.6893559941089914E-3</v>
      </c>
      <c r="AO32" s="366">
        <v>5.7225052191028549E-3</v>
      </c>
      <c r="AP32" s="366">
        <v>6.408431040682362E-3</v>
      </c>
      <c r="AQ32" s="366">
        <v>6.7882909365177468E-3</v>
      </c>
      <c r="AR32" s="366">
        <v>1.4398249007483772E-2</v>
      </c>
      <c r="AS32" s="366">
        <v>1.3662195970886741E-2</v>
      </c>
      <c r="AT32" s="366">
        <v>1.3907166150423211E-2</v>
      </c>
      <c r="AU32" s="366">
        <v>1.4632019081783838E-2</v>
      </c>
      <c r="AV32" s="366">
        <v>4.00862384583342E-2</v>
      </c>
      <c r="AW32" s="366">
        <v>3.4666896472231333E-2</v>
      </c>
      <c r="AX32" s="366">
        <v>2.6466859610815598E-2</v>
      </c>
      <c r="AY32" s="366">
        <v>2.6690972628162016E-2</v>
      </c>
      <c r="AZ32" s="366">
        <v>2.5615615863721863E-2</v>
      </c>
      <c r="BA32" s="366">
        <v>2.3236882357371039E-2</v>
      </c>
      <c r="BB32" s="366">
        <v>2.4077184990413458E-2</v>
      </c>
      <c r="BC32" s="366">
        <v>2.1213186805496644E-2</v>
      </c>
      <c r="BD32" s="366">
        <v>2.0621733065509924E-2</v>
      </c>
      <c r="BE32" s="366">
        <v>2.2600999042223912E-2</v>
      </c>
      <c r="BF32" s="366">
        <v>2.3870227401373467E-2</v>
      </c>
      <c r="BG32" s="366">
        <v>2.294013546082601E-2</v>
      </c>
    </row>
    <row r="33" spans="21:59" ht="15" customHeight="1">
      <c r="U33" s="554"/>
      <c r="V33" s="560"/>
      <c r="W33" s="563"/>
      <c r="X33" s="589"/>
      <c r="Y33" s="198" t="s">
        <v>98</v>
      </c>
      <c r="Z33" s="121" t="s">
        <v>41</v>
      </c>
      <c r="AA33" s="366">
        <v>1.3159835294724545E-6</v>
      </c>
      <c r="AB33" s="366">
        <v>4.0571649822124199E-6</v>
      </c>
      <c r="AC33" s="366">
        <v>4.9711253930147009E-6</v>
      </c>
      <c r="AD33" s="366">
        <v>5.6107119282046588E-6</v>
      </c>
      <c r="AE33" s="366">
        <v>6.0688000562297319E-6</v>
      </c>
      <c r="AF33" s="366">
        <v>8.1948431286551711E-6</v>
      </c>
      <c r="AG33" s="366">
        <v>7.9573241010430192E-6</v>
      </c>
      <c r="AH33" s="366">
        <v>1.071978045705501E-5</v>
      </c>
      <c r="AI33" s="366">
        <v>1.2837799850639908E-5</v>
      </c>
      <c r="AJ33" s="366">
        <v>1.3931300207986811E-5</v>
      </c>
      <c r="AK33" s="366">
        <v>1.2129136910641848E-5</v>
      </c>
      <c r="AL33" s="366">
        <v>1.3435076245244501E-5</v>
      </c>
      <c r="AM33" s="366">
        <v>1.2357042799888043E-4</v>
      </c>
      <c r="AN33" s="366">
        <v>1.0241864975893774E-4</v>
      </c>
      <c r="AO33" s="366">
        <v>1.0128327821420982E-4</v>
      </c>
      <c r="AP33" s="366">
        <v>1.4775471032136279E-4</v>
      </c>
      <c r="AQ33" s="366">
        <v>1.472159480208668E-4</v>
      </c>
      <c r="AR33" s="366">
        <v>1.9062467951466182E-4</v>
      </c>
      <c r="AS33" s="366">
        <v>8.5333303094467538E-5</v>
      </c>
      <c r="AT33" s="366">
        <v>1.463956662041244E-4</v>
      </c>
      <c r="AU33" s="366">
        <v>8.075763073755897E-5</v>
      </c>
      <c r="AV33" s="366">
        <v>1.2579006142478193E-4</v>
      </c>
      <c r="AW33" s="366">
        <v>9.7111257231008886E-5</v>
      </c>
      <c r="AX33" s="366">
        <v>1.5216174721341746E-4</v>
      </c>
      <c r="AY33" s="366">
        <v>2.3104743733052706E-4</v>
      </c>
      <c r="AZ33" s="366">
        <v>2.5192841737100441E-4</v>
      </c>
      <c r="BA33" s="366">
        <v>4.048815477847717E-4</v>
      </c>
      <c r="BB33" s="366">
        <v>2.1590115094208235E-4</v>
      </c>
      <c r="BC33" s="366">
        <v>1.6798184353970149E-4</v>
      </c>
      <c r="BD33" s="366">
        <v>1.6820403312057023E-4</v>
      </c>
      <c r="BE33" s="366">
        <v>7.6983570652334121E-4</v>
      </c>
      <c r="BF33" s="366">
        <v>6.5484189845347305E-4</v>
      </c>
      <c r="BG33" s="366">
        <v>2.6803768102835225E-4</v>
      </c>
    </row>
    <row r="34" spans="21:59" ht="15" customHeight="1">
      <c r="U34" s="554"/>
      <c r="V34" s="560"/>
      <c r="W34" s="564"/>
      <c r="X34" s="590"/>
      <c r="Y34" s="170" t="s">
        <v>100</v>
      </c>
      <c r="Z34" s="121" t="s">
        <v>41</v>
      </c>
      <c r="AA34" s="113">
        <v>2.5807670773415789E-4</v>
      </c>
      <c r="AB34" s="113">
        <v>2.4527838998770118E-4</v>
      </c>
      <c r="AC34" s="113">
        <v>2.6136550521413816E-4</v>
      </c>
      <c r="AD34" s="113">
        <v>2.5053440046980717E-4</v>
      </c>
      <c r="AE34" s="113">
        <v>2.4115826366912847E-4</v>
      </c>
      <c r="AF34" s="113">
        <v>2.3885272125431065E-4</v>
      </c>
      <c r="AG34" s="113">
        <v>2.3658559806538575E-4</v>
      </c>
      <c r="AH34" s="113">
        <v>2.4351227392770399E-4</v>
      </c>
      <c r="AI34" s="113">
        <v>2.2349260062034111E-4</v>
      </c>
      <c r="AJ34" s="113">
        <v>2.9027859045999138E-4</v>
      </c>
      <c r="AK34" s="113">
        <v>2.8801334511160091E-4</v>
      </c>
      <c r="AL34" s="113">
        <v>2.6107325547827304E-4</v>
      </c>
      <c r="AM34" s="113">
        <v>2.7275358633937044E-5</v>
      </c>
      <c r="AN34" s="113">
        <v>2.9036187722235595E-5</v>
      </c>
      <c r="AO34" s="113">
        <v>3.5553553137650541E-5</v>
      </c>
      <c r="AP34" s="113">
        <v>3.9036803994341382E-5</v>
      </c>
      <c r="AQ34" s="113">
        <v>5.5477274434690722E-5</v>
      </c>
      <c r="AR34" s="113">
        <v>2.2414670531700591E-5</v>
      </c>
      <c r="AS34" s="113">
        <v>4.6836600560347658E-5</v>
      </c>
      <c r="AT34" s="113">
        <v>6.7394229719297525E-5</v>
      </c>
      <c r="AU34" s="113">
        <v>6.5408446272378638E-5</v>
      </c>
      <c r="AV34" s="113">
        <v>9.0564555189053499E-5</v>
      </c>
      <c r="AW34" s="113">
        <v>8.838612012212632E-5</v>
      </c>
      <c r="AX34" s="113">
        <v>2.4328479397259502E-4</v>
      </c>
      <c r="AY34" s="113">
        <v>3.7964347003585034E-4</v>
      </c>
      <c r="AZ34" s="113">
        <v>3.4360312322815066E-4</v>
      </c>
      <c r="BA34" s="113">
        <v>3.386981858034003E-4</v>
      </c>
      <c r="BB34" s="113">
        <v>3.1781817680788245E-4</v>
      </c>
      <c r="BC34" s="113">
        <v>3.3518897050108476E-4</v>
      </c>
      <c r="BD34" s="113">
        <v>3.29429337139201E-4</v>
      </c>
      <c r="BE34" s="113">
        <v>3.8860929886286755E-4</v>
      </c>
      <c r="BF34" s="113">
        <v>3.0403768107922649E-4</v>
      </c>
      <c r="BG34" s="113">
        <v>2.2242916302912265E-4</v>
      </c>
    </row>
    <row r="35" spans="21:59" ht="15" customHeight="1">
      <c r="U35" s="554"/>
      <c r="V35" s="560"/>
      <c r="W35" s="490" t="s">
        <v>37</v>
      </c>
      <c r="X35" s="250" t="s">
        <v>90</v>
      </c>
      <c r="Y35" s="118" t="s">
        <v>171</v>
      </c>
      <c r="Z35" s="121" t="s">
        <v>41</v>
      </c>
      <c r="AA35" s="178" t="s">
        <v>441</v>
      </c>
      <c r="AB35" s="178" t="s">
        <v>441</v>
      </c>
      <c r="AC35" s="178" t="s">
        <v>441</v>
      </c>
      <c r="AD35" s="178" t="s">
        <v>441</v>
      </c>
      <c r="AE35" s="178" t="s">
        <v>441</v>
      </c>
      <c r="AF35" s="178" t="s">
        <v>441</v>
      </c>
      <c r="AG35" s="178" t="s">
        <v>441</v>
      </c>
      <c r="AH35" s="178" t="s">
        <v>441</v>
      </c>
      <c r="AI35" s="178" t="s">
        <v>441</v>
      </c>
      <c r="AJ35" s="178" t="s">
        <v>441</v>
      </c>
      <c r="AK35" s="178">
        <v>2.5448299504549153E-5</v>
      </c>
      <c r="AL35" s="178">
        <v>6.0429300311159418E-5</v>
      </c>
      <c r="AM35" s="178">
        <v>5.1721908335488031E-5</v>
      </c>
      <c r="AN35" s="178">
        <v>4.4271409462391826E-5</v>
      </c>
      <c r="AO35" s="178">
        <v>4.8655392031012451E-5</v>
      </c>
      <c r="AP35" s="178">
        <v>5.2948514857278259E-5</v>
      </c>
      <c r="AQ35" s="178">
        <v>3.3231950766279753E-5</v>
      </c>
      <c r="AR35" s="178">
        <v>3.2240065245572836E-5</v>
      </c>
      <c r="AS35" s="178">
        <v>2.0670591385724246E-5</v>
      </c>
      <c r="AT35" s="178">
        <v>5.0949600525471957E-5</v>
      </c>
      <c r="AU35" s="178">
        <v>8.0032289724214399E-6</v>
      </c>
      <c r="AV35" s="178" t="s">
        <v>441</v>
      </c>
      <c r="AW35" s="178" t="s">
        <v>441</v>
      </c>
      <c r="AX35" s="178" t="s">
        <v>441</v>
      </c>
      <c r="AY35" s="178" t="s">
        <v>441</v>
      </c>
      <c r="AZ35" s="178" t="s">
        <v>441</v>
      </c>
      <c r="BA35" s="178" t="s">
        <v>441</v>
      </c>
      <c r="BB35" s="178" t="s">
        <v>441</v>
      </c>
      <c r="BC35" s="178" t="s">
        <v>441</v>
      </c>
      <c r="BD35" s="178" t="s">
        <v>441</v>
      </c>
      <c r="BE35" s="178" t="s">
        <v>441</v>
      </c>
      <c r="BF35" s="178" t="s">
        <v>441</v>
      </c>
      <c r="BG35" s="178" t="s">
        <v>441</v>
      </c>
    </row>
    <row r="36" spans="21:59" ht="15" customHeight="1">
      <c r="U36" s="554"/>
      <c r="V36" s="560"/>
      <c r="W36" s="485"/>
      <c r="X36" s="591" t="s">
        <v>170</v>
      </c>
      <c r="Y36" s="169" t="s">
        <v>94</v>
      </c>
      <c r="Z36" s="121" t="s">
        <v>41</v>
      </c>
      <c r="AA36" s="178">
        <v>1.4345826470359885E-2</v>
      </c>
      <c r="AB36" s="178">
        <v>1.4105778994526488E-2</v>
      </c>
      <c r="AC36" s="178">
        <v>1.6875993373969844E-2</v>
      </c>
      <c r="AD36" s="178">
        <v>1.388023326622579E-2</v>
      </c>
      <c r="AE36" s="178">
        <v>1.7570890218520957E-2</v>
      </c>
      <c r="AF36" s="178">
        <v>1.6862957944545929E-2</v>
      </c>
      <c r="AG36" s="178">
        <v>1.5858415460952222E-2</v>
      </c>
      <c r="AH36" s="178">
        <v>1.7548172891282701E-2</v>
      </c>
      <c r="AI36" s="178">
        <v>1.6411725236351302E-2</v>
      </c>
      <c r="AJ36" s="178">
        <v>1.5552924395696105E-2</v>
      </c>
      <c r="AK36" s="178">
        <v>1.6764264508787766E-2</v>
      </c>
      <c r="AL36" s="178">
        <v>1.6765926349648165E-2</v>
      </c>
      <c r="AM36" s="178">
        <v>1.7746573960677681E-2</v>
      </c>
      <c r="AN36" s="178">
        <v>1.9327688394797277E-2</v>
      </c>
      <c r="AO36" s="178">
        <v>2.0374179989351742E-2</v>
      </c>
      <c r="AP36" s="178">
        <v>2.1335921553296326E-2</v>
      </c>
      <c r="AQ36" s="178">
        <v>2.0773319422644859E-2</v>
      </c>
      <c r="AR36" s="178">
        <v>2.2379422249120293E-2</v>
      </c>
      <c r="AS36" s="178">
        <v>1.9720940277959734E-2</v>
      </c>
      <c r="AT36" s="178">
        <v>1.8700952512551862E-2</v>
      </c>
      <c r="AU36" s="178">
        <v>1.9631826268659069E-2</v>
      </c>
      <c r="AV36" s="178">
        <v>1.9456111206025559E-2</v>
      </c>
      <c r="AW36" s="178">
        <v>2.0357607394297848E-2</v>
      </c>
      <c r="AX36" s="178">
        <v>1.9699076084407824E-2</v>
      </c>
      <c r="AY36" s="178">
        <v>1.8846918394847614E-2</v>
      </c>
      <c r="AZ36" s="178">
        <v>2.0616631654126305E-2</v>
      </c>
      <c r="BA36" s="178">
        <v>1.9208048781768353E-2</v>
      </c>
      <c r="BB36" s="178">
        <v>1.9212227227333532E-2</v>
      </c>
      <c r="BC36" s="178">
        <v>2.0881677827963852E-2</v>
      </c>
      <c r="BD36" s="178">
        <v>2.1936758418505533E-2</v>
      </c>
      <c r="BE36" s="178">
        <v>2.0545613069317126E-2</v>
      </c>
      <c r="BF36" s="178">
        <v>2.1161195059473007E-2</v>
      </c>
      <c r="BG36" s="178">
        <v>1.986341834613187E-2</v>
      </c>
    </row>
    <row r="37" spans="21:59" ht="15" customHeight="1">
      <c r="U37" s="554"/>
      <c r="V37" s="560"/>
      <c r="W37" s="485"/>
      <c r="X37" s="592"/>
      <c r="Y37" s="118" t="s">
        <v>95</v>
      </c>
      <c r="Z37" s="121" t="s">
        <v>41</v>
      </c>
      <c r="AA37" s="178">
        <v>8.1584619713108395E-5</v>
      </c>
      <c r="AB37" s="178">
        <v>8.0113985196605093E-5</v>
      </c>
      <c r="AC37" s="178">
        <v>6.554871968080779E-5</v>
      </c>
      <c r="AD37" s="178">
        <v>6.5389842055159467E-5</v>
      </c>
      <c r="AE37" s="178">
        <v>5.5859332547896103E-5</v>
      </c>
      <c r="AF37" s="178">
        <v>3.4983667488485428E-3</v>
      </c>
      <c r="AG37" s="178">
        <v>5.0291453565437334E-3</v>
      </c>
      <c r="AH37" s="178">
        <v>8.4840176100953422E-3</v>
      </c>
      <c r="AI37" s="178">
        <v>1.1160582412613588E-2</v>
      </c>
      <c r="AJ37" s="178">
        <v>2.3022740366874815E-2</v>
      </c>
      <c r="AK37" s="178">
        <v>3.9102286394744494E-2</v>
      </c>
      <c r="AL37" s="178">
        <v>6.5502197749534252E-2</v>
      </c>
      <c r="AM37" s="178">
        <v>8.08221380295574E-2</v>
      </c>
      <c r="AN37" s="178">
        <v>9.7651407906626506E-2</v>
      </c>
      <c r="AO37" s="178">
        <v>0.10835599868382283</v>
      </c>
      <c r="AP37" s="178">
        <v>0.11562059167225165</v>
      </c>
      <c r="AQ37" s="178">
        <v>0.13976462470285442</v>
      </c>
      <c r="AR37" s="178">
        <v>0.15621798337235304</v>
      </c>
      <c r="AS37" s="178">
        <v>0.16657363193803729</v>
      </c>
      <c r="AT37" s="178">
        <v>0.17498236838775447</v>
      </c>
      <c r="AU37" s="178">
        <v>0.17038738775248408</v>
      </c>
      <c r="AV37" s="178">
        <v>0.17956781613741873</v>
      </c>
      <c r="AW37" s="178">
        <v>0.18339316663183294</v>
      </c>
      <c r="AX37" s="178">
        <v>0.19831208499798403</v>
      </c>
      <c r="AY37" s="178">
        <v>0.22779370423858594</v>
      </c>
      <c r="AZ37" s="178">
        <v>0.22051651490642646</v>
      </c>
      <c r="BA37" s="178">
        <v>0.23850025264750108</v>
      </c>
      <c r="BB37" s="178">
        <v>0.24616942979356465</v>
      </c>
      <c r="BC37" s="178">
        <v>0.27488144987113033</v>
      </c>
      <c r="BD37" s="178">
        <v>0.28559751855864773</v>
      </c>
      <c r="BE37" s="178">
        <v>0.28559603660477167</v>
      </c>
      <c r="BF37" s="178">
        <v>0.29631984101396291</v>
      </c>
      <c r="BG37" s="178">
        <v>0.30012704282640279</v>
      </c>
    </row>
    <row r="38" spans="21:59" ht="15" customHeight="1">
      <c r="U38" s="554"/>
      <c r="V38" s="560"/>
      <c r="W38" s="485"/>
      <c r="X38" s="593"/>
      <c r="Y38" s="198" t="s">
        <v>99</v>
      </c>
      <c r="Z38" s="121" t="s">
        <v>41</v>
      </c>
      <c r="AA38" s="179">
        <v>1.7591838059309557</v>
      </c>
      <c r="AB38" s="179">
        <v>1.7591838059309557</v>
      </c>
      <c r="AC38" s="179">
        <v>1.7591838059309557</v>
      </c>
      <c r="AD38" s="179">
        <v>1.7591838059309557</v>
      </c>
      <c r="AE38" s="179">
        <v>1.7591838059309557</v>
      </c>
      <c r="AF38" s="179">
        <v>1.7591838059309557</v>
      </c>
      <c r="AG38" s="179">
        <v>1.7591838059309557</v>
      </c>
      <c r="AH38" s="179">
        <v>1.7591838059309557</v>
      </c>
      <c r="AI38" s="179">
        <v>1.6035628721626847</v>
      </c>
      <c r="AJ38" s="179">
        <v>1.7434710422171469</v>
      </c>
      <c r="AK38" s="179">
        <v>2.2180826037095924</v>
      </c>
      <c r="AL38" s="179">
        <v>1.5486758208336262</v>
      </c>
      <c r="AM38" s="179">
        <v>1.6821266907317287</v>
      </c>
      <c r="AN38" s="179">
        <v>2.5581670786112087</v>
      </c>
      <c r="AO38" s="179">
        <v>2.7260568826765637</v>
      </c>
      <c r="AP38" s="179">
        <v>2.8874893865855586</v>
      </c>
      <c r="AQ38" s="179">
        <v>3.057531624036367</v>
      </c>
      <c r="AR38" s="179">
        <v>3.2768190943654285</v>
      </c>
      <c r="AS38" s="179">
        <v>4.0078309637139844</v>
      </c>
      <c r="AT38" s="179">
        <v>4.2166170021029519</v>
      </c>
      <c r="AU38" s="179">
        <v>4.1972451016338717</v>
      </c>
      <c r="AV38" s="179">
        <v>4.3748208559337671</v>
      </c>
      <c r="AW38" s="179">
        <v>4.4673754915082577</v>
      </c>
      <c r="AX38" s="179">
        <v>4.7622588653153555</v>
      </c>
      <c r="AY38" s="179">
        <v>5.2497850271205202</v>
      </c>
      <c r="AZ38" s="179">
        <v>4.9807308539388622</v>
      </c>
      <c r="BA38" s="179">
        <v>4.9021670353698168</v>
      </c>
      <c r="BB38" s="179">
        <v>5.2002790592550951</v>
      </c>
      <c r="BC38" s="179">
        <v>5.0474562888879131</v>
      </c>
      <c r="BD38" s="179">
        <v>5.4854764828276528</v>
      </c>
      <c r="BE38" s="179">
        <v>5.3767785968622634</v>
      </c>
      <c r="BF38" s="179">
        <v>5.3660164299349962</v>
      </c>
      <c r="BG38" s="179">
        <v>5.3358823625386504</v>
      </c>
    </row>
    <row r="39" spans="21:59" ht="15" customHeight="1">
      <c r="U39" s="554"/>
      <c r="V39" s="560"/>
      <c r="W39" s="488"/>
      <c r="X39" s="572" t="s">
        <v>101</v>
      </c>
      <c r="Y39" s="573"/>
      <c r="Z39" s="121" t="s">
        <v>41</v>
      </c>
      <c r="AA39" s="178">
        <v>3.0951146884508368E-2</v>
      </c>
      <c r="AB39" s="178">
        <v>4.1843649998582241E-2</v>
      </c>
      <c r="AC39" s="178">
        <v>4.6785874554074035E-2</v>
      </c>
      <c r="AD39" s="178">
        <v>6.121613580314917E-2</v>
      </c>
      <c r="AE39" s="178">
        <v>6.8336335273212742E-2</v>
      </c>
      <c r="AF39" s="178">
        <v>7.5755840887408027E-2</v>
      </c>
      <c r="AG39" s="178">
        <v>7.606375437483999E-2</v>
      </c>
      <c r="AH39" s="178">
        <v>7.5001339313985546E-2</v>
      </c>
      <c r="AI39" s="178">
        <v>7.4661644092484436E-2</v>
      </c>
      <c r="AJ39" s="178">
        <v>8.171447348412729E-2</v>
      </c>
      <c r="AK39" s="178">
        <v>9.9142351814063973E-2</v>
      </c>
      <c r="AL39" s="178">
        <v>8.6961476375509994E-2</v>
      </c>
      <c r="AM39" s="178">
        <v>7.8241875039910161E-2</v>
      </c>
      <c r="AN39" s="178">
        <v>6.6006842766694204E-2</v>
      </c>
      <c r="AO39" s="178">
        <v>5.8847648184514108E-2</v>
      </c>
      <c r="AP39" s="178">
        <v>8.0443467218791587E-2</v>
      </c>
      <c r="AQ39" s="178">
        <v>7.5254346217933157E-2</v>
      </c>
      <c r="AR39" s="178">
        <v>6.7038526898158271E-2</v>
      </c>
      <c r="AS39" s="178">
        <v>6.4235893076720979E-2</v>
      </c>
      <c r="AT39" s="178">
        <v>5.1621681818183877E-2</v>
      </c>
      <c r="AU39" s="178">
        <v>4.4456044369987034E-2</v>
      </c>
      <c r="AV39" s="178">
        <v>3.6567085359242392E-2</v>
      </c>
      <c r="AW39" s="178">
        <v>3.1780479898058774E-2</v>
      </c>
      <c r="AX39" s="178">
        <v>3.0069619907002597E-2</v>
      </c>
      <c r="AY39" s="178">
        <v>2.6510800042946165E-2</v>
      </c>
      <c r="AZ39" s="178">
        <v>2.9214770803204084E-2</v>
      </c>
      <c r="BA39" s="178">
        <v>3.0910544758736402E-2</v>
      </c>
      <c r="BB39" s="178">
        <v>3.4205652292480085E-2</v>
      </c>
      <c r="BC39" s="178">
        <v>3.1810523522887137E-2</v>
      </c>
      <c r="BD39" s="178">
        <v>3.4027200325550774E-2</v>
      </c>
      <c r="BE39" s="178">
        <v>3.2431613614770337E-2</v>
      </c>
      <c r="BF39" s="178">
        <v>3.4041246581842863E-2</v>
      </c>
      <c r="BG39" s="178">
        <v>3.769102297158064E-2</v>
      </c>
    </row>
    <row r="40" spans="21:59" ht="15" customHeight="1">
      <c r="U40" s="554"/>
      <c r="V40" s="560"/>
      <c r="W40" s="490" t="s">
        <v>168</v>
      </c>
      <c r="X40" s="575" t="s">
        <v>102</v>
      </c>
      <c r="Y40" s="576"/>
      <c r="Z40" s="121" t="s">
        <v>41</v>
      </c>
      <c r="AA40" s="113">
        <v>7.9146476691170821E-5</v>
      </c>
      <c r="AB40" s="113">
        <v>7.9146476691170821E-5</v>
      </c>
      <c r="AC40" s="113">
        <v>7.9146476691170821E-5</v>
      </c>
      <c r="AD40" s="113">
        <v>7.9146476691170821E-5</v>
      </c>
      <c r="AE40" s="113">
        <v>7.9146476691170821E-5</v>
      </c>
      <c r="AF40" s="113">
        <v>9.1482456253650979E-5</v>
      </c>
      <c r="AG40" s="113">
        <v>1.0280728995035406E-4</v>
      </c>
      <c r="AH40" s="113">
        <v>1.4588210383245686E-4</v>
      </c>
      <c r="AI40" s="113">
        <v>1.8730919650661735E-4</v>
      </c>
      <c r="AJ40" s="113">
        <v>3.0362573798159643E-4</v>
      </c>
      <c r="AK40" s="113">
        <v>3.4929837846432667E-4</v>
      </c>
      <c r="AL40" s="113">
        <v>4.1344320080363109E-4</v>
      </c>
      <c r="AM40" s="113">
        <v>5.6999606135004854E-4</v>
      </c>
      <c r="AN40" s="113">
        <v>7.7032462317846377E-4</v>
      </c>
      <c r="AO40" s="113">
        <v>9.0610305391909489E-4</v>
      </c>
      <c r="AP40" s="113">
        <v>9.7745624522118301E-4</v>
      </c>
      <c r="AQ40" s="113">
        <v>9.3167285176648453E-4</v>
      </c>
      <c r="AR40" s="113">
        <v>9.3574714726718836E-4</v>
      </c>
      <c r="AS40" s="113">
        <v>9.0939029638496057E-4</v>
      </c>
      <c r="AT40" s="113">
        <v>8.8649506498829323E-4</v>
      </c>
      <c r="AU40" s="113">
        <v>8.9625546519877034E-4</v>
      </c>
      <c r="AV40" s="113">
        <v>9.1721134136288763E-4</v>
      </c>
      <c r="AW40" s="113">
        <v>9.0528065419107539E-4</v>
      </c>
      <c r="AX40" s="113">
        <v>9.1048604387358246E-4</v>
      </c>
      <c r="AY40" s="113">
        <v>9.1501513349321966E-4</v>
      </c>
      <c r="AZ40" s="113">
        <v>8.5048385397513244E-4</v>
      </c>
      <c r="BA40" s="113">
        <v>8.4780457463198595E-4</v>
      </c>
      <c r="BB40" s="113">
        <v>8.4614092360625029E-4</v>
      </c>
      <c r="BC40" s="113">
        <v>8.5386064139705755E-4</v>
      </c>
      <c r="BD40" s="113">
        <v>7.4943472750828505E-4</v>
      </c>
      <c r="BE40" s="113">
        <v>7.3022262154111446E-4</v>
      </c>
      <c r="BF40" s="113">
        <v>6.9890780782864916E-4</v>
      </c>
      <c r="BG40" s="113">
        <v>6.9890780782864916E-4</v>
      </c>
    </row>
    <row r="41" spans="21:59" ht="15" customHeight="1" thickBot="1">
      <c r="U41" s="554"/>
      <c r="V41" s="561"/>
      <c r="W41" s="574"/>
      <c r="X41" s="577" t="s">
        <v>186</v>
      </c>
      <c r="Y41" s="578"/>
      <c r="Z41" s="150" t="s">
        <v>41</v>
      </c>
      <c r="AA41" s="180" t="s">
        <v>441</v>
      </c>
      <c r="AB41" s="180" t="s">
        <v>441</v>
      </c>
      <c r="AC41" s="180" t="s">
        <v>441</v>
      </c>
      <c r="AD41" s="180">
        <v>1.9835284768352039E-5</v>
      </c>
      <c r="AE41" s="180">
        <v>2.7206291707787483E-5</v>
      </c>
      <c r="AF41" s="180">
        <v>3.1156740169426981E-5</v>
      </c>
      <c r="AG41" s="180">
        <v>2.4556841788569809E-5</v>
      </c>
      <c r="AH41" s="180">
        <v>2.6297846737724982E-5</v>
      </c>
      <c r="AI41" s="180">
        <v>4.4443494250131756E-5</v>
      </c>
      <c r="AJ41" s="180">
        <v>6.6853965251906092E-5</v>
      </c>
      <c r="AK41" s="180">
        <v>2.1570012278979963E-4</v>
      </c>
      <c r="AL41" s="180">
        <v>4.6355017547214546E-4</v>
      </c>
      <c r="AM41" s="180">
        <v>1.8440436511048882E-3</v>
      </c>
      <c r="AN41" s="180">
        <v>2.7289203356779205E-3</v>
      </c>
      <c r="AO41" s="180">
        <v>3.1116105617060297E-3</v>
      </c>
      <c r="AP41" s="180">
        <v>4.9790992973505668E-3</v>
      </c>
      <c r="AQ41" s="180">
        <v>5.3800022598113929E-3</v>
      </c>
      <c r="AR41" s="180">
        <v>5.5821920334181204E-3</v>
      </c>
      <c r="AS41" s="180">
        <v>9.1343341959187856E-3</v>
      </c>
      <c r="AT41" s="180">
        <v>1.1220098437785786E-2</v>
      </c>
      <c r="AU41" s="180">
        <v>9.0690419172867846E-3</v>
      </c>
      <c r="AV41" s="180">
        <v>9.5164099927741476E-3</v>
      </c>
      <c r="AW41" s="180">
        <v>8.7837302971102305E-3</v>
      </c>
      <c r="AX41" s="180">
        <v>9.7135146120954328E-3</v>
      </c>
      <c r="AY41" s="180">
        <v>1.0145032791824753E-2</v>
      </c>
      <c r="AZ41" s="180">
        <v>9.1539278711660309E-3</v>
      </c>
      <c r="BA41" s="180">
        <v>8.1608721381853603E-3</v>
      </c>
      <c r="BB41" s="180">
        <v>9.1364150863109568E-3</v>
      </c>
      <c r="BC41" s="180">
        <v>9.847201531747762E-3</v>
      </c>
      <c r="BD41" s="180">
        <v>1.0758042018773735E-2</v>
      </c>
      <c r="BE41" s="180">
        <v>1.0143366542884251E-2</v>
      </c>
      <c r="BF41" s="180">
        <v>8.7886913680389079E-3</v>
      </c>
      <c r="BG41" s="180">
        <v>9.7687545847901722E-3</v>
      </c>
    </row>
    <row r="42" spans="21:59" ht="15" customHeight="1" thickTop="1">
      <c r="U42" s="554"/>
      <c r="V42" s="594" t="s">
        <v>36</v>
      </c>
      <c r="W42" s="595"/>
      <c r="X42" s="595"/>
      <c r="Y42" s="596"/>
      <c r="Z42" s="122" t="s">
        <v>41</v>
      </c>
      <c r="AA42" s="105">
        <v>3.4586668751185869</v>
      </c>
      <c r="AB42" s="105">
        <v>3.4620479757689231</v>
      </c>
      <c r="AC42" s="105">
        <v>3.4774893246013132</v>
      </c>
      <c r="AD42" s="105">
        <v>3.4777717321610484</v>
      </c>
      <c r="AE42" s="105">
        <v>3.5391935008813973</v>
      </c>
      <c r="AF42" s="105">
        <v>3.5756141884249897</v>
      </c>
      <c r="AG42" s="105">
        <v>3.5958532456980152</v>
      </c>
      <c r="AH42" s="105">
        <v>3.4096983752309478</v>
      </c>
      <c r="AI42" s="105">
        <v>3.2284102659950942</v>
      </c>
      <c r="AJ42" s="105">
        <v>3.3773483583743094</v>
      </c>
      <c r="AK42" s="105">
        <v>3.7973816751758656</v>
      </c>
      <c r="AL42" s="105">
        <v>3.0019948624829911</v>
      </c>
      <c r="AM42" s="105">
        <v>2.9846001571201342</v>
      </c>
      <c r="AN42" s="105">
        <v>3.7350728594737692</v>
      </c>
      <c r="AO42" s="105">
        <v>3.8245395651454897</v>
      </c>
      <c r="AP42" s="105">
        <v>3.9607909214469346</v>
      </c>
      <c r="AQ42" s="105">
        <v>4.0962515655089726</v>
      </c>
      <c r="AR42" s="105">
        <v>4.2801831069224763</v>
      </c>
      <c r="AS42" s="105">
        <v>4.9878280412234659</v>
      </c>
      <c r="AT42" s="105">
        <v>5.1182587567593165</v>
      </c>
      <c r="AU42" s="105">
        <v>5.0419808623980416</v>
      </c>
      <c r="AV42" s="105">
        <v>5.2142151922148079</v>
      </c>
      <c r="AW42" s="105">
        <v>5.3317995937217333</v>
      </c>
      <c r="AX42" s="105">
        <v>5.6449793089233671</v>
      </c>
      <c r="AY42" s="105">
        <v>6.0913894195319518</v>
      </c>
      <c r="AZ42" s="105">
        <v>5.8092260363145636</v>
      </c>
      <c r="BA42" s="105">
        <v>5.7230933113516214</v>
      </c>
      <c r="BB42" s="105">
        <v>6.0709623949430664</v>
      </c>
      <c r="BC42" s="105">
        <v>5.9471488148363401</v>
      </c>
      <c r="BD42" s="105">
        <v>6.3724333940681497</v>
      </c>
      <c r="BE42" s="105">
        <v>6.219817069090956</v>
      </c>
      <c r="BF42" s="105">
        <v>6.1979125447957228</v>
      </c>
      <c r="BG42" s="105">
        <v>6.1621417111605723</v>
      </c>
    </row>
    <row r="43" spans="21:59" ht="15" customHeight="1" thickBot="1">
      <c r="U43" s="555"/>
      <c r="V43" s="579"/>
      <c r="W43" s="580"/>
      <c r="X43" s="580"/>
      <c r="Y43" s="581"/>
      <c r="Z43" s="149" t="s">
        <v>28</v>
      </c>
      <c r="AA43" s="173">
        <v>96.842672503320429</v>
      </c>
      <c r="AB43" s="173">
        <v>96.937343321529852</v>
      </c>
      <c r="AC43" s="173">
        <v>97.369701088836763</v>
      </c>
      <c r="AD43" s="173">
        <v>97.377608500509353</v>
      </c>
      <c r="AE43" s="173">
        <v>99.097418024679129</v>
      </c>
      <c r="AF43" s="173">
        <v>100.11719727589971</v>
      </c>
      <c r="AG43" s="173">
        <v>100.68389087954442</v>
      </c>
      <c r="AH43" s="173">
        <v>95.471554506466532</v>
      </c>
      <c r="AI43" s="173">
        <v>90.395487447862635</v>
      </c>
      <c r="AJ43" s="173">
        <v>94.565754034480662</v>
      </c>
      <c r="AK43" s="173">
        <v>106.32668690492423</v>
      </c>
      <c r="AL43" s="173">
        <v>84.055856149523748</v>
      </c>
      <c r="AM43" s="173">
        <v>83.568804399363756</v>
      </c>
      <c r="AN43" s="173">
        <v>104.58204006526555</v>
      </c>
      <c r="AO43" s="173">
        <v>107.08710782407371</v>
      </c>
      <c r="AP43" s="173">
        <v>110.90214580051416</v>
      </c>
      <c r="AQ43" s="173">
        <v>114.69504383425124</v>
      </c>
      <c r="AR43" s="173">
        <v>119.84512699382934</v>
      </c>
      <c r="AS43" s="173">
        <v>139.65918515425705</v>
      </c>
      <c r="AT43" s="173">
        <v>143.31124518926086</v>
      </c>
      <c r="AU43" s="173">
        <v>141.17546414714516</v>
      </c>
      <c r="AV43" s="173">
        <v>145.99802538201462</v>
      </c>
      <c r="AW43" s="173">
        <v>149.29038862420853</v>
      </c>
      <c r="AX43" s="173">
        <v>158.05942064985427</v>
      </c>
      <c r="AY43" s="173">
        <v>170.55890374689466</v>
      </c>
      <c r="AZ43" s="173">
        <v>162.65832901680778</v>
      </c>
      <c r="BA43" s="173">
        <v>160.24661271784541</v>
      </c>
      <c r="BB43" s="173">
        <v>169.98694705840586</v>
      </c>
      <c r="BC43" s="173">
        <v>166.52016681541753</v>
      </c>
      <c r="BD43" s="173">
        <v>178.42813503390818</v>
      </c>
      <c r="BE43" s="173">
        <v>174.15487793454676</v>
      </c>
      <c r="BF43" s="173">
        <v>173.54155125428025</v>
      </c>
      <c r="BG43" s="173">
        <v>172.53996791249602</v>
      </c>
    </row>
    <row r="44" spans="21:59" ht="30" customHeight="1">
      <c r="U44" s="582" t="s">
        <v>42</v>
      </c>
      <c r="V44" s="583" t="s">
        <v>212</v>
      </c>
      <c r="W44" s="584"/>
      <c r="X44" s="584"/>
      <c r="Y44" s="585"/>
      <c r="Z44" s="122" t="s">
        <v>32</v>
      </c>
      <c r="AA44" s="151">
        <v>4.8576361367222782</v>
      </c>
      <c r="AB44" s="151">
        <v>4.9147300363272217</v>
      </c>
      <c r="AC44" s="151">
        <v>5.265934255783657</v>
      </c>
      <c r="AD44" s="151">
        <v>5.2884188841989248</v>
      </c>
      <c r="AE44" s="151">
        <v>5.6106341405196805</v>
      </c>
      <c r="AF44" s="151">
        <v>6.1163783869957236</v>
      </c>
      <c r="AG44" s="151">
        <v>6.0424926517899129</v>
      </c>
      <c r="AH44" s="151">
        <v>6.0986076875152229</v>
      </c>
      <c r="AI44" s="151">
        <v>6.5715125906099408</v>
      </c>
      <c r="AJ44" s="151">
        <v>6.6153604894794125</v>
      </c>
      <c r="AK44" s="151">
        <v>6.5381231505978015</v>
      </c>
      <c r="AL44" s="151">
        <v>6.516242946090042</v>
      </c>
      <c r="AM44" s="151">
        <v>5.3618943617756019</v>
      </c>
      <c r="AN44" s="151">
        <v>6.3998248957333326</v>
      </c>
      <c r="AO44" s="151">
        <v>6.3921993994544817</v>
      </c>
      <c r="AP44" s="151">
        <v>6.5997608087562023</v>
      </c>
      <c r="AQ44" s="151">
        <v>6.4224776615179326</v>
      </c>
      <c r="AR44" s="151">
        <v>6.1866257650483893</v>
      </c>
      <c r="AS44" s="151">
        <v>5.9018414933838814</v>
      </c>
      <c r="AT44" s="151">
        <v>5.6371698363144862</v>
      </c>
      <c r="AU44" s="151">
        <v>5.6198226847414112</v>
      </c>
      <c r="AV44" s="151">
        <v>5.5433521016125873</v>
      </c>
      <c r="AW44" s="151">
        <v>5.6536389881815561</v>
      </c>
      <c r="AX44" s="151">
        <v>5.8588368412473795</v>
      </c>
      <c r="AY44" s="151">
        <v>5.2239090780240831</v>
      </c>
      <c r="AZ44" s="151">
        <v>5.2300320371045821</v>
      </c>
      <c r="BA44" s="151">
        <v>4.5996011390642249</v>
      </c>
      <c r="BB44" s="151">
        <v>4.9812955852793932</v>
      </c>
      <c r="BC44" s="151">
        <v>5.0873570022301546</v>
      </c>
      <c r="BD44" s="151">
        <v>5.1925606108331532</v>
      </c>
      <c r="BE44" s="151">
        <v>4.8911010671362964</v>
      </c>
      <c r="BF44" s="151">
        <v>4.7362947932586419</v>
      </c>
      <c r="BG44" s="151">
        <v>4.4775587642681218</v>
      </c>
    </row>
    <row r="45" spans="21:59" ht="15" customHeight="1">
      <c r="U45" s="554"/>
      <c r="V45" s="560" t="s">
        <v>39</v>
      </c>
      <c r="W45" s="562" t="s">
        <v>38</v>
      </c>
      <c r="X45" s="586" t="s">
        <v>93</v>
      </c>
      <c r="Y45" s="587"/>
      <c r="Z45" s="121" t="s">
        <v>32</v>
      </c>
      <c r="AA45" s="175">
        <v>1.1911343407517823</v>
      </c>
      <c r="AB45" s="175">
        <v>1.2373329118358127</v>
      </c>
      <c r="AC45" s="175">
        <v>1.2419484843332276</v>
      </c>
      <c r="AD45" s="175">
        <v>1.249339059334925</v>
      </c>
      <c r="AE45" s="175">
        <v>1.2630441331926165</v>
      </c>
      <c r="AF45" s="175">
        <v>1.3156644049536006</v>
      </c>
      <c r="AG45" s="175">
        <v>1.3478665213007079</v>
      </c>
      <c r="AH45" s="175">
        <v>1.3881775925667985</v>
      </c>
      <c r="AI45" s="175">
        <v>1.4308829978910649</v>
      </c>
      <c r="AJ45" s="175">
        <v>1.4529754875502485</v>
      </c>
      <c r="AK45" s="175">
        <v>1.5343371582017311</v>
      </c>
      <c r="AL45" s="175">
        <v>1.5894519195423342</v>
      </c>
      <c r="AM45" s="175">
        <v>1.2001525909931441</v>
      </c>
      <c r="AN45" s="175">
        <v>1.1952540402083416</v>
      </c>
      <c r="AO45" s="175">
        <v>1.1577808370270903</v>
      </c>
      <c r="AP45" s="175">
        <v>1.1335840773051769</v>
      </c>
      <c r="AQ45" s="175">
        <v>1.1081249619835634</v>
      </c>
      <c r="AR45" s="175">
        <v>1.0581127097727094</v>
      </c>
      <c r="AS45" s="175">
        <v>1.0235756607834623</v>
      </c>
      <c r="AT45" s="175">
        <v>0.94717555846415624</v>
      </c>
      <c r="AU45" s="175">
        <v>0.92970587977695618</v>
      </c>
      <c r="AV45" s="175">
        <v>0.91304979743172121</v>
      </c>
      <c r="AW45" s="175">
        <v>0.96794271360710504</v>
      </c>
      <c r="AX45" s="175">
        <v>0.93167651511771299</v>
      </c>
      <c r="AY45" s="175">
        <v>0.9108237320361483</v>
      </c>
      <c r="AZ45" s="175">
        <v>0.86426039752646322</v>
      </c>
      <c r="BA45" s="175">
        <v>0.9917990962513884</v>
      </c>
      <c r="BB45" s="175">
        <v>1.0012229065210383</v>
      </c>
      <c r="BC45" s="175">
        <v>0.92073908740084232</v>
      </c>
      <c r="BD45" s="175">
        <v>0.93912567926339507</v>
      </c>
      <c r="BE45" s="175">
        <v>0.89364491303304838</v>
      </c>
      <c r="BF45" s="175">
        <v>0.86321655746137427</v>
      </c>
      <c r="BG45" s="175">
        <v>0.85148650981594853</v>
      </c>
    </row>
    <row r="46" spans="21:59" ht="15" customHeight="1">
      <c r="U46" s="554"/>
      <c r="V46" s="560"/>
      <c r="W46" s="563"/>
      <c r="X46" s="588" t="s">
        <v>170</v>
      </c>
      <c r="Y46" s="169" t="s">
        <v>94</v>
      </c>
      <c r="Z46" s="121" t="s">
        <v>32</v>
      </c>
      <c r="AA46" s="175">
        <v>8.6320183294602071E-5</v>
      </c>
      <c r="AB46" s="175">
        <v>8.4911836368909216E-5</v>
      </c>
      <c r="AC46" s="175">
        <v>1.3970413944296541E-4</v>
      </c>
      <c r="AD46" s="175">
        <v>1.1324277160097236E-4</v>
      </c>
      <c r="AE46" s="175">
        <v>1.226975134875634E-4</v>
      </c>
      <c r="AF46" s="175">
        <v>1.2612518277466491E-4</v>
      </c>
      <c r="AG46" s="175">
        <v>1.1556467311156919E-4</v>
      </c>
      <c r="AH46" s="175">
        <v>1.2223469729622871E-4</v>
      </c>
      <c r="AI46" s="175">
        <v>1.0796183185466614E-4</v>
      </c>
      <c r="AJ46" s="175">
        <v>1.0481212598989122E-4</v>
      </c>
      <c r="AK46" s="175">
        <v>1.1908986941349154E-4</v>
      </c>
      <c r="AL46" s="175">
        <v>2.3351797972097048E-4</v>
      </c>
      <c r="AM46" s="175">
        <v>1.3158238145677592E-3</v>
      </c>
      <c r="AN46" s="175">
        <v>1.256243997616147E-3</v>
      </c>
      <c r="AO46" s="175">
        <v>1.2678139603761519E-3</v>
      </c>
      <c r="AP46" s="175">
        <v>2.4800424249259503E-3</v>
      </c>
      <c r="AQ46" s="175">
        <v>2.3888093930670997E-3</v>
      </c>
      <c r="AR46" s="175">
        <v>1.7663593053673155E-3</v>
      </c>
      <c r="AS46" s="175">
        <v>1.7250413302134354E-3</v>
      </c>
      <c r="AT46" s="175">
        <v>1.5590708926180885E-3</v>
      </c>
      <c r="AU46" s="175">
        <v>4.038625375392119E-3</v>
      </c>
      <c r="AV46" s="175">
        <v>3.8787592087280031E-3</v>
      </c>
      <c r="AW46" s="175">
        <v>2.3849553493291552E-3</v>
      </c>
      <c r="AX46" s="175">
        <v>3.4753257210400185E-3</v>
      </c>
      <c r="AY46" s="175">
        <v>4.0058217724204294E-3</v>
      </c>
      <c r="AZ46" s="175">
        <v>3.8824555513763924E-3</v>
      </c>
      <c r="BA46" s="175">
        <v>4.0404322047433066E-3</v>
      </c>
      <c r="BB46" s="175">
        <v>2.6881770835699911E-3</v>
      </c>
      <c r="BC46" s="175">
        <v>2.8233051988066945E-3</v>
      </c>
      <c r="BD46" s="175">
        <v>3.0948996674383697E-3</v>
      </c>
      <c r="BE46" s="175">
        <v>3.0620102444310297E-3</v>
      </c>
      <c r="BF46" s="175">
        <v>1.7557669352038911E-3</v>
      </c>
      <c r="BG46" s="175">
        <v>3.3109795310284785E-3</v>
      </c>
    </row>
    <row r="47" spans="21:59" ht="15" customHeight="1">
      <c r="U47" s="554"/>
      <c r="V47" s="560"/>
      <c r="W47" s="563"/>
      <c r="X47" s="589"/>
      <c r="Y47" s="118" t="s">
        <v>95</v>
      </c>
      <c r="Z47" s="121" t="s">
        <v>32</v>
      </c>
      <c r="AA47" s="175">
        <v>2.1726707393996581E-3</v>
      </c>
      <c r="AB47" s="175">
        <v>2.0129865578722042E-3</v>
      </c>
      <c r="AC47" s="175">
        <v>2.8528141087982512E-3</v>
      </c>
      <c r="AD47" s="175">
        <v>2.9351067355640379E-3</v>
      </c>
      <c r="AE47" s="175">
        <v>3.7569320532403415E-3</v>
      </c>
      <c r="AF47" s="175">
        <v>4.5954347405341043E-3</v>
      </c>
      <c r="AG47" s="175">
        <v>4.2964800404757982E-3</v>
      </c>
      <c r="AH47" s="175">
        <v>1.349386407652063E-2</v>
      </c>
      <c r="AI47" s="175">
        <v>1.9564621042116401E-2</v>
      </c>
      <c r="AJ47" s="175">
        <v>1.520457960193641E-2</v>
      </c>
      <c r="AK47" s="175">
        <v>1.3184377393297675E-2</v>
      </c>
      <c r="AL47" s="175">
        <v>1.3020104896027531E-2</v>
      </c>
      <c r="AM47" s="175">
        <v>1.0428022893611505E-3</v>
      </c>
      <c r="AN47" s="175">
        <v>1.046145763083179E-3</v>
      </c>
      <c r="AO47" s="175">
        <v>1.4878943332301564E-3</v>
      </c>
      <c r="AP47" s="175">
        <v>1.7712202626822069E-3</v>
      </c>
      <c r="AQ47" s="175">
        <v>1.8571172968127772E-3</v>
      </c>
      <c r="AR47" s="175">
        <v>2.9912394285305072E-3</v>
      </c>
      <c r="AS47" s="175">
        <v>4.2998676852876328E-3</v>
      </c>
      <c r="AT47" s="175">
        <v>2.0244710693257924E-3</v>
      </c>
      <c r="AU47" s="175">
        <v>3.3528742009524917E-3</v>
      </c>
      <c r="AV47" s="175">
        <v>3.9714134560604802E-3</v>
      </c>
      <c r="AW47" s="175">
        <v>4.2270192755476475E-3</v>
      </c>
      <c r="AX47" s="175">
        <v>3.5129699539926782E-3</v>
      </c>
      <c r="AY47" s="175">
        <v>3.9205941780910188E-3</v>
      </c>
      <c r="AZ47" s="175">
        <v>5.1975166358324129E-3</v>
      </c>
      <c r="BA47" s="175">
        <v>4.8405341693281666E-3</v>
      </c>
      <c r="BB47" s="175">
        <v>4.7935782891909877E-3</v>
      </c>
      <c r="BC47" s="175">
        <v>4.7192776924015007E-3</v>
      </c>
      <c r="BD47" s="175">
        <v>5.6753602281554103E-3</v>
      </c>
      <c r="BE47" s="175">
        <v>6.0136645605302214E-3</v>
      </c>
      <c r="BF47" s="175">
        <v>5.1490236209955015E-3</v>
      </c>
      <c r="BG47" s="175">
        <v>4.5766128326543065E-3</v>
      </c>
    </row>
    <row r="48" spans="21:59" ht="15" customHeight="1">
      <c r="U48" s="554"/>
      <c r="V48" s="560"/>
      <c r="W48" s="563"/>
      <c r="X48" s="589"/>
      <c r="Y48" s="198" t="s">
        <v>96</v>
      </c>
      <c r="Z48" s="121" t="s">
        <v>32</v>
      </c>
      <c r="AA48" s="175">
        <v>3.0990206811283499E-6</v>
      </c>
      <c r="AB48" s="175">
        <v>8.0652776098638449E-6</v>
      </c>
      <c r="AC48" s="175">
        <v>1.2624173058960186E-5</v>
      </c>
      <c r="AD48" s="175">
        <v>1.4185076845036342E-5</v>
      </c>
      <c r="AE48" s="175">
        <v>1.6504057196767277E-5</v>
      </c>
      <c r="AF48" s="175">
        <v>1.9819813646325924E-5</v>
      </c>
      <c r="AG48" s="175">
        <v>1.9091394051531589E-5</v>
      </c>
      <c r="AH48" s="175">
        <v>2.6523498107130056E-5</v>
      </c>
      <c r="AI48" s="175">
        <v>4.2365352185527085E-5</v>
      </c>
      <c r="AJ48" s="175">
        <v>3.8928804468235487E-5</v>
      </c>
      <c r="AK48" s="175">
        <v>6.2556693756474877E-5</v>
      </c>
      <c r="AL48" s="175">
        <v>6.8682744765728707E-5</v>
      </c>
      <c r="AM48" s="175">
        <v>2.9629381466279441E-4</v>
      </c>
      <c r="AN48" s="175">
        <v>1.6401012351096355E-4</v>
      </c>
      <c r="AO48" s="175">
        <v>1.6864881422515822E-4</v>
      </c>
      <c r="AP48" s="175">
        <v>1.9656190152380354E-4</v>
      </c>
      <c r="AQ48" s="175">
        <v>2.6054053339788003E-4</v>
      </c>
      <c r="AR48" s="175">
        <v>2.7893349040680754E-4</v>
      </c>
      <c r="AS48" s="175">
        <v>1.9486654812069941E-4</v>
      </c>
      <c r="AT48" s="175">
        <v>3.4909484980787857E-4</v>
      </c>
      <c r="AU48" s="175">
        <v>2.1899586909919714E-4</v>
      </c>
      <c r="AV48" s="175">
        <v>3.0493045282441232E-4</v>
      </c>
      <c r="AW48" s="175">
        <v>2.1206048982978494E-4</v>
      </c>
      <c r="AX48" s="175">
        <v>2.2486630511835598E-4</v>
      </c>
      <c r="AY48" s="175">
        <v>3.1048310586486008E-4</v>
      </c>
      <c r="AZ48" s="175">
        <v>5.3694854568992498E-4</v>
      </c>
      <c r="BA48" s="175">
        <v>5.9327520635930919E-4</v>
      </c>
      <c r="BB48" s="175">
        <v>3.3917090876128342E-4</v>
      </c>
      <c r="BC48" s="175">
        <v>4.3566248788721692E-4</v>
      </c>
      <c r="BD48" s="175">
        <v>5.1103274716418287E-4</v>
      </c>
      <c r="BE48" s="175">
        <v>1.4942928272278606E-3</v>
      </c>
      <c r="BF48" s="175">
        <v>1.5861841734381599E-3</v>
      </c>
      <c r="BG48" s="175">
        <v>6.69897424928288E-4</v>
      </c>
    </row>
    <row r="49" spans="21:59" ht="15" customHeight="1">
      <c r="U49" s="554"/>
      <c r="V49" s="560"/>
      <c r="W49" s="563"/>
      <c r="X49" s="589"/>
      <c r="Y49" s="118" t="s">
        <v>97</v>
      </c>
      <c r="Z49" s="121" t="s">
        <v>32</v>
      </c>
      <c r="AA49" s="175">
        <v>1.3495385049212853E-5</v>
      </c>
      <c r="AB49" s="175">
        <v>1.0834010482989825E-5</v>
      </c>
      <c r="AC49" s="175">
        <v>1.2003716835012263E-5</v>
      </c>
      <c r="AD49" s="175">
        <v>1.7137165426067862E-5</v>
      </c>
      <c r="AE49" s="175">
        <v>7.269561726915351E-5</v>
      </c>
      <c r="AF49" s="175">
        <v>1.1284729380157184E-4</v>
      </c>
      <c r="AG49" s="175">
        <v>5.9803337368073985E-5</v>
      </c>
      <c r="AH49" s="175">
        <v>1.8225458319735428E-4</v>
      </c>
      <c r="AI49" s="175">
        <v>2.2225666498029473E-4</v>
      </c>
      <c r="AJ49" s="175">
        <v>1.7856536992025591E-4</v>
      </c>
      <c r="AK49" s="175">
        <v>1.6519754843610394E-4</v>
      </c>
      <c r="AL49" s="175">
        <v>1.823634963940285E-4</v>
      </c>
      <c r="AM49" s="175">
        <v>6.508935520666329E-4</v>
      </c>
      <c r="AN49" s="175">
        <v>3.975505112679281E-4</v>
      </c>
      <c r="AO49" s="175">
        <v>3.5157339139371148E-4</v>
      </c>
      <c r="AP49" s="175">
        <v>3.7991278466995932E-4</v>
      </c>
      <c r="AQ49" s="175">
        <v>4.5068075314308936E-4</v>
      </c>
      <c r="AR49" s="175">
        <v>4.1797982630531775E-4</v>
      </c>
      <c r="AS49" s="175">
        <v>1.7607298536296383E-3</v>
      </c>
      <c r="AT49" s="175">
        <v>1.1083229258916486E-3</v>
      </c>
      <c r="AU49" s="175">
        <v>1.3292595396274282E-3</v>
      </c>
      <c r="AV49" s="175">
        <v>2.7220240413854671E-3</v>
      </c>
      <c r="AW49" s="175">
        <v>3.5091383211592296E-3</v>
      </c>
      <c r="AX49" s="175">
        <v>9.9281088496017849E-4</v>
      </c>
      <c r="AY49" s="175">
        <v>1.0453393091409452E-3</v>
      </c>
      <c r="AZ49" s="175">
        <v>8.9310315793391694E-4</v>
      </c>
      <c r="BA49" s="175">
        <v>8.1693938657455918E-4</v>
      </c>
      <c r="BB49" s="175">
        <v>7.5747855615975758E-4</v>
      </c>
      <c r="BC49" s="175">
        <v>6.001871350226638E-4</v>
      </c>
      <c r="BD49" s="175">
        <v>3.0420961745552145E-5</v>
      </c>
      <c r="BE49" s="175">
        <v>1.3208627017066398E-4</v>
      </c>
      <c r="BF49" s="175">
        <v>1.3655921902371734E-4</v>
      </c>
      <c r="BG49" s="175">
        <v>1.2715033169268783E-4</v>
      </c>
    </row>
    <row r="50" spans="21:59" ht="15" customHeight="1">
      <c r="U50" s="554"/>
      <c r="V50" s="560"/>
      <c r="W50" s="563"/>
      <c r="X50" s="589"/>
      <c r="Y50" s="198" t="s">
        <v>99</v>
      </c>
      <c r="Z50" s="121" t="s">
        <v>32</v>
      </c>
      <c r="AA50" s="360">
        <v>1.0782177149016687E-4</v>
      </c>
      <c r="AB50" s="360">
        <v>3.0548789962284292E-4</v>
      </c>
      <c r="AC50" s="360">
        <v>5.0143215390189861E-4</v>
      </c>
      <c r="AD50" s="360">
        <v>4.6182096773896719E-4</v>
      </c>
      <c r="AE50" s="360">
        <v>6.0080824730984002E-4</v>
      </c>
      <c r="AF50" s="360">
        <v>7.5220156750536158E-4</v>
      </c>
      <c r="AG50" s="360">
        <v>8.3617226688603296E-4</v>
      </c>
      <c r="AH50" s="360">
        <v>1.158605889277812E-3</v>
      </c>
      <c r="AI50" s="360">
        <v>9.7650966474043639E-4</v>
      </c>
      <c r="AJ50" s="360">
        <v>8.791421675743181E-4</v>
      </c>
      <c r="AK50" s="360">
        <v>7.1618214837376021E-4</v>
      </c>
      <c r="AL50" s="360">
        <v>7.2978538256530641E-4</v>
      </c>
      <c r="AM50" s="360">
        <v>2.2314052812337777E-3</v>
      </c>
      <c r="AN50" s="360">
        <v>1.9488261734832135E-3</v>
      </c>
      <c r="AO50" s="360">
        <v>1.9601810750512674E-3</v>
      </c>
      <c r="AP50" s="360">
        <v>2.1951374032448713E-3</v>
      </c>
      <c r="AQ50" s="360">
        <v>2.3252542227982843E-3</v>
      </c>
      <c r="AR50" s="360">
        <v>4.9319614640334171E-3</v>
      </c>
      <c r="AS50" s="360">
        <v>4.6798346109629867E-3</v>
      </c>
      <c r="AT50" s="360">
        <v>4.7637464452897323E-3</v>
      </c>
      <c r="AU50" s="360">
        <v>5.0120368257869806E-3</v>
      </c>
      <c r="AV50" s="360">
        <v>1.3731099053211135E-2</v>
      </c>
      <c r="AW50" s="360">
        <v>1.1874763201401288E-2</v>
      </c>
      <c r="AX50" s="360">
        <v>9.0659309758205787E-3</v>
      </c>
      <c r="AY50" s="360">
        <v>9.142698419178882E-3</v>
      </c>
      <c r="AZ50" s="360">
        <v>8.7743468147893598E-3</v>
      </c>
      <c r="BA50" s="360">
        <v>7.959537876533777E-3</v>
      </c>
      <c r="BB50" s="360">
        <v>8.2473742795670154E-3</v>
      </c>
      <c r="BC50" s="360">
        <v>7.2663432754685609E-3</v>
      </c>
      <c r="BD50" s="360">
        <v>7.0637473173172068E-3</v>
      </c>
      <c r="BE50" s="360">
        <v>7.7417230572250275E-3</v>
      </c>
      <c r="BF50" s="360">
        <v>8.1764832390450754E-3</v>
      </c>
      <c r="BG50" s="360">
        <v>7.8578904986081072E-3</v>
      </c>
    </row>
    <row r="51" spans="21:59" ht="15" customHeight="1">
      <c r="U51" s="554"/>
      <c r="V51" s="560"/>
      <c r="W51" s="563"/>
      <c r="X51" s="589"/>
      <c r="Y51" s="198" t="s">
        <v>98</v>
      </c>
      <c r="Z51" s="121" t="s">
        <v>32</v>
      </c>
      <c r="AA51" s="360">
        <v>1.2476576768179068E-6</v>
      </c>
      <c r="AB51" s="360">
        <v>3.8465170139350644E-6</v>
      </c>
      <c r="AC51" s="360">
        <v>4.7130246086784691E-6</v>
      </c>
      <c r="AD51" s="360">
        <v>5.3194038168886279E-6</v>
      </c>
      <c r="AE51" s="360">
        <v>5.753708013551896E-6</v>
      </c>
      <c r="AF51" s="360">
        <v>7.7693669493597611E-6</v>
      </c>
      <c r="AG51" s="360">
        <v>7.544179907460064E-6</v>
      </c>
      <c r="AH51" s="360">
        <v>1.0163209555068526E-5</v>
      </c>
      <c r="AI51" s="360">
        <v>1.2171261401366897E-5</v>
      </c>
      <c r="AJ51" s="360">
        <v>1.3207987230294183E-5</v>
      </c>
      <c r="AK51" s="360">
        <v>1.1499392234646119E-5</v>
      </c>
      <c r="AL51" s="360">
        <v>1.2737527211098776E-5</v>
      </c>
      <c r="AM51" s="360">
        <v>4.2327687808970637E-5</v>
      </c>
      <c r="AN51" s="360">
        <v>3.508237936063391E-5</v>
      </c>
      <c r="AO51" s="360">
        <v>3.4693470354889688E-5</v>
      </c>
      <c r="AP51" s="360">
        <v>5.061174709894342E-5</v>
      </c>
      <c r="AQ51" s="360">
        <v>5.04272000124929E-5</v>
      </c>
      <c r="AR51" s="360">
        <v>6.5296382426180383E-5</v>
      </c>
      <c r="AS51" s="360">
        <v>2.9229982218104913E-5</v>
      </c>
      <c r="AT51" s="360">
        <v>5.0146221519363776E-5</v>
      </c>
      <c r="AU51" s="360">
        <v>2.766263609674069E-5</v>
      </c>
      <c r="AV51" s="360">
        <v>4.3087998768666956E-5</v>
      </c>
      <c r="AW51" s="360">
        <v>3.3264390561534894E-5</v>
      </c>
      <c r="AX51" s="360">
        <v>5.2121329000943443E-5</v>
      </c>
      <c r="AY51" s="360">
        <v>7.9142752475356488E-5</v>
      </c>
      <c r="AZ51" s="360">
        <v>8.62953019858808E-5</v>
      </c>
      <c r="BA51" s="360">
        <v>1.3868771057750083E-4</v>
      </c>
      <c r="BB51" s="360">
        <v>7.3954559053212175E-5</v>
      </c>
      <c r="BC51" s="360">
        <v>5.7540328588877714E-5</v>
      </c>
      <c r="BD51" s="360">
        <v>5.7616437180275514E-5</v>
      </c>
      <c r="BE51" s="360">
        <v>2.6369873421668125E-4</v>
      </c>
      <c r="BF51" s="360">
        <v>2.2430887301145693E-4</v>
      </c>
      <c r="BG51" s="360">
        <v>9.1813352655146062E-5</v>
      </c>
    </row>
    <row r="52" spans="21:59" ht="15" customHeight="1">
      <c r="U52" s="554"/>
      <c r="V52" s="560"/>
      <c r="W52" s="564"/>
      <c r="X52" s="590"/>
      <c r="Y52" s="170" t="s">
        <v>100</v>
      </c>
      <c r="Z52" s="121" t="s">
        <v>32</v>
      </c>
      <c r="AA52" s="175">
        <v>8.2543687650326308E-3</v>
      </c>
      <c r="AB52" s="175">
        <v>7.8450252207088404E-3</v>
      </c>
      <c r="AC52" s="175">
        <v>8.3595582159970757E-3</v>
      </c>
      <c r="AD52" s="175">
        <v>8.0131343427334075E-3</v>
      </c>
      <c r="AE52" s="175">
        <v>7.7132464085463417E-3</v>
      </c>
      <c r="AF52" s="175">
        <v>7.6395055527270954E-3</v>
      </c>
      <c r="AG52" s="175">
        <v>7.5669935038814497E-3</v>
      </c>
      <c r="AH52" s="175">
        <v>7.7885374680206751E-3</v>
      </c>
      <c r="AI52" s="175">
        <v>7.1482248745855645E-3</v>
      </c>
      <c r="AJ52" s="175">
        <v>9.2843191905517281E-3</v>
      </c>
      <c r="AK52" s="175">
        <v>9.2118672028731249E-3</v>
      </c>
      <c r="AL52" s="175">
        <v>8.3502108513608224E-3</v>
      </c>
      <c r="AM52" s="175">
        <v>1.7983553125975825E-3</v>
      </c>
      <c r="AN52" s="175">
        <v>1.9144526438194004E-3</v>
      </c>
      <c r="AO52" s="175">
        <v>2.3441642702090922E-3</v>
      </c>
      <c r="AP52" s="175">
        <v>2.5738266100269083E-3</v>
      </c>
      <c r="AQ52" s="175">
        <v>3.6578016277272747E-3</v>
      </c>
      <c r="AR52" s="175">
        <v>1.4778739437234592E-3</v>
      </c>
      <c r="AS52" s="175">
        <v>3.0880931969455893E-3</v>
      </c>
      <c r="AT52" s="175">
        <v>4.4435262128256839E-3</v>
      </c>
      <c r="AU52" s="175">
        <v>4.3125968908921649E-3</v>
      </c>
      <c r="AV52" s="175">
        <v>5.9712230054649275E-3</v>
      </c>
      <c r="AW52" s="175">
        <v>5.8275915200521949E-3</v>
      </c>
      <c r="AX52" s="175">
        <v>1.6040577415926432E-2</v>
      </c>
      <c r="AY52" s="175">
        <v>2.5031159457697065E-2</v>
      </c>
      <c r="AZ52" s="175">
        <v>2.2654899258176067E-2</v>
      </c>
      <c r="BA52" s="175">
        <v>2.2331500383970863E-2</v>
      </c>
      <c r="BB52" s="175">
        <v>2.0954811790866383E-2</v>
      </c>
      <c r="BC52" s="175">
        <v>2.2100126121704856E-2</v>
      </c>
      <c r="BD52" s="175">
        <v>2.1720374295377987E-2</v>
      </c>
      <c r="BE52" s="175">
        <v>2.5622306438358403E-2</v>
      </c>
      <c r="BF52" s="175">
        <v>2.0046217772490334E-2</v>
      </c>
      <c r="BG52" s="175">
        <v>1.4665496149053488E-2</v>
      </c>
    </row>
    <row r="53" spans="21:59" ht="15" customHeight="1">
      <c r="U53" s="554"/>
      <c r="V53" s="560"/>
      <c r="W53" s="490" t="s">
        <v>37</v>
      </c>
      <c r="X53" s="250" t="s">
        <v>90</v>
      </c>
      <c r="Y53" s="118" t="s">
        <v>171</v>
      </c>
      <c r="Z53" s="121" t="s">
        <v>32</v>
      </c>
      <c r="AA53" s="158" t="s">
        <v>441</v>
      </c>
      <c r="AB53" s="158" t="s">
        <v>441</v>
      </c>
      <c r="AC53" s="158" t="s">
        <v>441</v>
      </c>
      <c r="AD53" s="158" t="s">
        <v>441</v>
      </c>
      <c r="AE53" s="158" t="s">
        <v>441</v>
      </c>
      <c r="AF53" s="158" t="s">
        <v>441</v>
      </c>
      <c r="AG53" s="158" t="s">
        <v>441</v>
      </c>
      <c r="AH53" s="158" t="s">
        <v>441</v>
      </c>
      <c r="AI53" s="158" t="s">
        <v>441</v>
      </c>
      <c r="AJ53" s="158" t="s">
        <v>441</v>
      </c>
      <c r="AK53" s="158">
        <v>1.8322459182692305E-5</v>
      </c>
      <c r="AL53" s="158">
        <v>4.3508344759615378E-5</v>
      </c>
      <c r="AM53" s="158">
        <v>3.7239130817307684E-5</v>
      </c>
      <c r="AN53" s="158">
        <v>3.1874864278846143E-5</v>
      </c>
      <c r="AO53" s="158">
        <v>3.503127721153845E-5</v>
      </c>
      <c r="AP53" s="158">
        <v>3.8122272259615377E-5</v>
      </c>
      <c r="AQ53" s="158">
        <v>2.3926591298076919E-5</v>
      </c>
      <c r="AR53" s="158">
        <v>2.3212446057692306E-5</v>
      </c>
      <c r="AS53" s="158">
        <v>1.4882568749999997E-5</v>
      </c>
      <c r="AT53" s="158">
        <v>3.668307879807691E-5</v>
      </c>
      <c r="AU53" s="158">
        <v>5.7622253365384598E-6</v>
      </c>
      <c r="AV53" s="158" t="s">
        <v>441</v>
      </c>
      <c r="AW53" s="158" t="s">
        <v>441</v>
      </c>
      <c r="AX53" s="158" t="s">
        <v>441</v>
      </c>
      <c r="AY53" s="158" t="s">
        <v>441</v>
      </c>
      <c r="AZ53" s="158" t="s">
        <v>441</v>
      </c>
      <c r="BA53" s="158" t="s">
        <v>441</v>
      </c>
      <c r="BB53" s="158" t="s">
        <v>441</v>
      </c>
      <c r="BC53" s="158" t="s">
        <v>441</v>
      </c>
      <c r="BD53" s="158" t="s">
        <v>441</v>
      </c>
      <c r="BE53" s="158" t="s">
        <v>441</v>
      </c>
      <c r="BF53" s="158" t="s">
        <v>441</v>
      </c>
      <c r="BG53" s="158" t="s">
        <v>441</v>
      </c>
    </row>
    <row r="54" spans="21:59" ht="15" customHeight="1">
      <c r="U54" s="554"/>
      <c r="V54" s="560"/>
      <c r="W54" s="485"/>
      <c r="X54" s="591" t="s">
        <v>170</v>
      </c>
      <c r="Y54" s="169" t="s">
        <v>94</v>
      </c>
      <c r="Z54" s="121" t="s">
        <v>32</v>
      </c>
      <c r="AA54" s="158">
        <v>1.0328816662117973E-2</v>
      </c>
      <c r="AB54" s="158">
        <v>1.0155985464611848E-2</v>
      </c>
      <c r="AC54" s="158">
        <v>1.2150505369000145E-2</v>
      </c>
      <c r="AD54" s="158">
        <v>9.9935953449937793E-3</v>
      </c>
      <c r="AE54" s="158">
        <v>1.2650822455734897E-2</v>
      </c>
      <c r="AF54" s="158">
        <v>1.2141120021916113E-2</v>
      </c>
      <c r="AG54" s="158">
        <v>1.1417861925647805E-2</v>
      </c>
      <c r="AH54" s="158">
        <v>1.2634466262623118E-2</v>
      </c>
      <c r="AI54" s="158">
        <v>1.181623808328938E-2</v>
      </c>
      <c r="AJ54" s="158">
        <v>1.1197912157576588E-2</v>
      </c>
      <c r="AK54" s="158">
        <v>1.2070061975465691E-2</v>
      </c>
      <c r="AL54" s="158">
        <v>1.2071258480219471E-2</v>
      </c>
      <c r="AM54" s="158">
        <v>1.2777312565384613E-2</v>
      </c>
      <c r="AN54" s="158">
        <v>1.3915695296110619E-2</v>
      </c>
      <c r="AO54" s="158">
        <v>1.4669156230615384E-2</v>
      </c>
      <c r="AP54" s="158">
        <v>1.536159819698423E-2</v>
      </c>
      <c r="AQ54" s="158">
        <v>1.4956531659115384E-2</v>
      </c>
      <c r="AR54" s="158">
        <v>1.6112905721596151E-2</v>
      </c>
      <c r="AS54" s="158">
        <v>1.4198831761730769E-2</v>
      </c>
      <c r="AT54" s="158">
        <v>1.3464453254624998E-2</v>
      </c>
      <c r="AU54" s="158">
        <v>1.413467078320544E-2</v>
      </c>
      <c r="AV54" s="158">
        <v>1.4008158123201922E-2</v>
      </c>
      <c r="AW54" s="158">
        <v>1.4657224168263946E-2</v>
      </c>
      <c r="AX54" s="158">
        <v>1.4183089814264071E-2</v>
      </c>
      <c r="AY54" s="158">
        <v>1.3569546874729221E-2</v>
      </c>
      <c r="AZ54" s="158">
        <v>1.4843718414262023E-2</v>
      </c>
      <c r="BA54" s="158">
        <v>1.3829556262499997E-2</v>
      </c>
      <c r="BB54" s="158">
        <v>1.3832564691346153E-2</v>
      </c>
      <c r="BC54" s="158">
        <v>1.5034548363461539E-2</v>
      </c>
      <c r="BD54" s="158">
        <v>1.5794193268269228E-2</v>
      </c>
      <c r="BE54" s="158">
        <v>1.4792585916346152E-2</v>
      </c>
      <c r="BF54" s="158">
        <v>1.5235797294230767E-2</v>
      </c>
      <c r="BG54" s="158">
        <v>1.4301414199038459E-2</v>
      </c>
    </row>
    <row r="55" spans="21:59" ht="15" customHeight="1">
      <c r="U55" s="554"/>
      <c r="V55" s="560"/>
      <c r="W55" s="485"/>
      <c r="X55" s="592"/>
      <c r="Y55" s="118" t="s">
        <v>95</v>
      </c>
      <c r="Z55" s="121" t="s">
        <v>32</v>
      </c>
      <c r="AA55" s="158">
        <v>3.3898521846653137E-2</v>
      </c>
      <c r="AB55" s="158">
        <v>3.3287471179732887E-2</v>
      </c>
      <c r="AC55" s="158">
        <v>2.7235583299078492E-2</v>
      </c>
      <c r="AD55" s="158">
        <v>2.7169569426820177E-2</v>
      </c>
      <c r="AE55" s="158">
        <v>2.3209629601424461E-2</v>
      </c>
      <c r="AF55" s="158">
        <v>2.2701171654825131E-2</v>
      </c>
      <c r="AG55" s="158">
        <v>2.2797333366793071E-2</v>
      </c>
      <c r="AH55" s="158">
        <v>2.7426482326446813E-2</v>
      </c>
      <c r="AI55" s="158">
        <v>2.6640042483948946E-2</v>
      </c>
      <c r="AJ55" s="158">
        <v>2.6813459747429075E-2</v>
      </c>
      <c r="AK55" s="158">
        <v>2.814300241479201E-2</v>
      </c>
      <c r="AL55" s="158">
        <v>2.4558904070468651E-2</v>
      </c>
      <c r="AM55" s="158">
        <v>2.8243441365230559E-2</v>
      </c>
      <c r="AN55" s="158">
        <v>2.9016332638520305E-2</v>
      </c>
      <c r="AO55" s="158">
        <v>2.6351913101584731E-2</v>
      </c>
      <c r="AP55" s="158">
        <v>2.4400171010661567E-2</v>
      </c>
      <c r="AQ55" s="158">
        <v>3.5408520675038906E-2</v>
      </c>
      <c r="AR55" s="158">
        <v>3.8011744693668435E-2</v>
      </c>
      <c r="AS55" s="158">
        <v>4.3213922313723209E-2</v>
      </c>
      <c r="AT55" s="158">
        <v>4.5428574589203664E-2</v>
      </c>
      <c r="AU55" s="158">
        <v>4.5448145075355592E-2</v>
      </c>
      <c r="AV55" s="158">
        <v>4.3225643879403024E-2</v>
      </c>
      <c r="AW55" s="158">
        <v>4.2532807980674811E-2</v>
      </c>
      <c r="AX55" s="158">
        <v>4.113159178877545E-2</v>
      </c>
      <c r="AY55" s="158">
        <v>4.8521271134348544E-2</v>
      </c>
      <c r="AZ55" s="158">
        <v>4.5484180104159035E-2</v>
      </c>
      <c r="BA55" s="158">
        <v>4.8482363499367367E-2</v>
      </c>
      <c r="BB55" s="158">
        <v>5.5665484492471287E-2</v>
      </c>
      <c r="BC55" s="158">
        <v>5.9137990868140838E-2</v>
      </c>
      <c r="BD55" s="158">
        <v>6.0068082885631105E-2</v>
      </c>
      <c r="BE55" s="158">
        <v>5.9452329009221858E-2</v>
      </c>
      <c r="BF55" s="158">
        <v>6.3596624035578586E-2</v>
      </c>
      <c r="BG55" s="158">
        <v>5.5633075449078757E-2</v>
      </c>
    </row>
    <row r="56" spans="21:59" ht="15" customHeight="1">
      <c r="U56" s="554"/>
      <c r="V56" s="560"/>
      <c r="W56" s="485"/>
      <c r="X56" s="593"/>
      <c r="Y56" s="198" t="s">
        <v>99</v>
      </c>
      <c r="Z56" s="121" t="s">
        <v>32</v>
      </c>
      <c r="AA56" s="176">
        <v>1.9927143500649766E-2</v>
      </c>
      <c r="AB56" s="176">
        <v>1.9927143500649766E-2</v>
      </c>
      <c r="AC56" s="176">
        <v>1.9927143500649766E-2</v>
      </c>
      <c r="AD56" s="176">
        <v>1.9927143500649766E-2</v>
      </c>
      <c r="AE56" s="176">
        <v>1.9927143500649766E-2</v>
      </c>
      <c r="AF56" s="176">
        <v>1.9927143500649766E-2</v>
      </c>
      <c r="AG56" s="176">
        <v>1.9927143500649766E-2</v>
      </c>
      <c r="AH56" s="176">
        <v>1.9927143500649766E-2</v>
      </c>
      <c r="AI56" s="176">
        <v>1.816434835187089E-2</v>
      </c>
      <c r="AJ56" s="176">
        <v>1.9749157268477074E-2</v>
      </c>
      <c r="AK56" s="176">
        <v>2.5125316747118053E-2</v>
      </c>
      <c r="AL56" s="176">
        <v>1.7542615623048465E-2</v>
      </c>
      <c r="AM56" s="176">
        <v>1.9054279512734362E-2</v>
      </c>
      <c r="AN56" s="176">
        <v>2.8977621498253087E-2</v>
      </c>
      <c r="AO56" s="176">
        <v>3.0879392198180512E-2</v>
      </c>
      <c r="AP56" s="176">
        <v>3.2708017871187649E-2</v>
      </c>
      <c r="AQ56" s="176">
        <v>3.4634170246755164E-2</v>
      </c>
      <c r="AR56" s="176">
        <v>3.7118147688117074E-2</v>
      </c>
      <c r="AS56" s="176">
        <v>4.5398680041857174E-2</v>
      </c>
      <c r="AT56" s="176">
        <v>4.7763702578946403E-2</v>
      </c>
      <c r="AU56" s="176">
        <v>4.7544267498185543E-2</v>
      </c>
      <c r="AV56" s="176">
        <v>4.9555755738493398E-2</v>
      </c>
      <c r="AW56" s="176">
        <v>5.0604167791017493E-2</v>
      </c>
      <c r="AX56" s="176">
        <v>5.3944457353710527E-2</v>
      </c>
      <c r="AY56" s="176">
        <v>5.9466906886192078E-2</v>
      </c>
      <c r="AZ56" s="176">
        <v>5.6419197431180179E-2</v>
      </c>
      <c r="BA56" s="176">
        <v>5.5529266270316707E-2</v>
      </c>
      <c r="BB56" s="176">
        <v>5.890612834646989E-2</v>
      </c>
      <c r="BC56" s="176">
        <v>5.7175029376023132E-2</v>
      </c>
      <c r="BD56" s="176">
        <v>6.2136700368782501E-2</v>
      </c>
      <c r="BE56" s="176">
        <v>6.0905425748957694E-2</v>
      </c>
      <c r="BF56" s="176">
        <v>6.0783517370757219E-2</v>
      </c>
      <c r="BG56" s="176">
        <v>6.0442173911795884E-2</v>
      </c>
    </row>
    <row r="57" spans="21:59" ht="15" customHeight="1">
      <c r="U57" s="554"/>
      <c r="V57" s="560"/>
      <c r="W57" s="488"/>
      <c r="X57" s="572" t="s">
        <v>101</v>
      </c>
      <c r="Y57" s="573"/>
      <c r="Z57" s="121" t="s">
        <v>32</v>
      </c>
      <c r="AA57" s="158">
        <v>5.0100196185159599E-3</v>
      </c>
      <c r="AB57" s="158">
        <v>5.7921290233965989E-3</v>
      </c>
      <c r="AC57" s="158">
        <v>6.7950682023956719E-3</v>
      </c>
      <c r="AD57" s="158">
        <v>8.0380430420191381E-3</v>
      </c>
      <c r="AE57" s="158">
        <v>9.0554822362294823E-3</v>
      </c>
      <c r="AF57" s="158">
        <v>9.9904129100654715E-3</v>
      </c>
      <c r="AG57" s="158">
        <v>1.0213021400057476E-2</v>
      </c>
      <c r="AH57" s="158">
        <v>1.0170237350910268E-2</v>
      </c>
      <c r="AI57" s="158">
        <v>1.0018654083921125E-2</v>
      </c>
      <c r="AJ57" s="158">
        <v>1.0294681181252938E-2</v>
      </c>
      <c r="AK57" s="158">
        <v>1.1656046746531734E-2</v>
      </c>
      <c r="AL57" s="158">
        <v>1.1250581591298804E-2</v>
      </c>
      <c r="AM57" s="158">
        <v>1.0699414833442925E-2</v>
      </c>
      <c r="AN57" s="158">
        <v>8.3636042610510091E-3</v>
      </c>
      <c r="AO57" s="158">
        <v>8.5804823790321481E-3</v>
      </c>
      <c r="AP57" s="158">
        <v>1.5044000767081464E-2</v>
      </c>
      <c r="AQ57" s="158">
        <v>1.6491141585123565E-2</v>
      </c>
      <c r="AR57" s="158">
        <v>1.7491029373414093E-2</v>
      </c>
      <c r="AS57" s="158">
        <v>1.8096504241302415E-2</v>
      </c>
      <c r="AT57" s="158">
        <v>1.6788694764846266E-2</v>
      </c>
      <c r="AU57" s="158">
        <v>1.7329606476429671E-2</v>
      </c>
      <c r="AV57" s="158">
        <v>1.6706548758396125E-2</v>
      </c>
      <c r="AW57" s="158">
        <v>1.6225451928257251E-2</v>
      </c>
      <c r="AX57" s="158">
        <v>1.6377503448104458E-2</v>
      </c>
      <c r="AY57" s="158">
        <v>1.7363079629757267E-2</v>
      </c>
      <c r="AZ57" s="158">
        <v>1.8403258636165449E-2</v>
      </c>
      <c r="BA57" s="158">
        <v>1.8003088354814928E-2</v>
      </c>
      <c r="BB57" s="158">
        <v>1.8899437565094712E-2</v>
      </c>
      <c r="BC57" s="158">
        <v>1.9560448506497904E-2</v>
      </c>
      <c r="BD57" s="158">
        <v>1.8043412029136421E-2</v>
      </c>
      <c r="BE57" s="158">
        <v>1.7389265378968621E-2</v>
      </c>
      <c r="BF57" s="158">
        <v>1.8084416944571975E-2</v>
      </c>
      <c r="BG57" s="158">
        <v>1.9408867872407577E-2</v>
      </c>
    </row>
    <row r="58" spans="21:59" ht="15" customHeight="1">
      <c r="U58" s="554"/>
      <c r="V58" s="560"/>
      <c r="W58" s="490" t="s">
        <v>168</v>
      </c>
      <c r="X58" s="575" t="s">
        <v>102</v>
      </c>
      <c r="Y58" s="576"/>
      <c r="Z58" s="121" t="s">
        <v>32</v>
      </c>
      <c r="AA58" s="175">
        <v>5.1301306270601582E-4</v>
      </c>
      <c r="AB58" s="175">
        <v>5.1301306270601582E-4</v>
      </c>
      <c r="AC58" s="175">
        <v>5.1301306270601582E-4</v>
      </c>
      <c r="AD58" s="175">
        <v>5.1301306270601582E-4</v>
      </c>
      <c r="AE58" s="175">
        <v>5.1301306270601582E-4</v>
      </c>
      <c r="AF58" s="175">
        <v>5.9297263793158927E-4</v>
      </c>
      <c r="AG58" s="175">
        <v>6.6637814961408265E-4</v>
      </c>
      <c r="AH58" s="175">
        <v>9.4558125654928141E-4</v>
      </c>
      <c r="AI58" s="175">
        <v>1.2141041343863418E-3</v>
      </c>
      <c r="AJ58" s="175">
        <v>1.9680467946299536E-3</v>
      </c>
      <c r="AK58" s="175">
        <v>2.2640885409649487E-3</v>
      </c>
      <c r="AL58" s="175">
        <v>2.6798636094297564E-3</v>
      </c>
      <c r="AM58" s="175">
        <v>3.6946107696563439E-3</v>
      </c>
      <c r="AN58" s="175">
        <v>4.9931040614310277E-3</v>
      </c>
      <c r="AO58" s="175">
        <v>5.8731951471715305E-3</v>
      </c>
      <c r="AP58" s="175">
        <v>6.3356935518265531E-3</v>
      </c>
      <c r="AQ58" s="175">
        <v>6.0389339248766698E-3</v>
      </c>
      <c r="AR58" s="175">
        <v>6.0653427670711397E-3</v>
      </c>
      <c r="AS58" s="175">
        <v>5.8945024547836095E-3</v>
      </c>
      <c r="AT58" s="175">
        <v>5.7460997302252147E-3</v>
      </c>
      <c r="AU58" s="175">
        <v>5.809364868669108E-3</v>
      </c>
      <c r="AV58" s="175">
        <v>5.9451970454391587E-3</v>
      </c>
      <c r="AW58" s="175">
        <v>5.8678645017546018E-3</v>
      </c>
      <c r="AX58" s="175">
        <v>5.9016048906543016E-3</v>
      </c>
      <c r="AY58" s="175">
        <v>5.9309616255865004E-3</v>
      </c>
      <c r="AZ58" s="175">
        <v>5.5126816119974052E-3</v>
      </c>
      <c r="BA58" s="175">
        <v>5.4953150107393883E-3</v>
      </c>
      <c r="BB58" s="175">
        <v>5.4845315274604433E-3</v>
      </c>
      <c r="BC58" s="175">
        <v>5.534569333723649E-3</v>
      </c>
      <c r="BD58" s="175">
        <v>4.8576995582187829E-3</v>
      </c>
      <c r="BE58" s="175">
        <v>4.7331701826192982E-3</v>
      </c>
      <c r="BF58" s="175">
        <v>4.530193257273836E-3</v>
      </c>
      <c r="BG58" s="175">
        <v>4.530193257273836E-3</v>
      </c>
    </row>
    <row r="59" spans="21:59" ht="15" customHeight="1" thickBot="1">
      <c r="U59" s="554"/>
      <c r="V59" s="561"/>
      <c r="W59" s="574"/>
      <c r="X59" s="577" t="s">
        <v>186</v>
      </c>
      <c r="Y59" s="578"/>
      <c r="Z59" s="150" t="s">
        <v>32</v>
      </c>
      <c r="AA59" s="177" t="s">
        <v>441</v>
      </c>
      <c r="AB59" s="177" t="s">
        <v>441</v>
      </c>
      <c r="AC59" s="177" t="s">
        <v>441</v>
      </c>
      <c r="AD59" s="177">
        <v>1.2856870721313389E-4</v>
      </c>
      <c r="AE59" s="177">
        <v>1.763462331790991E-4</v>
      </c>
      <c r="AF59" s="177">
        <v>2.0195232139798283E-4</v>
      </c>
      <c r="AG59" s="177">
        <v>1.59172980820088E-4</v>
      </c>
      <c r="AH59" s="177">
        <v>1.7045785815755343E-4</v>
      </c>
      <c r="AI59" s="177">
        <v>2.8807464407522721E-4</v>
      </c>
      <c r="AJ59" s="177">
        <v>4.3333523994692113E-4</v>
      </c>
      <c r="AK59" s="177">
        <v>8.2795937941649461E-4</v>
      </c>
      <c r="AL59" s="177">
        <v>1.8300496392931083E-3</v>
      </c>
      <c r="AM59" s="177">
        <v>2.9817612168649655E-3</v>
      </c>
      <c r="AN59" s="177">
        <v>4.9097148607963621E-3</v>
      </c>
      <c r="AO59" s="177">
        <v>7.8967887839696861E-3</v>
      </c>
      <c r="AP59" s="177">
        <v>1.2327469023176085E-2</v>
      </c>
      <c r="AQ59" s="177">
        <v>1.6658581528410068E-2</v>
      </c>
      <c r="AR59" s="177">
        <v>1.9393339251323145E-2</v>
      </c>
      <c r="AS59" s="177">
        <v>1.9381995709022565E-2</v>
      </c>
      <c r="AT59" s="177">
        <v>2.1225152367337727E-2</v>
      </c>
      <c r="AU59" s="177">
        <v>2.11508868359871E-2</v>
      </c>
      <c r="AV59" s="177">
        <v>2.2163300820659235E-2</v>
      </c>
      <c r="AW59" s="177">
        <v>2.3030252279964362E-2</v>
      </c>
      <c r="AX59" s="177">
        <v>2.4277798366681532E-2</v>
      </c>
      <c r="AY59" s="177">
        <v>2.3844675475325108E-2</v>
      </c>
      <c r="AZ59" s="177">
        <v>2.4509703631134989E-2</v>
      </c>
      <c r="BA59" s="177">
        <v>2.6121342225255913E-2</v>
      </c>
      <c r="BB59" s="177">
        <v>2.63783235161907E-2</v>
      </c>
      <c r="BC59" s="177">
        <v>2.6676204560588328E-2</v>
      </c>
      <c r="BD59" s="177">
        <v>2.620791130550312E-2</v>
      </c>
      <c r="BE59" s="177">
        <v>2.5456289004875583E-2</v>
      </c>
      <c r="BF59" s="177">
        <v>2.7090302252511859E-2</v>
      </c>
      <c r="BG59" s="177">
        <v>2.6167725722349159E-2</v>
      </c>
    </row>
    <row r="60" spans="21:59" ht="15" customHeight="1" thickTop="1">
      <c r="U60" s="554"/>
      <c r="V60" s="594" t="s">
        <v>36</v>
      </c>
      <c r="W60" s="595"/>
      <c r="X60" s="595"/>
      <c r="Y60" s="596"/>
      <c r="Z60" s="122" t="s">
        <v>32</v>
      </c>
      <c r="AA60" s="148">
        <v>6.1290870156873272</v>
      </c>
      <c r="AB60" s="148">
        <v>6.2320098477138135</v>
      </c>
      <c r="AC60" s="148">
        <v>6.5863869030833575</v>
      </c>
      <c r="AD60" s="148">
        <v>6.6150878230819758</v>
      </c>
      <c r="AE60" s="148">
        <v>6.9514993484072827</v>
      </c>
      <c r="AF60" s="148">
        <v>7.5108512685140489</v>
      </c>
      <c r="AG60" s="148">
        <v>7.4684417338098852</v>
      </c>
      <c r="AH60" s="148">
        <v>7.5808418320593329</v>
      </c>
      <c r="AI60" s="148">
        <v>8.0986111609743627</v>
      </c>
      <c r="AJ60" s="148">
        <v>8.1644961246666465</v>
      </c>
      <c r="AK60" s="148">
        <v>8.1760358773113886</v>
      </c>
      <c r="AL60" s="148">
        <v>8.1982690498689408</v>
      </c>
      <c r="AM60" s="148">
        <v>6.6469129139151759</v>
      </c>
      <c r="AN60" s="148">
        <v>7.6920491950142571</v>
      </c>
      <c r="AO60" s="148">
        <v>7.6518811649141778</v>
      </c>
      <c r="AP60" s="148">
        <v>7.8492072718887282</v>
      </c>
      <c r="AQ60" s="148">
        <v>7.6658050607390713</v>
      </c>
      <c r="AR60" s="148">
        <v>7.3908838406031396</v>
      </c>
      <c r="AS60" s="148">
        <v>7.0873941364658908</v>
      </c>
      <c r="AT60" s="148">
        <v>6.7490971337599035</v>
      </c>
      <c r="AU60" s="148">
        <v>6.7192433196193821</v>
      </c>
      <c r="AV60" s="148">
        <v>6.638629040626344</v>
      </c>
      <c r="AW60" s="148">
        <v>6.8025682629864743</v>
      </c>
      <c r="AX60" s="148">
        <v>6.979694004613143</v>
      </c>
      <c r="AY60" s="148">
        <v>6.3469644906810387</v>
      </c>
      <c r="AZ60" s="148">
        <v>6.301490739725728</v>
      </c>
      <c r="BA60" s="148">
        <v>5.799582073876695</v>
      </c>
      <c r="BB60" s="148">
        <v>6.1995395074066337</v>
      </c>
      <c r="BC60" s="148">
        <v>6.2292173228793137</v>
      </c>
      <c r="BD60" s="148">
        <v>6.3569477411664685</v>
      </c>
      <c r="BE60" s="148">
        <v>6.0118048275424929</v>
      </c>
      <c r="BF60" s="148">
        <v>5.8259067457081493</v>
      </c>
      <c r="BG60" s="148">
        <v>5.5408285646166329</v>
      </c>
    </row>
    <row r="61" spans="21:59" ht="15" customHeight="1" thickBot="1">
      <c r="U61" s="600"/>
      <c r="V61" s="601"/>
      <c r="W61" s="602"/>
      <c r="X61" s="602"/>
      <c r="Y61" s="603"/>
      <c r="Z61" s="150" t="s">
        <v>28</v>
      </c>
      <c r="AA61" s="153">
        <v>1624.2080591571416</v>
      </c>
      <c r="AB61" s="153">
        <v>1651.4826096441607</v>
      </c>
      <c r="AC61" s="153">
        <v>1745.3925293170898</v>
      </c>
      <c r="AD61" s="153">
        <v>1752.9982731167236</v>
      </c>
      <c r="AE61" s="153">
        <v>1842.1473273279298</v>
      </c>
      <c r="AF61" s="153">
        <v>1990.3755861562229</v>
      </c>
      <c r="AG61" s="153">
        <v>1979.1370594596196</v>
      </c>
      <c r="AH61" s="153">
        <v>2008.9230854957232</v>
      </c>
      <c r="AI61" s="153">
        <v>2146.1319576582059</v>
      </c>
      <c r="AJ61" s="153">
        <v>2163.5914730366612</v>
      </c>
      <c r="AK61" s="153">
        <v>2166.6495074875179</v>
      </c>
      <c r="AL61" s="153">
        <v>2172.5412982152693</v>
      </c>
      <c r="AM61" s="153">
        <v>1761.4319221875216</v>
      </c>
      <c r="AN61" s="153">
        <v>2038.3930366787781</v>
      </c>
      <c r="AO61" s="153">
        <v>2027.7485087022571</v>
      </c>
      <c r="AP61" s="153">
        <v>2080.0399270505131</v>
      </c>
      <c r="AQ61" s="153">
        <v>2031.438341095854</v>
      </c>
      <c r="AR61" s="153">
        <v>1958.584217759832</v>
      </c>
      <c r="AS61" s="153">
        <v>1878.1594461634611</v>
      </c>
      <c r="AT61" s="153">
        <v>1788.5107404463745</v>
      </c>
      <c r="AU61" s="153">
        <v>1780.5994796991363</v>
      </c>
      <c r="AV61" s="153">
        <v>1759.236695765981</v>
      </c>
      <c r="AW61" s="153">
        <v>1802.6805896914157</v>
      </c>
      <c r="AX61" s="153">
        <v>1849.6189112224829</v>
      </c>
      <c r="AY61" s="153">
        <v>1681.9455900304752</v>
      </c>
      <c r="AZ61" s="153">
        <v>1669.8950460273179</v>
      </c>
      <c r="BA61" s="153">
        <v>1536.8892495773241</v>
      </c>
      <c r="BB61" s="153">
        <v>1642.8779694627578</v>
      </c>
      <c r="BC61" s="153">
        <v>1650.7425905630182</v>
      </c>
      <c r="BD61" s="153">
        <v>1684.5911514091142</v>
      </c>
      <c r="BE61" s="153">
        <v>1593.1282792987606</v>
      </c>
      <c r="BF61" s="153">
        <v>1543.8652876126596</v>
      </c>
      <c r="BG61" s="153">
        <v>1468.3195696234077</v>
      </c>
    </row>
    <row r="62" spans="21:59" ht="15" customHeight="1" thickTop="1">
      <c r="U62" s="597" t="s">
        <v>185</v>
      </c>
      <c r="V62" s="598"/>
      <c r="W62" s="598"/>
      <c r="X62" s="598"/>
      <c r="Y62" s="599"/>
      <c r="Z62" s="122" t="s">
        <v>28</v>
      </c>
      <c r="AA62" s="174">
        <v>24751.962077581029</v>
      </c>
      <c r="AB62" s="174">
        <v>24967.513409202253</v>
      </c>
      <c r="AC62" s="174">
        <v>26877.477611273913</v>
      </c>
      <c r="AD62" s="174">
        <v>25994.679898466191</v>
      </c>
      <c r="AE62" s="174">
        <v>29682.452581364309</v>
      </c>
      <c r="AF62" s="174">
        <v>30394.294393948305</v>
      </c>
      <c r="AG62" s="174">
        <v>30856.181048211682</v>
      </c>
      <c r="AH62" s="174">
        <v>32474.923231812219</v>
      </c>
      <c r="AI62" s="174">
        <v>32832.157073540649</v>
      </c>
      <c r="AJ62" s="174">
        <v>32706.513239126762</v>
      </c>
      <c r="AK62" s="174">
        <v>34123.284880551611</v>
      </c>
      <c r="AL62" s="174">
        <v>33812.306171582328</v>
      </c>
      <c r="AM62" s="174">
        <v>33809.757432985869</v>
      </c>
      <c r="AN62" s="174">
        <v>35044.002138243632</v>
      </c>
      <c r="AO62" s="174">
        <v>34369.221228594455</v>
      </c>
      <c r="AP62" s="174">
        <v>33740.876462552296</v>
      </c>
      <c r="AQ62" s="174">
        <v>32151.821074925661</v>
      </c>
      <c r="AR62" s="174">
        <v>32638.897402103335</v>
      </c>
      <c r="AS62" s="174">
        <v>33817.275469615808</v>
      </c>
      <c r="AT62" s="174">
        <v>30136.96498679322</v>
      </c>
      <c r="AU62" s="174">
        <v>30855.108485912911</v>
      </c>
      <c r="AV62" s="174">
        <v>30083.553572203629</v>
      </c>
      <c r="AW62" s="174">
        <v>31803.300884722052</v>
      </c>
      <c r="AX62" s="174">
        <v>31311.112203026969</v>
      </c>
      <c r="AY62" s="174">
        <v>30397.50300614924</v>
      </c>
      <c r="AZ62" s="174">
        <v>30810.085446457717</v>
      </c>
      <c r="BA62" s="174">
        <v>30857.328619745906</v>
      </c>
      <c r="BB62" s="174">
        <v>31290.623290051706</v>
      </c>
      <c r="BC62" s="174">
        <v>31948.00195809282</v>
      </c>
      <c r="BD62" s="174">
        <v>32611.312959118164</v>
      </c>
      <c r="BE62" s="174">
        <v>30994.843422122991</v>
      </c>
      <c r="BF62" s="174">
        <v>31664.093646882397</v>
      </c>
      <c r="BG62" s="174">
        <v>30581.054187857069</v>
      </c>
    </row>
    <row r="63" spans="21:59">
      <c r="U63" s="94" t="s">
        <v>248</v>
      </c>
      <c r="AA63" s="299"/>
    </row>
    <row r="64" spans="21:59">
      <c r="U64" s="94" t="s">
        <v>252</v>
      </c>
      <c r="AA64" s="104"/>
      <c r="AB64" s="104"/>
      <c r="AC64" s="104"/>
      <c r="AD64" s="104"/>
      <c r="AE64" s="104"/>
      <c r="AF64" s="104"/>
    </row>
    <row r="65" spans="21:56">
      <c r="U65" s="94" t="s">
        <v>250</v>
      </c>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2"/>
      <c r="AZ65" s="342"/>
      <c r="BA65" s="342"/>
      <c r="BB65" s="342"/>
      <c r="BC65" s="342"/>
      <c r="BD65" s="342"/>
    </row>
    <row r="66" spans="21:56">
      <c r="U66" s="94" t="s">
        <v>251</v>
      </c>
    </row>
  </sheetData>
  <mergeCells count="41">
    <mergeCell ref="U62:Y62"/>
    <mergeCell ref="U44:U61"/>
    <mergeCell ref="V44:Y44"/>
    <mergeCell ref="V45:V59"/>
    <mergeCell ref="W45:W52"/>
    <mergeCell ref="X45:Y45"/>
    <mergeCell ref="X46:X52"/>
    <mergeCell ref="W53:W57"/>
    <mergeCell ref="X54:X56"/>
    <mergeCell ref="X57:Y57"/>
    <mergeCell ref="W58:W59"/>
    <mergeCell ref="X58:Y58"/>
    <mergeCell ref="X59:Y59"/>
    <mergeCell ref="V60:Y61"/>
    <mergeCell ref="U26:U43"/>
    <mergeCell ref="V26:Y26"/>
    <mergeCell ref="V27:V41"/>
    <mergeCell ref="W27:W34"/>
    <mergeCell ref="X27:Y27"/>
    <mergeCell ref="X28:X34"/>
    <mergeCell ref="W35:W39"/>
    <mergeCell ref="X36:X38"/>
    <mergeCell ref="X39:Y39"/>
    <mergeCell ref="W40:W41"/>
    <mergeCell ref="X40:Y40"/>
    <mergeCell ref="X41:Y41"/>
    <mergeCell ref="V42:Y43"/>
    <mergeCell ref="V9:Y9"/>
    <mergeCell ref="U10:U25"/>
    <mergeCell ref="V10:Y10"/>
    <mergeCell ref="V11:V24"/>
    <mergeCell ref="W11:W18"/>
    <mergeCell ref="X11:X15"/>
    <mergeCell ref="X16:X18"/>
    <mergeCell ref="W19:W22"/>
    <mergeCell ref="X20:X21"/>
    <mergeCell ref="X22:Y22"/>
    <mergeCell ref="W23:W24"/>
    <mergeCell ref="X23:Y23"/>
    <mergeCell ref="X24:Y24"/>
    <mergeCell ref="V25:Y25"/>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B1:BG29"/>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L6" sqref="AL6"/>
    </sheetView>
  </sheetViews>
  <sheetFormatPr defaultColWidth="5.625" defaultRowHeight="15"/>
  <cols>
    <col min="1" max="1" width="2.625" style="94" customWidth="1"/>
    <col min="2" max="15" width="2.625" style="94" hidden="1" customWidth="1"/>
    <col min="16" max="16" width="2.625" style="94" customWidth="1"/>
    <col min="17" max="18" width="4.25" style="94" customWidth="1"/>
    <col min="19" max="20" width="2.625" style="94" hidden="1" customWidth="1"/>
    <col min="21" max="21" width="6" style="94" hidden="1" customWidth="1"/>
    <col min="22" max="22" width="9" style="94" hidden="1" customWidth="1"/>
    <col min="23" max="23" width="5" style="94" customWidth="1"/>
    <col min="24" max="24" width="14.25" style="94" customWidth="1"/>
    <col min="25" max="25" width="27.25" style="94" customWidth="1"/>
    <col min="26" max="26" width="11.375" style="94" customWidth="1"/>
    <col min="27" max="27" width="6.25" style="94" customWidth="1"/>
    <col min="28" max="31" width="5.625" style="94" customWidth="1"/>
    <col min="32" max="32" width="6" style="94" customWidth="1"/>
    <col min="33" max="36" width="5.625" style="94" customWidth="1"/>
    <col min="37" max="37" width="6.125" style="94" customWidth="1"/>
    <col min="38" max="41" width="5.625" style="94" customWidth="1"/>
    <col min="42" max="42" width="6" style="94" customWidth="1"/>
    <col min="43" max="46" width="5.625" style="94" customWidth="1"/>
    <col min="47" max="47" width="6" style="94" customWidth="1"/>
    <col min="48" max="48" width="5.625" style="94" customWidth="1"/>
    <col min="49" max="199" width="6.125" style="94" customWidth="1"/>
    <col min="200" max="16384" width="5.625" style="94"/>
  </cols>
  <sheetData>
    <row r="1" spans="16:59" ht="18.75">
      <c r="P1" s="205" t="s">
        <v>414</v>
      </c>
      <c r="Q1" s="206"/>
    </row>
    <row r="2" spans="16:59" ht="18.75">
      <c r="P2" s="206"/>
      <c r="Q2" s="205" t="s">
        <v>172</v>
      </c>
    </row>
    <row r="5" spans="16:59" ht="15.75">
      <c r="Q5" s="207" t="s">
        <v>74</v>
      </c>
    </row>
    <row r="8" spans="16:59">
      <c r="Q8" s="127" t="s">
        <v>177</v>
      </c>
      <c r="R8" s="181">
        <v>79</v>
      </c>
      <c r="W8" s="280" t="s">
        <v>224</v>
      </c>
    </row>
    <row r="9" spans="16:59" s="104" customFormat="1" ht="15" customHeight="1">
      <c r="W9" s="303" t="s">
        <v>183</v>
      </c>
      <c r="X9" s="604" t="s">
        <v>180</v>
      </c>
      <c r="Y9" s="605"/>
      <c r="Z9" s="388" t="s">
        <v>181</v>
      </c>
      <c r="AA9" s="245">
        <v>1990</v>
      </c>
      <c r="AB9" s="245">
        <v>1991</v>
      </c>
      <c r="AC9" s="245">
        <v>1992</v>
      </c>
      <c r="AD9" s="245">
        <v>1993</v>
      </c>
      <c r="AE9" s="245">
        <v>1994</v>
      </c>
      <c r="AF9" s="245">
        <v>1995</v>
      </c>
      <c r="AG9" s="245">
        <v>1996</v>
      </c>
      <c r="AH9" s="245">
        <v>1997</v>
      </c>
      <c r="AI9" s="245">
        <v>1998</v>
      </c>
      <c r="AJ9" s="245">
        <v>1999</v>
      </c>
      <c r="AK9" s="245">
        <v>2000</v>
      </c>
      <c r="AL9" s="245">
        <v>2001</v>
      </c>
      <c r="AM9" s="245">
        <v>2002</v>
      </c>
      <c r="AN9" s="245">
        <v>2003</v>
      </c>
      <c r="AO9" s="245">
        <v>2004</v>
      </c>
      <c r="AP9" s="245">
        <v>2005</v>
      </c>
      <c r="AQ9" s="245">
        <v>2006</v>
      </c>
      <c r="AR9" s="245">
        <v>2007</v>
      </c>
      <c r="AS9" s="245">
        <v>2008</v>
      </c>
      <c r="AT9" s="245">
        <v>2009</v>
      </c>
      <c r="AU9" s="245">
        <v>2010</v>
      </c>
      <c r="AV9" s="245">
        <v>2011</v>
      </c>
      <c r="AW9" s="245">
        <v>2012</v>
      </c>
      <c r="AX9" s="245">
        <v>2013</v>
      </c>
      <c r="AY9" s="245">
        <v>2014</v>
      </c>
      <c r="AZ9" s="245">
        <v>2015</v>
      </c>
      <c r="BA9" s="245">
        <v>2016</v>
      </c>
      <c r="BB9" s="245">
        <v>2017</v>
      </c>
      <c r="BC9" s="245">
        <v>2018</v>
      </c>
      <c r="BD9" s="245">
        <v>2019</v>
      </c>
      <c r="BE9" s="245">
        <v>2020</v>
      </c>
      <c r="BF9" s="245">
        <v>2021</v>
      </c>
      <c r="BG9" s="245">
        <v>2022</v>
      </c>
    </row>
    <row r="10" spans="16:59" ht="15" customHeight="1">
      <c r="W10" s="606" t="s">
        <v>40</v>
      </c>
      <c r="X10" s="609" t="s">
        <v>23</v>
      </c>
      <c r="Y10" s="197" t="s">
        <v>24</v>
      </c>
      <c r="Z10" s="248" t="s">
        <v>41</v>
      </c>
      <c r="AA10" s="113">
        <v>8.6417167825576211</v>
      </c>
      <c r="AB10" s="113">
        <v>9.1712521865521701</v>
      </c>
      <c r="AC10" s="113">
        <v>9.1843084026669697</v>
      </c>
      <c r="AD10" s="113">
        <v>9.6542995995798435</v>
      </c>
      <c r="AE10" s="113">
        <v>9.3515528870010787</v>
      </c>
      <c r="AF10" s="113">
        <v>9.9202670029137252</v>
      </c>
      <c r="AG10" s="113">
        <v>10.057387339664666</v>
      </c>
      <c r="AH10" s="113">
        <v>10.507561591658614</v>
      </c>
      <c r="AI10" s="113">
        <v>10.973702301680527</v>
      </c>
      <c r="AJ10" s="113">
        <v>10.760929203456728</v>
      </c>
      <c r="AK10" s="113">
        <v>11.130118293037862</v>
      </c>
      <c r="AL10" s="113">
        <v>11.114676507608982</v>
      </c>
      <c r="AM10" s="113">
        <v>11.21929305040927</v>
      </c>
      <c r="AN10" s="113">
        <v>11.62087678637918</v>
      </c>
      <c r="AO10" s="113">
        <v>11.983418113598363</v>
      </c>
      <c r="AP10" s="113">
        <v>12.1143264407785</v>
      </c>
      <c r="AQ10" s="113">
        <v>12.359714044575426</v>
      </c>
      <c r="AR10" s="113">
        <v>12.03029593851476</v>
      </c>
      <c r="AS10" s="113">
        <v>12.427791314571515</v>
      </c>
      <c r="AT10" s="113">
        <v>12.685505374034152</v>
      </c>
      <c r="AU10" s="113">
        <v>12.668234465132251</v>
      </c>
      <c r="AV10" s="113">
        <v>12.733891780370486</v>
      </c>
      <c r="AW10" s="113">
        <v>12.110131285950571</v>
      </c>
      <c r="AX10" s="113">
        <v>12.546468412553825</v>
      </c>
      <c r="AY10" s="113">
        <v>12.554399769861426</v>
      </c>
      <c r="AZ10" s="113">
        <v>12.408000427514104</v>
      </c>
      <c r="BA10" s="113">
        <v>12.618266826167634</v>
      </c>
      <c r="BB10" s="113">
        <v>12.057898465902786</v>
      </c>
      <c r="BC10" s="113">
        <v>12.530690926859901</v>
      </c>
      <c r="BD10" s="113">
        <v>13.140724817743674</v>
      </c>
      <c r="BE10" s="113">
        <v>12.865008658337793</v>
      </c>
      <c r="BF10" s="113">
        <v>12.865008658337793</v>
      </c>
      <c r="BG10" s="113">
        <v>12.865008658337793</v>
      </c>
    </row>
    <row r="11" spans="16:59" ht="15" customHeight="1">
      <c r="W11" s="607"/>
      <c r="X11" s="610"/>
      <c r="Y11" s="302" t="s">
        <v>184</v>
      </c>
      <c r="Z11" s="248" t="s">
        <v>41</v>
      </c>
      <c r="AA11" s="113">
        <v>30.375507759294898</v>
      </c>
      <c r="AB11" s="113">
        <v>31.621891823390111</v>
      </c>
      <c r="AC11" s="113">
        <v>32.942506598174496</v>
      </c>
      <c r="AD11" s="113">
        <v>33.255608990951742</v>
      </c>
      <c r="AE11" s="113">
        <v>34.187349648077294</v>
      </c>
      <c r="AF11" s="113">
        <v>34.987537711202023</v>
      </c>
      <c r="AG11" s="113">
        <v>35.967369891907069</v>
      </c>
      <c r="AH11" s="113">
        <v>36.899490792642517</v>
      </c>
      <c r="AI11" s="113">
        <v>36.308458652787706</v>
      </c>
      <c r="AJ11" s="113">
        <v>37.88850381863444</v>
      </c>
      <c r="AK11" s="113">
        <v>38.782423688982256</v>
      </c>
      <c r="AL11" s="113">
        <v>38.94044065029351</v>
      </c>
      <c r="AM11" s="113">
        <v>39.272208818689435</v>
      </c>
      <c r="AN11" s="113">
        <v>39.34954225147218</v>
      </c>
      <c r="AO11" s="113">
        <v>39.148541983080897</v>
      </c>
      <c r="AP11" s="113">
        <v>38.343557233303898</v>
      </c>
      <c r="AQ11" s="113">
        <v>38.530678992915384</v>
      </c>
      <c r="AR11" s="113">
        <v>38.974125282582676</v>
      </c>
      <c r="AS11" s="113">
        <v>38.046158717642882</v>
      </c>
      <c r="AT11" s="113">
        <v>37.049843062979392</v>
      </c>
      <c r="AU11" s="113">
        <v>36.782844440219854</v>
      </c>
      <c r="AV11" s="113">
        <v>36.241814023398362</v>
      </c>
      <c r="AW11" s="113">
        <v>35.768927769226842</v>
      </c>
      <c r="AX11" s="113">
        <v>35.267663779455496</v>
      </c>
      <c r="AY11" s="113">
        <v>34.688475744119764</v>
      </c>
      <c r="AZ11" s="113">
        <v>34.307554358919354</v>
      </c>
      <c r="BA11" s="113">
        <v>33.752882364500671</v>
      </c>
      <c r="BB11" s="113">
        <v>32.910951166492715</v>
      </c>
      <c r="BC11" s="113">
        <v>32.417152098713011</v>
      </c>
      <c r="BD11" s="113">
        <v>31.283917301890359</v>
      </c>
      <c r="BE11" s="113">
        <v>30.844007688950668</v>
      </c>
      <c r="BF11" s="113">
        <v>31.464900172627885</v>
      </c>
      <c r="BG11" s="113">
        <v>31.464900172627885</v>
      </c>
    </row>
    <row r="12" spans="16:59" ht="15" customHeight="1">
      <c r="W12" s="607"/>
      <c r="X12" s="610"/>
      <c r="Y12" s="302" t="s">
        <v>182</v>
      </c>
      <c r="Z12" s="248" t="s">
        <v>41</v>
      </c>
      <c r="AA12" s="113">
        <v>5.2448355494471377</v>
      </c>
      <c r="AB12" s="113">
        <v>4.3737575779826328</v>
      </c>
      <c r="AC12" s="113">
        <v>4.0437403193664139</v>
      </c>
      <c r="AD12" s="113">
        <v>3.7834464251387492</v>
      </c>
      <c r="AE12" s="113">
        <v>3.5275998061662714</v>
      </c>
      <c r="AF12" s="113">
        <v>3.1670449006497643</v>
      </c>
      <c r="AG12" s="113">
        <v>2.8424291011447083</v>
      </c>
      <c r="AH12" s="113">
        <v>2.5014531561496205</v>
      </c>
      <c r="AI12" s="113">
        <v>2.2843197582026797</v>
      </c>
      <c r="AJ12" s="113">
        <v>2.0252258720528715</v>
      </c>
      <c r="AK12" s="113">
        <v>1.8054595018907895</v>
      </c>
      <c r="AL12" s="113">
        <v>1.6322724442336416</v>
      </c>
      <c r="AM12" s="113">
        <v>1.3764380978502782</v>
      </c>
      <c r="AN12" s="113">
        <v>1.2743764838513754</v>
      </c>
      <c r="AO12" s="113">
        <v>1.1261590877831678</v>
      </c>
      <c r="AP12" s="113">
        <v>1.0155049225821182</v>
      </c>
      <c r="AQ12" s="113">
        <v>0.90744758339888287</v>
      </c>
      <c r="AR12" s="113">
        <v>0.76922030733090541</v>
      </c>
      <c r="AS12" s="113">
        <v>0.71140709569272276</v>
      </c>
      <c r="AT12" s="113">
        <v>0.65592421037659043</v>
      </c>
      <c r="AU12" s="113">
        <v>0.6163293834826421</v>
      </c>
      <c r="AV12" s="113">
        <v>0.52617333419219758</v>
      </c>
      <c r="AW12" s="113">
        <v>0.50975549029670597</v>
      </c>
      <c r="AX12" s="113">
        <v>0.50107613622841074</v>
      </c>
      <c r="AY12" s="113">
        <v>0.46060390206447965</v>
      </c>
      <c r="AZ12" s="113">
        <v>0.39326316190853072</v>
      </c>
      <c r="BA12" s="113">
        <v>0.37851385611671584</v>
      </c>
      <c r="BB12" s="113">
        <v>0.33061316167601296</v>
      </c>
      <c r="BC12" s="113">
        <v>0.29702169561404562</v>
      </c>
      <c r="BD12" s="113">
        <v>0.28703070664738478</v>
      </c>
      <c r="BE12" s="113">
        <v>0.26036361753779907</v>
      </c>
      <c r="BF12" s="113">
        <v>0.20561549208246985</v>
      </c>
      <c r="BG12" s="113">
        <v>0.20561549208246985</v>
      </c>
    </row>
    <row r="13" spans="16:59" ht="16.5">
      <c r="W13" s="607"/>
      <c r="X13" s="486"/>
      <c r="Y13" s="197" t="s">
        <v>30</v>
      </c>
      <c r="Z13" s="248" t="s">
        <v>41</v>
      </c>
      <c r="AA13" s="113">
        <v>61.716330186</v>
      </c>
      <c r="AB13" s="113">
        <v>59.750940965999995</v>
      </c>
      <c r="AC13" s="113">
        <v>57.999085037999997</v>
      </c>
      <c r="AD13" s="113">
        <v>55.664795196000007</v>
      </c>
      <c r="AE13" s="113">
        <v>53.269515689999999</v>
      </c>
      <c r="AF13" s="113">
        <v>50.755803641999997</v>
      </c>
      <c r="AG13" s="113">
        <v>48.567343193999996</v>
      </c>
      <c r="AH13" s="113">
        <v>46.128860777999996</v>
      </c>
      <c r="AI13" s="113">
        <v>44.413512425999997</v>
      </c>
      <c r="AJ13" s="113">
        <v>41.936619690000001</v>
      </c>
      <c r="AK13" s="113">
        <v>39.465285425999994</v>
      </c>
      <c r="AL13" s="113">
        <v>36.888265806</v>
      </c>
      <c r="AM13" s="113">
        <v>34.428064463999995</v>
      </c>
      <c r="AN13" s="113">
        <v>32.247814716000001</v>
      </c>
      <c r="AO13" s="113">
        <v>30.452169599999994</v>
      </c>
      <c r="AP13" s="113">
        <v>28.670658</v>
      </c>
      <c r="AQ13" s="113">
        <v>26.75601</v>
      </c>
      <c r="AR13" s="113">
        <v>24.729479999999999</v>
      </c>
      <c r="AS13" s="113">
        <v>23.920588800000001</v>
      </c>
      <c r="AT13" s="113">
        <v>22.357271999999998</v>
      </c>
      <c r="AU13" s="113">
        <v>21.078312</v>
      </c>
      <c r="AV13" s="113">
        <v>19.950899999999997</v>
      </c>
      <c r="AW13" s="113">
        <v>19.331827200000003</v>
      </c>
      <c r="AX13" s="113">
        <v>18.143712000000001</v>
      </c>
      <c r="AY13" s="113">
        <v>17.197631999999995</v>
      </c>
      <c r="AZ13" s="113">
        <v>16.365431999999998</v>
      </c>
      <c r="BA13" s="113">
        <v>15.768158400000001</v>
      </c>
      <c r="BB13" s="113">
        <v>15.013764</v>
      </c>
      <c r="BC13" s="113">
        <v>14.292815999999998</v>
      </c>
      <c r="BD13" s="113">
        <v>13.745316000000001</v>
      </c>
      <c r="BE13" s="113">
        <v>13.053023999999999</v>
      </c>
      <c r="BF13" s="113">
        <v>11.8041</v>
      </c>
      <c r="BG13" s="113">
        <v>11.8041</v>
      </c>
    </row>
    <row r="14" spans="16:59" ht="15" customHeight="1">
      <c r="W14" s="607"/>
      <c r="X14" s="609" t="s">
        <v>27</v>
      </c>
      <c r="Y14" s="197" t="s">
        <v>22</v>
      </c>
      <c r="Z14" s="248" t="s">
        <v>41</v>
      </c>
      <c r="AA14" s="114">
        <v>2.2310916369894569</v>
      </c>
      <c r="AB14" s="114">
        <v>2.3092652979611605</v>
      </c>
      <c r="AC14" s="114">
        <v>2.2690492514777953</v>
      </c>
      <c r="AD14" s="114">
        <v>2.2163289570044076</v>
      </c>
      <c r="AE14" s="114">
        <v>2.1852498834585767</v>
      </c>
      <c r="AF14" s="114">
        <v>2.1516072325792206</v>
      </c>
      <c r="AG14" s="114">
        <v>2.1016473034618102</v>
      </c>
      <c r="AH14" s="114">
        <v>2.0776645652719736</v>
      </c>
      <c r="AI14" s="114">
        <v>2.0497124595798173</v>
      </c>
      <c r="AJ14" s="114">
        <v>2.1220793578989738</v>
      </c>
      <c r="AK14" s="114">
        <v>2.1105356608035581</v>
      </c>
      <c r="AL14" s="114">
        <v>2.0820955092071647</v>
      </c>
      <c r="AM14" s="114">
        <v>2.0395966843238402</v>
      </c>
      <c r="AN14" s="114">
        <v>1.9847681988731465</v>
      </c>
      <c r="AO14" s="114">
        <v>1.9822977243779587</v>
      </c>
      <c r="AP14" s="114">
        <v>1.9449322838738672</v>
      </c>
      <c r="AQ14" s="114">
        <v>1.9379747609492075</v>
      </c>
      <c r="AR14" s="114">
        <v>1.9262459656855893</v>
      </c>
      <c r="AS14" s="114">
        <v>1.9219211739294664</v>
      </c>
      <c r="AT14" s="114">
        <v>1.8557870893236568</v>
      </c>
      <c r="AU14" s="114">
        <v>1.7672902524740477</v>
      </c>
      <c r="AV14" s="114">
        <v>1.7219843522215639</v>
      </c>
      <c r="AW14" s="114">
        <v>1.6766784519690801</v>
      </c>
      <c r="AX14" s="114">
        <v>1.621231359646518</v>
      </c>
      <c r="AY14" s="114">
        <v>1.6880299215145158</v>
      </c>
      <c r="AZ14" s="114">
        <v>1.6880299215145158</v>
      </c>
      <c r="BA14" s="114">
        <v>1.6880299215145158</v>
      </c>
      <c r="BB14" s="114">
        <v>1.6880299215145158</v>
      </c>
      <c r="BC14" s="114">
        <v>1.6880299215145158</v>
      </c>
      <c r="BD14" s="114">
        <v>1.6880299215145158</v>
      </c>
      <c r="BE14" s="114">
        <v>1.6880299215145158</v>
      </c>
      <c r="BF14" s="114">
        <v>1.6880299215145158</v>
      </c>
      <c r="BG14" s="114">
        <v>1.6880299215145158</v>
      </c>
    </row>
    <row r="15" spans="16:59" ht="16.5">
      <c r="W15" s="607"/>
      <c r="X15" s="610"/>
      <c r="Y15" s="301" t="s">
        <v>179</v>
      </c>
      <c r="Z15" s="248" t="s">
        <v>41</v>
      </c>
      <c r="AA15" s="281">
        <v>8.2214368383161602</v>
      </c>
      <c r="AB15" s="281">
        <v>8.1372231200166354</v>
      </c>
      <c r="AC15" s="281">
        <v>8.0377189417574542</v>
      </c>
      <c r="AD15" s="281">
        <v>7.8370927775771193</v>
      </c>
      <c r="AE15" s="281">
        <v>7.566692597702267</v>
      </c>
      <c r="AF15" s="281">
        <v>7.8423052957383605</v>
      </c>
      <c r="AG15" s="281">
        <v>7.7688260868197432</v>
      </c>
      <c r="AH15" s="281">
        <v>7.8474990927649646</v>
      </c>
      <c r="AI15" s="281">
        <v>7.8675420745699238</v>
      </c>
      <c r="AJ15" s="281">
        <v>7.8397915077569067</v>
      </c>
      <c r="AK15" s="281">
        <v>7.8871192541924389</v>
      </c>
      <c r="AL15" s="281">
        <v>7.9087042763468318</v>
      </c>
      <c r="AM15" s="281">
        <v>7.4689991775849567</v>
      </c>
      <c r="AN15" s="281">
        <v>7.3397487465910496</v>
      </c>
      <c r="AO15" s="281">
        <v>7.387533579316738</v>
      </c>
      <c r="AP15" s="281">
        <v>8.3244205515280107</v>
      </c>
      <c r="AQ15" s="281">
        <v>7.2543767755972457</v>
      </c>
      <c r="AR15" s="281">
        <v>6.8979558001198988</v>
      </c>
      <c r="AS15" s="281">
        <v>6.3516886313431815</v>
      </c>
      <c r="AT15" s="281">
        <v>4.8869058871169662</v>
      </c>
      <c r="AU15" s="281">
        <v>4.8585592899887118</v>
      </c>
      <c r="AV15" s="281">
        <v>4.8302126928604556</v>
      </c>
      <c r="AW15" s="281">
        <v>4.4570566706343557</v>
      </c>
      <c r="AX15" s="281">
        <v>4.083900648408255</v>
      </c>
      <c r="AY15" s="281">
        <v>4.3294517379771822</v>
      </c>
      <c r="AZ15" s="281">
        <v>4.5750028275461094</v>
      </c>
      <c r="BA15" s="281">
        <v>4.1422992050194658</v>
      </c>
      <c r="BB15" s="281">
        <v>3.7095955824928235</v>
      </c>
      <c r="BC15" s="281">
        <v>3.7095955824928235</v>
      </c>
      <c r="BD15" s="281">
        <v>3.7095955824928235</v>
      </c>
      <c r="BE15" s="281">
        <v>3.7095955824928235</v>
      </c>
      <c r="BF15" s="281">
        <v>3.7095955824928235</v>
      </c>
      <c r="BG15" s="281">
        <v>3.7095955824928235</v>
      </c>
    </row>
    <row r="16" spans="16:59" ht="15" customHeight="1" thickBot="1">
      <c r="W16" s="607"/>
      <c r="X16" s="611"/>
      <c r="Y16" s="98" t="s">
        <v>31</v>
      </c>
      <c r="Z16" s="283" t="s">
        <v>41</v>
      </c>
      <c r="AA16" s="115">
        <v>1.2309145975358327</v>
      </c>
      <c r="AB16" s="115">
        <v>1.3255760921919562</v>
      </c>
      <c r="AC16" s="115">
        <v>1.2684272193898432</v>
      </c>
      <c r="AD16" s="115">
        <v>1.2772041614532361</v>
      </c>
      <c r="AE16" s="115">
        <v>1.2161055474998372</v>
      </c>
      <c r="AF16" s="115">
        <v>1.1765395408933432</v>
      </c>
      <c r="AG16" s="115">
        <v>1.1457022559837788</v>
      </c>
      <c r="AH16" s="115">
        <v>1.0964085228489318</v>
      </c>
      <c r="AI16" s="115">
        <v>1.0870752644582402</v>
      </c>
      <c r="AJ16" s="115">
        <v>1.0872697289329294</v>
      </c>
      <c r="AK16" s="115">
        <v>1.0647276825599998</v>
      </c>
      <c r="AL16" s="115">
        <v>1.0501033881599997</v>
      </c>
      <c r="AM16" s="115">
        <v>0.97785146879999996</v>
      </c>
      <c r="AN16" s="115">
        <v>0.84781382399999994</v>
      </c>
      <c r="AO16" s="115">
        <v>0.75892538638079998</v>
      </c>
      <c r="AP16" s="115">
        <v>0.76986815300351985</v>
      </c>
      <c r="AQ16" s="115">
        <v>0.67437759743999992</v>
      </c>
      <c r="AR16" s="115">
        <v>0.6467100134399999</v>
      </c>
      <c r="AS16" s="115">
        <v>0.60971450112000003</v>
      </c>
      <c r="AT16" s="115">
        <v>0.40631823359999997</v>
      </c>
      <c r="AU16" s="115">
        <v>0.37411492561012522</v>
      </c>
      <c r="AV16" s="115">
        <v>0.31873056767999997</v>
      </c>
      <c r="AW16" s="115">
        <v>0.36537020927999991</v>
      </c>
      <c r="AX16" s="115">
        <v>0.28718952191999997</v>
      </c>
      <c r="AY16" s="115">
        <v>0.25620182783999995</v>
      </c>
      <c r="AZ16" s="115">
        <v>0.2414984832</v>
      </c>
      <c r="BA16" s="115">
        <v>0.21928536576000002</v>
      </c>
      <c r="BB16" s="115">
        <v>0.21667670783999998</v>
      </c>
      <c r="BC16" s="115">
        <v>0.20584682495999998</v>
      </c>
      <c r="BD16" s="115">
        <v>0.18379180799999997</v>
      </c>
      <c r="BE16" s="115">
        <v>0.16995801599999999</v>
      </c>
      <c r="BF16" s="115">
        <v>0.15588707328000001</v>
      </c>
      <c r="BG16" s="115">
        <v>0.15422701823999999</v>
      </c>
    </row>
    <row r="17" spans="23:59" ht="15" customHeight="1" thickTop="1">
      <c r="W17" s="607"/>
      <c r="X17" s="612" t="s">
        <v>6</v>
      </c>
      <c r="Y17" s="613"/>
      <c r="Z17" s="285" t="s">
        <v>41</v>
      </c>
      <c r="AA17" s="105">
        <v>117.66183335014111</v>
      </c>
      <c r="AB17" s="105">
        <v>116.68990706409467</v>
      </c>
      <c r="AC17" s="105">
        <v>115.74483577083298</v>
      </c>
      <c r="AD17" s="105">
        <v>113.6887761077051</v>
      </c>
      <c r="AE17" s="105">
        <v>111.30406605990532</v>
      </c>
      <c r="AF17" s="105">
        <v>110.00110532597644</v>
      </c>
      <c r="AG17" s="105">
        <v>108.45070517298177</v>
      </c>
      <c r="AH17" s="105">
        <v>107.05893849933662</v>
      </c>
      <c r="AI17" s="105">
        <v>104.98432293727889</v>
      </c>
      <c r="AJ17" s="105">
        <v>103.66041917873284</v>
      </c>
      <c r="AK17" s="105">
        <v>102.24566950746689</v>
      </c>
      <c r="AL17" s="105">
        <v>99.616558581850128</v>
      </c>
      <c r="AM17" s="105">
        <v>96.782451761657782</v>
      </c>
      <c r="AN17" s="105">
        <v>94.664941007166931</v>
      </c>
      <c r="AO17" s="105">
        <v>92.839045474537926</v>
      </c>
      <c r="AP17" s="105">
        <v>91.183267585069913</v>
      </c>
      <c r="AQ17" s="105">
        <v>88.420579754876144</v>
      </c>
      <c r="AR17" s="105">
        <v>85.974033307673821</v>
      </c>
      <c r="AS17" s="105">
        <v>83.989270234299767</v>
      </c>
      <c r="AT17" s="105">
        <v>79.89755585743076</v>
      </c>
      <c r="AU17" s="105">
        <v>78.145684756907642</v>
      </c>
      <c r="AV17" s="105">
        <v>76.323706750723062</v>
      </c>
      <c r="AW17" s="105">
        <v>74.219747077357567</v>
      </c>
      <c r="AX17" s="105">
        <v>72.451241858212512</v>
      </c>
      <c r="AY17" s="105">
        <v>71.174794903377361</v>
      </c>
      <c r="AZ17" s="105">
        <v>69.97878118060261</v>
      </c>
      <c r="BA17" s="105">
        <v>68.567435939079004</v>
      </c>
      <c r="BB17" s="105">
        <v>65.927529005918856</v>
      </c>
      <c r="BC17" s="105">
        <v>65.141153050154301</v>
      </c>
      <c r="BD17" s="105">
        <v>64.038406138288764</v>
      </c>
      <c r="BE17" s="105">
        <v>62.5899874848336</v>
      </c>
      <c r="BF17" s="105">
        <v>61.893136900335492</v>
      </c>
      <c r="BG17" s="105">
        <v>61.891476845295486</v>
      </c>
    </row>
    <row r="18" spans="23:59" ht="15" customHeight="1" thickBot="1">
      <c r="W18" s="608"/>
      <c r="X18" s="614"/>
      <c r="Y18" s="615"/>
      <c r="Z18" s="97" t="s">
        <v>28</v>
      </c>
      <c r="AA18" s="166">
        <v>3294.5313338039509</v>
      </c>
      <c r="AB18" s="166">
        <v>3267.3173977946508</v>
      </c>
      <c r="AC18" s="166">
        <v>3240.8554015833233</v>
      </c>
      <c r="AD18" s="166">
        <v>3183.2857310157428</v>
      </c>
      <c r="AE18" s="166">
        <v>3116.5138496773488</v>
      </c>
      <c r="AF18" s="166">
        <v>3080.0309491273401</v>
      </c>
      <c r="AG18" s="166">
        <v>3036.6197448434896</v>
      </c>
      <c r="AH18" s="166">
        <v>2997.6502779814255</v>
      </c>
      <c r="AI18" s="166">
        <v>2939.561042243809</v>
      </c>
      <c r="AJ18" s="166">
        <v>2902.4917370045196</v>
      </c>
      <c r="AK18" s="166">
        <v>2862.8787462090727</v>
      </c>
      <c r="AL18" s="166">
        <v>2789.2636402918038</v>
      </c>
      <c r="AM18" s="166">
        <v>2709.9086493264181</v>
      </c>
      <c r="AN18" s="166">
        <v>2650.6183482006741</v>
      </c>
      <c r="AO18" s="166">
        <v>2599.493273287062</v>
      </c>
      <c r="AP18" s="166">
        <v>2553.1314923819577</v>
      </c>
      <c r="AQ18" s="166">
        <v>2475.776233136532</v>
      </c>
      <c r="AR18" s="166">
        <v>2407.2729326148669</v>
      </c>
      <c r="AS18" s="166">
        <v>2351.6995665603936</v>
      </c>
      <c r="AT18" s="166">
        <v>2237.1315640080611</v>
      </c>
      <c r="AU18" s="166">
        <v>2188.0791731934141</v>
      </c>
      <c r="AV18" s="166">
        <v>2137.0637890202456</v>
      </c>
      <c r="AW18" s="166">
        <v>2078.1529181660117</v>
      </c>
      <c r="AX18" s="166">
        <v>2028.6347720299505</v>
      </c>
      <c r="AY18" s="166">
        <v>1992.8942572945662</v>
      </c>
      <c r="AZ18" s="166">
        <v>1959.4058730568731</v>
      </c>
      <c r="BA18" s="166">
        <v>1919.8882062942121</v>
      </c>
      <c r="BB18" s="166">
        <v>1845.9708121657279</v>
      </c>
      <c r="BC18" s="166">
        <v>1823.9522854043205</v>
      </c>
      <c r="BD18" s="166">
        <v>1793.0753718720853</v>
      </c>
      <c r="BE18" s="166">
        <v>1752.5196495753407</v>
      </c>
      <c r="BF18" s="166">
        <v>1733.0078332093938</v>
      </c>
      <c r="BG18" s="166">
        <v>1732.9613516682737</v>
      </c>
    </row>
    <row r="19" spans="23:59" ht="15" customHeight="1">
      <c r="W19" s="619" t="s">
        <v>42</v>
      </c>
      <c r="X19" s="621" t="s">
        <v>23</v>
      </c>
      <c r="Y19" s="242" t="s">
        <v>24</v>
      </c>
      <c r="Z19" s="285" t="s">
        <v>32</v>
      </c>
      <c r="AA19" s="102">
        <v>1.3943958805913998</v>
      </c>
      <c r="AB19" s="102">
        <v>1.4799929681942001</v>
      </c>
      <c r="AC19" s="102">
        <v>1.4352948382262001</v>
      </c>
      <c r="AD19" s="102">
        <v>1.5492303308552999</v>
      </c>
      <c r="AE19" s="102">
        <v>1.4884020950525996</v>
      </c>
      <c r="AF19" s="102">
        <v>1.5516068782188999</v>
      </c>
      <c r="AG19" s="102">
        <v>1.5723198199296</v>
      </c>
      <c r="AH19" s="102">
        <v>1.6255855929233998</v>
      </c>
      <c r="AI19" s="102">
        <v>1.6877980183099999</v>
      </c>
      <c r="AJ19" s="102">
        <v>1.6154855667882999</v>
      </c>
      <c r="AK19" s="102">
        <v>1.5751563677814999</v>
      </c>
      <c r="AL19" s="102">
        <v>1.5657302319091</v>
      </c>
      <c r="AM19" s="102">
        <v>1.6130144297931999</v>
      </c>
      <c r="AN19" s="102">
        <v>1.6387660478633999</v>
      </c>
      <c r="AO19" s="102">
        <v>1.6518774694784999</v>
      </c>
      <c r="AP19" s="102">
        <v>1.6742605688064007</v>
      </c>
      <c r="AQ19" s="102">
        <v>1.7372655273678801</v>
      </c>
      <c r="AR19" s="102">
        <v>1.6721771435157999</v>
      </c>
      <c r="AS19" s="102">
        <v>1.6880081891372998</v>
      </c>
      <c r="AT19" s="102">
        <v>1.6983512611031397</v>
      </c>
      <c r="AU19" s="102">
        <v>1.6735517504266899</v>
      </c>
      <c r="AV19" s="102">
        <v>1.6652101377989792</v>
      </c>
      <c r="AW19" s="102">
        <v>1.5525695236761909</v>
      </c>
      <c r="AX19" s="102">
        <v>1.5910622827731959</v>
      </c>
      <c r="AY19" s="102">
        <v>1.5865814961663465</v>
      </c>
      <c r="AZ19" s="102">
        <v>1.5456237593069657</v>
      </c>
      <c r="BA19" s="102">
        <v>1.5481540288577351</v>
      </c>
      <c r="BB19" s="102">
        <v>1.4457191513884895</v>
      </c>
      <c r="BC19" s="102">
        <v>1.4885400432988181</v>
      </c>
      <c r="BD19" s="102">
        <v>1.5296955125513474</v>
      </c>
      <c r="BE19" s="102">
        <v>1.4741010777489998</v>
      </c>
      <c r="BF19" s="102">
        <v>1.4741010777489998</v>
      </c>
      <c r="BG19" s="102">
        <v>1.4741010777489998</v>
      </c>
    </row>
    <row r="20" spans="23:59" ht="15" customHeight="1">
      <c r="W20" s="607"/>
      <c r="X20" s="610"/>
      <c r="Y20" s="197" t="s">
        <v>25</v>
      </c>
      <c r="Z20" s="248" t="s">
        <v>32</v>
      </c>
      <c r="AA20" s="99">
        <v>1.5201431070869982</v>
      </c>
      <c r="AB20" s="99">
        <v>1.5652578131048529</v>
      </c>
      <c r="AC20" s="99">
        <v>1.6038087041052509</v>
      </c>
      <c r="AD20" s="99">
        <v>1.6101010972459069</v>
      </c>
      <c r="AE20" s="99">
        <v>1.6340117400807361</v>
      </c>
      <c r="AF20" s="99">
        <v>1.6486109247686704</v>
      </c>
      <c r="AG20" s="99">
        <v>1.6685810286740987</v>
      </c>
      <c r="AH20" s="99">
        <v>1.6832476716735352</v>
      </c>
      <c r="AI20" s="99">
        <v>1.6710690511863404</v>
      </c>
      <c r="AJ20" s="99">
        <v>1.694734373226946</v>
      </c>
      <c r="AK20" s="99">
        <v>1.6959524435975528</v>
      </c>
      <c r="AL20" s="99">
        <v>1.6786112546862526</v>
      </c>
      <c r="AM20" s="99">
        <v>1.6618672065064617</v>
      </c>
      <c r="AN20" s="99">
        <v>1.6416053510027075</v>
      </c>
      <c r="AO20" s="99">
        <v>1.6169789636803964</v>
      </c>
      <c r="AP20" s="99">
        <v>1.5745609923455073</v>
      </c>
      <c r="AQ20" s="99">
        <v>1.5547505248375442</v>
      </c>
      <c r="AR20" s="99">
        <v>1.549210993984903</v>
      </c>
      <c r="AS20" s="99">
        <v>1.5349464115450231</v>
      </c>
      <c r="AT20" s="99">
        <v>1.5206058051666587</v>
      </c>
      <c r="AU20" s="99">
        <v>1.5280358293537675</v>
      </c>
      <c r="AV20" s="99">
        <v>1.5420718497078996</v>
      </c>
      <c r="AW20" s="99">
        <v>1.5550064929475949</v>
      </c>
      <c r="AX20" s="99">
        <v>1.5578198494118076</v>
      </c>
      <c r="AY20" s="99">
        <v>1.5587153934615532</v>
      </c>
      <c r="AZ20" s="99">
        <v>1.5523650723177915</v>
      </c>
      <c r="BA20" s="99">
        <v>1.5588374150042859</v>
      </c>
      <c r="BB20" s="99">
        <v>1.5628439374111931</v>
      </c>
      <c r="BC20" s="99">
        <v>1.5488268301449373</v>
      </c>
      <c r="BD20" s="99">
        <v>1.5652346484160959</v>
      </c>
      <c r="BE20" s="99">
        <v>1.5638202817491986</v>
      </c>
      <c r="BF20" s="99">
        <v>1.6048931311801284</v>
      </c>
      <c r="BG20" s="99">
        <v>1.6048931311801284</v>
      </c>
    </row>
    <row r="21" spans="23:59" ht="15" customHeight="1">
      <c r="W21" s="607"/>
      <c r="X21" s="610"/>
      <c r="Y21" s="197" t="s">
        <v>26</v>
      </c>
      <c r="Z21" s="248" t="s">
        <v>32</v>
      </c>
      <c r="AA21" s="99">
        <v>0.22440047727884191</v>
      </c>
      <c r="AB21" s="99">
        <v>0.25105228500376803</v>
      </c>
      <c r="AC21" s="99">
        <v>0.23325305512934322</v>
      </c>
      <c r="AD21" s="99">
        <v>0.23804593646457359</v>
      </c>
      <c r="AE21" s="99">
        <v>0.26560543799999997</v>
      </c>
      <c r="AF21" s="99">
        <v>0.25867541227857155</v>
      </c>
      <c r="AG21" s="99">
        <v>0.24986437370881834</v>
      </c>
      <c r="AH21" s="99">
        <v>0.24107138182284155</v>
      </c>
      <c r="AI21" s="99">
        <v>0.17833634168460102</v>
      </c>
      <c r="AJ21" s="99">
        <v>0.14770094242365486</v>
      </c>
      <c r="AK21" s="99">
        <v>0.11550269064732145</v>
      </c>
      <c r="AL21" s="99">
        <v>8.2948613003482843E-2</v>
      </c>
      <c r="AM21" s="99">
        <v>5.2162060623198392E-2</v>
      </c>
      <c r="AN21" s="99">
        <v>2.515711748658251E-2</v>
      </c>
      <c r="AO21" s="99">
        <v>2.3358386675310081E-2</v>
      </c>
      <c r="AP21" s="99">
        <v>2.222154767207114E-2</v>
      </c>
      <c r="AQ21" s="99">
        <v>2.0523002309292885E-2</v>
      </c>
      <c r="AR21" s="99">
        <v>1.973432192526238E-2</v>
      </c>
      <c r="AS21" s="99">
        <v>1.8110874316303496E-2</v>
      </c>
      <c r="AT21" s="99">
        <v>1.8560185877872115E-2</v>
      </c>
      <c r="AU21" s="99">
        <v>1.8106607523533214E-2</v>
      </c>
      <c r="AV21" s="99">
        <v>1.7185258260603138E-2</v>
      </c>
      <c r="AW21" s="99">
        <v>1.6466087942702462E-2</v>
      </c>
      <c r="AX21" s="99">
        <v>1.5899538071385288E-2</v>
      </c>
      <c r="AY21" s="99">
        <v>1.4027057433469074E-2</v>
      </c>
      <c r="AZ21" s="99">
        <v>1.4326023974734665E-2</v>
      </c>
      <c r="BA21" s="99">
        <v>1.3653376521654667E-2</v>
      </c>
      <c r="BB21" s="99">
        <v>1.3338221331246201E-2</v>
      </c>
      <c r="BC21" s="99">
        <v>1.2144386401238388E-2</v>
      </c>
      <c r="BD21" s="99">
        <v>1.177235127141657E-2</v>
      </c>
      <c r="BE21" s="99">
        <v>1.1056730104872519E-2</v>
      </c>
      <c r="BF21" s="99">
        <v>1.0507053332127331E-2</v>
      </c>
      <c r="BG21" s="99">
        <v>1.0507053332127331E-2</v>
      </c>
    </row>
    <row r="22" spans="23:59" ht="16.5">
      <c r="W22" s="607"/>
      <c r="X22" s="486"/>
      <c r="Y22" s="103" t="s">
        <v>30</v>
      </c>
      <c r="Z22" s="248" t="s">
        <v>32</v>
      </c>
      <c r="AA22" s="99">
        <v>2.7862695462532416</v>
      </c>
      <c r="AB22" s="99">
        <v>2.7832171669378298</v>
      </c>
      <c r="AC22" s="99">
        <v>2.7694955955836704</v>
      </c>
      <c r="AD22" s="99">
        <v>2.7506684194885649</v>
      </c>
      <c r="AE22" s="99">
        <v>2.7372909988851357</v>
      </c>
      <c r="AF22" s="99">
        <v>2.7187921508701649</v>
      </c>
      <c r="AG22" s="99">
        <v>2.7092058687044069</v>
      </c>
      <c r="AH22" s="99">
        <v>2.6919523815004656</v>
      </c>
      <c r="AI22" s="99">
        <v>2.6757541575098518</v>
      </c>
      <c r="AJ22" s="99">
        <v>2.5361146333279962</v>
      </c>
      <c r="AK22" s="99">
        <v>2.486093639394253</v>
      </c>
      <c r="AL22" s="99">
        <v>2.3974190210904305</v>
      </c>
      <c r="AM22" s="99">
        <v>2.3494785718476239</v>
      </c>
      <c r="AN22" s="99">
        <v>2.3052626634087816</v>
      </c>
      <c r="AO22" s="99">
        <v>2.2680239417856316</v>
      </c>
      <c r="AP22" s="99">
        <v>2.2899866451696456</v>
      </c>
      <c r="AQ22" s="99">
        <v>2.2319697527060054</v>
      </c>
      <c r="AR22" s="99">
        <v>2.2026176821293642</v>
      </c>
      <c r="AS22" s="99">
        <v>2.1596242197771631</v>
      </c>
      <c r="AT22" s="99">
        <v>2.0879241213722923</v>
      </c>
      <c r="AU22" s="99">
        <v>2.1146755469293708</v>
      </c>
      <c r="AV22" s="99">
        <v>2.1341554664072122</v>
      </c>
      <c r="AW22" s="99">
        <v>2.0375883810846473</v>
      </c>
      <c r="AX22" s="99">
        <v>2.082871932287766</v>
      </c>
      <c r="AY22" s="99">
        <v>2.0082395177989545</v>
      </c>
      <c r="AZ22" s="99">
        <v>2.0167567456869087</v>
      </c>
      <c r="BA22" s="99">
        <v>2.0038016040859841</v>
      </c>
      <c r="BB22" s="99">
        <v>1.9776076190387994</v>
      </c>
      <c r="BC22" s="99">
        <v>1.9419021436003425</v>
      </c>
      <c r="BD22" s="99">
        <v>2.0289308945979148</v>
      </c>
      <c r="BE22" s="99">
        <v>1.9069709991219252</v>
      </c>
      <c r="BF22" s="99">
        <v>1.8892995722066366</v>
      </c>
      <c r="BG22" s="99">
        <v>1.8892995722066366</v>
      </c>
    </row>
    <row r="23" spans="23:59" ht="15" customHeight="1">
      <c r="W23" s="607"/>
      <c r="X23" s="609" t="s">
        <v>27</v>
      </c>
      <c r="Y23" s="197" t="s">
        <v>22</v>
      </c>
      <c r="Z23" s="248" t="s">
        <v>32</v>
      </c>
      <c r="AA23" s="100">
        <v>0.99882010652540965</v>
      </c>
      <c r="AB23" s="100">
        <v>0.92969248707221297</v>
      </c>
      <c r="AC23" s="100">
        <v>1.0090500714624961</v>
      </c>
      <c r="AD23" s="100">
        <v>0.9156845778286633</v>
      </c>
      <c r="AE23" s="100">
        <v>0.89476636623547978</v>
      </c>
      <c r="AF23" s="100">
        <v>0.96296725209512168</v>
      </c>
      <c r="AG23" s="100">
        <v>0.89869758034053859</v>
      </c>
      <c r="AH23" s="100">
        <v>0.90638059444272079</v>
      </c>
      <c r="AI23" s="100">
        <v>0.8760201403371356</v>
      </c>
      <c r="AJ23" s="100">
        <v>0.84154042229759507</v>
      </c>
      <c r="AK23" s="100">
        <v>0.80526530889502013</v>
      </c>
      <c r="AL23" s="100">
        <v>0.89956109467768375</v>
      </c>
      <c r="AM23" s="100">
        <v>0.95737837978764473</v>
      </c>
      <c r="AN23" s="100">
        <v>1.1191607863621889</v>
      </c>
      <c r="AO23" s="100">
        <v>1.2265341366717404</v>
      </c>
      <c r="AP23" s="100">
        <v>1.1017510437352216</v>
      </c>
      <c r="AQ23" s="100">
        <v>1.0627254659020824</v>
      </c>
      <c r="AR23" s="100">
        <v>1.0977914194079925</v>
      </c>
      <c r="AS23" s="100">
        <v>1.1937867874986328</v>
      </c>
      <c r="AT23" s="100">
        <v>1.0221688570419021</v>
      </c>
      <c r="AU23" s="100">
        <v>1.0933947346776951</v>
      </c>
      <c r="AV23" s="100">
        <v>1.1243331960290375</v>
      </c>
      <c r="AW23" s="100">
        <v>1.1552716573803796</v>
      </c>
      <c r="AX23" s="100">
        <v>1.1472325210804288</v>
      </c>
      <c r="AY23" s="100">
        <v>1.1274043073599618</v>
      </c>
      <c r="AZ23" s="100">
        <v>1.1274043073599618</v>
      </c>
      <c r="BA23" s="100">
        <v>1.1274043073599618</v>
      </c>
      <c r="BB23" s="100">
        <v>1.1274043073599618</v>
      </c>
      <c r="BC23" s="100">
        <v>1.1274043073599618</v>
      </c>
      <c r="BD23" s="100">
        <v>1.1274043073599618</v>
      </c>
      <c r="BE23" s="100">
        <v>1.1274043073599618</v>
      </c>
      <c r="BF23" s="100">
        <v>1.1274043073599618</v>
      </c>
      <c r="BG23" s="100">
        <v>1.1274043073599618</v>
      </c>
    </row>
    <row r="24" spans="23:59" ht="16.5">
      <c r="W24" s="607"/>
      <c r="X24" s="610"/>
      <c r="Y24" s="301" t="s">
        <v>179</v>
      </c>
      <c r="Z24" s="248" t="s">
        <v>32</v>
      </c>
      <c r="AA24" s="282">
        <v>1.0591999163388619</v>
      </c>
      <c r="AB24" s="282">
        <v>1.0497664713075694</v>
      </c>
      <c r="AC24" s="282">
        <v>1.0402668871936751</v>
      </c>
      <c r="AD24" s="282">
        <v>1.0151437923347322</v>
      </c>
      <c r="AE24" s="282">
        <v>0.98084303872570244</v>
      </c>
      <c r="AF24" s="282">
        <v>1.0168012538048385</v>
      </c>
      <c r="AG24" s="282">
        <v>1.0048301324679036</v>
      </c>
      <c r="AH24" s="282">
        <v>1.0144873470866465</v>
      </c>
      <c r="AI24" s="282">
        <v>1.0159512686805467</v>
      </c>
      <c r="AJ24" s="282">
        <v>1.0138516635801338</v>
      </c>
      <c r="AK24" s="282">
        <v>1.0192143477884157</v>
      </c>
      <c r="AL24" s="282">
        <v>1.0270322809637795</v>
      </c>
      <c r="AM24" s="282">
        <v>0.97072944074868928</v>
      </c>
      <c r="AN24" s="282">
        <v>0.95429752995276462</v>
      </c>
      <c r="AO24" s="282">
        <v>0.95959966659138596</v>
      </c>
      <c r="AP24" s="282">
        <v>0.97177846981646598</v>
      </c>
      <c r="AQ24" s="282">
        <v>0.89949655764070147</v>
      </c>
      <c r="AR24" s="282">
        <v>0.88627002875019767</v>
      </c>
      <c r="AS24" s="282">
        <v>0.78570222787583488</v>
      </c>
      <c r="AT24" s="282">
        <v>0.67031242373877009</v>
      </c>
      <c r="AU24" s="282">
        <v>0.66190727354656487</v>
      </c>
      <c r="AV24" s="282">
        <v>0.65350212335435975</v>
      </c>
      <c r="AW24" s="282">
        <v>0.61936115613160503</v>
      </c>
      <c r="AX24" s="282">
        <v>0.5852201889088503</v>
      </c>
      <c r="AY24" s="282">
        <v>0.56324461482056432</v>
      </c>
      <c r="AZ24" s="282">
        <v>0.54126904073227844</v>
      </c>
      <c r="BA24" s="282">
        <v>0.54738971713509244</v>
      </c>
      <c r="BB24" s="282">
        <v>0.55351039353790643</v>
      </c>
      <c r="BC24" s="282">
        <v>0.55351039353790643</v>
      </c>
      <c r="BD24" s="282">
        <v>0.55351039353790643</v>
      </c>
      <c r="BE24" s="282">
        <v>0.55351039353790643</v>
      </c>
      <c r="BF24" s="282">
        <v>0.55351039353790643</v>
      </c>
      <c r="BG24" s="282">
        <v>0.55351039353790643</v>
      </c>
    </row>
    <row r="25" spans="23:59" ht="15" customHeight="1" thickBot="1">
      <c r="W25" s="607"/>
      <c r="X25" s="611"/>
      <c r="Y25" s="98" t="s">
        <v>31</v>
      </c>
      <c r="Z25" s="283" t="s">
        <v>32</v>
      </c>
      <c r="AA25" s="101">
        <v>2.7222449543401063E-2</v>
      </c>
      <c r="AB25" s="101">
        <v>2.9315947960868841E-2</v>
      </c>
      <c r="AC25" s="101">
        <v>2.8052064739862131E-2</v>
      </c>
      <c r="AD25" s="101">
        <v>2.8246172326972064E-2</v>
      </c>
      <c r="AE25" s="101">
        <v>2.6894938099310928E-2</v>
      </c>
      <c r="AF25" s="101">
        <v>2.601991100918187E-2</v>
      </c>
      <c r="AG25" s="101">
        <v>2.5337925082468012E-2</v>
      </c>
      <c r="AH25" s="101">
        <v>2.4247763209535811E-2</v>
      </c>
      <c r="AI25" s="101">
        <v>2.4041352337388574E-2</v>
      </c>
      <c r="AJ25" s="101">
        <v>2.4045653041402323E-2</v>
      </c>
      <c r="AK25" s="101">
        <v>2.3547121525714289E-2</v>
      </c>
      <c r="AL25" s="101">
        <v>2.3223696068571428E-2</v>
      </c>
      <c r="AM25" s="101">
        <v>2.1625799485714289E-2</v>
      </c>
      <c r="AN25" s="101">
        <v>1.8749935285714288E-2</v>
      </c>
      <c r="AO25" s="101">
        <v>1.6784111651057143E-2</v>
      </c>
      <c r="AP25" s="101">
        <v>1.7026117808794285E-2</v>
      </c>
      <c r="AQ25" s="101">
        <v>1.4914284188571429E-2</v>
      </c>
      <c r="AR25" s="101">
        <v>1.430239818857143E-2</v>
      </c>
      <c r="AS25" s="101">
        <v>1.3484219194285715E-2</v>
      </c>
      <c r="AT25" s="101">
        <v>8.985982971428573E-3</v>
      </c>
      <c r="AU25" s="101">
        <v>8.2737865862041703E-3</v>
      </c>
      <c r="AV25" s="101">
        <v>7.0489267200000002E-3</v>
      </c>
      <c r="AW25" s="101">
        <v>8.0803916914285734E-3</v>
      </c>
      <c r="AX25" s="101">
        <v>6.3513766799999987E-3</v>
      </c>
      <c r="AY25" s="101">
        <v>5.6660643599999987E-3</v>
      </c>
      <c r="AZ25" s="101">
        <v>5.3408906571428567E-3</v>
      </c>
      <c r="BA25" s="352">
        <v>4.8496336114285717E-3</v>
      </c>
      <c r="BB25" s="352">
        <v>4.791941502857144E-3</v>
      </c>
      <c r="BC25" s="352">
        <v>4.5524318400000001E-3</v>
      </c>
      <c r="BD25" s="352">
        <v>4.0646712857142853E-3</v>
      </c>
      <c r="BE25" s="352">
        <v>3.7587282857142862E-3</v>
      </c>
      <c r="BF25" s="352">
        <v>3.4475405485714285E-3</v>
      </c>
      <c r="BG25" s="352">
        <v>3.4108273885714285E-3</v>
      </c>
    </row>
    <row r="26" spans="23:59" ht="15" customHeight="1" thickTop="1">
      <c r="W26" s="607"/>
      <c r="X26" s="612" t="s">
        <v>6</v>
      </c>
      <c r="Y26" s="613"/>
      <c r="Z26" s="285" t="s">
        <v>32</v>
      </c>
      <c r="AA26" s="102">
        <v>8.0104514836181551</v>
      </c>
      <c r="AB26" s="102">
        <v>8.0882951395813016</v>
      </c>
      <c r="AC26" s="102">
        <v>8.1192212164404971</v>
      </c>
      <c r="AD26" s="102">
        <v>8.1071203265447132</v>
      </c>
      <c r="AE26" s="102">
        <v>8.0278146150789649</v>
      </c>
      <c r="AF26" s="102">
        <v>8.1834737830454483</v>
      </c>
      <c r="AG26" s="102">
        <v>8.1288367289078334</v>
      </c>
      <c r="AH26" s="102">
        <v>8.1869727326591448</v>
      </c>
      <c r="AI26" s="102">
        <v>8.1289703300458633</v>
      </c>
      <c r="AJ26" s="102">
        <v>7.8734732546860293</v>
      </c>
      <c r="AK26" s="102">
        <v>7.7207319196297775</v>
      </c>
      <c r="AL26" s="102">
        <v>7.6745261923993002</v>
      </c>
      <c r="AM26" s="102">
        <v>7.6262558887925316</v>
      </c>
      <c r="AN26" s="102">
        <v>7.702999431362139</v>
      </c>
      <c r="AO26" s="102">
        <v>7.7631566765340203</v>
      </c>
      <c r="AP26" s="102">
        <v>7.6515853853541067</v>
      </c>
      <c r="AQ26" s="102">
        <v>7.5216451149520775</v>
      </c>
      <c r="AR26" s="102">
        <v>7.4421039879020912</v>
      </c>
      <c r="AS26" s="102">
        <v>7.3936629293445426</v>
      </c>
      <c r="AT26" s="102">
        <v>7.0269086372720633</v>
      </c>
      <c r="AU26" s="102">
        <v>7.0979455290438249</v>
      </c>
      <c r="AV26" s="102">
        <v>7.1435069582780919</v>
      </c>
      <c r="AW26" s="102">
        <v>6.9443436908545486</v>
      </c>
      <c r="AX26" s="102">
        <v>6.9864576892134345</v>
      </c>
      <c r="AY26" s="102">
        <v>6.8638784514008488</v>
      </c>
      <c r="AZ26" s="102">
        <v>6.8030858400357843</v>
      </c>
      <c r="BA26" s="102">
        <v>6.8040900825761428</v>
      </c>
      <c r="BB26" s="102">
        <v>6.6852155715704535</v>
      </c>
      <c r="BC26" s="102">
        <v>6.6768805361832033</v>
      </c>
      <c r="BD26" s="102">
        <v>6.8206127790203563</v>
      </c>
      <c r="BE26" s="102">
        <v>6.6406225179085787</v>
      </c>
      <c r="BF26" s="102">
        <v>6.6631630759143317</v>
      </c>
      <c r="BG26" s="102">
        <v>6.6631263627543316</v>
      </c>
    </row>
    <row r="27" spans="23:59" ht="15" customHeight="1" thickBot="1">
      <c r="W27" s="620"/>
      <c r="X27" s="622"/>
      <c r="Y27" s="623"/>
      <c r="Z27" s="196" t="s">
        <v>28</v>
      </c>
      <c r="AA27" s="167">
        <v>2122.769643158811</v>
      </c>
      <c r="AB27" s="167">
        <v>2143.3982119890447</v>
      </c>
      <c r="AC27" s="167">
        <v>2151.5936223567319</v>
      </c>
      <c r="AD27" s="167">
        <v>2148.3868865343488</v>
      </c>
      <c r="AE27" s="167">
        <v>2127.3708729959258</v>
      </c>
      <c r="AF27" s="167">
        <v>2168.6205525070436</v>
      </c>
      <c r="AG27" s="167">
        <v>2154.1417331605758</v>
      </c>
      <c r="AH27" s="167">
        <v>2169.5477741546733</v>
      </c>
      <c r="AI27" s="167">
        <v>2154.177137462154</v>
      </c>
      <c r="AJ27" s="167">
        <v>2086.4704124917976</v>
      </c>
      <c r="AK27" s="167">
        <v>2045.993958701891</v>
      </c>
      <c r="AL27" s="167">
        <v>2033.7494409858145</v>
      </c>
      <c r="AM27" s="167">
        <v>2020.9578105300209</v>
      </c>
      <c r="AN27" s="167">
        <v>2041.2948493109668</v>
      </c>
      <c r="AO27" s="167">
        <v>2057.2365192815155</v>
      </c>
      <c r="AP27" s="167">
        <v>2027.6701271188383</v>
      </c>
      <c r="AQ27" s="167">
        <v>1993.2359554623006</v>
      </c>
      <c r="AR27" s="167">
        <v>1972.1575567940542</v>
      </c>
      <c r="AS27" s="167">
        <v>1959.3206762763039</v>
      </c>
      <c r="AT27" s="167">
        <v>1862.1307888770968</v>
      </c>
      <c r="AU27" s="167">
        <v>1880.9555651966136</v>
      </c>
      <c r="AV27" s="167">
        <v>1893.0293439436944</v>
      </c>
      <c r="AW27" s="167">
        <v>1840.2510780764553</v>
      </c>
      <c r="AX27" s="167">
        <v>1851.4112876415602</v>
      </c>
      <c r="AY27" s="167">
        <v>1818.927789621225</v>
      </c>
      <c r="AZ27" s="167">
        <v>1802.8177476094829</v>
      </c>
      <c r="BA27" s="167">
        <v>1803.0838718826778</v>
      </c>
      <c r="BB27" s="167">
        <v>1771.5821264661702</v>
      </c>
      <c r="BC27" s="167">
        <v>1769.373342088549</v>
      </c>
      <c r="BD27" s="167">
        <v>1807.4623864403945</v>
      </c>
      <c r="BE27" s="167">
        <v>1759.7649672457733</v>
      </c>
      <c r="BF27" s="167">
        <v>1765.7382151172978</v>
      </c>
      <c r="BG27" s="167">
        <v>1765.7284861298979</v>
      </c>
    </row>
    <row r="28" spans="23:59" ht="15" customHeight="1" thickTop="1">
      <c r="W28" s="616" t="s">
        <v>6</v>
      </c>
      <c r="X28" s="617"/>
      <c r="Y28" s="618"/>
      <c r="Z28" s="279" t="s">
        <v>28</v>
      </c>
      <c r="AA28" s="165">
        <v>5417.3009769627624</v>
      </c>
      <c r="AB28" s="165">
        <v>5410.715609783696</v>
      </c>
      <c r="AC28" s="165">
        <v>5392.4490239400548</v>
      </c>
      <c r="AD28" s="165">
        <v>5331.6726175500917</v>
      </c>
      <c r="AE28" s="165">
        <v>5243.8847226732742</v>
      </c>
      <c r="AF28" s="165">
        <v>5248.6515016343837</v>
      </c>
      <c r="AG28" s="165">
        <v>5190.7614780040658</v>
      </c>
      <c r="AH28" s="165">
        <v>5167.1980521360983</v>
      </c>
      <c r="AI28" s="165">
        <v>5093.7381797059625</v>
      </c>
      <c r="AJ28" s="165">
        <v>4988.9621494963176</v>
      </c>
      <c r="AK28" s="165">
        <v>4908.8727049109639</v>
      </c>
      <c r="AL28" s="165">
        <v>4823.0130812776188</v>
      </c>
      <c r="AM28" s="165">
        <v>4730.8664598564392</v>
      </c>
      <c r="AN28" s="165">
        <v>4691.9131975116406</v>
      </c>
      <c r="AO28" s="165">
        <v>4656.729792568578</v>
      </c>
      <c r="AP28" s="165">
        <v>4580.8016195007958</v>
      </c>
      <c r="AQ28" s="165">
        <v>4469.0121885988328</v>
      </c>
      <c r="AR28" s="165">
        <v>4379.4304894089209</v>
      </c>
      <c r="AS28" s="165">
        <v>4311.0202428366974</v>
      </c>
      <c r="AT28" s="165">
        <v>4099.2623528851582</v>
      </c>
      <c r="AU28" s="165">
        <v>4069.034738390028</v>
      </c>
      <c r="AV28" s="165">
        <v>4030.0931329639398</v>
      </c>
      <c r="AW28" s="165">
        <v>3918.4039962424667</v>
      </c>
      <c r="AX28" s="165">
        <v>3880.0460596715106</v>
      </c>
      <c r="AY28" s="165">
        <v>3811.8220469157914</v>
      </c>
      <c r="AZ28" s="165">
        <v>3762.2236206663561</v>
      </c>
      <c r="BA28" s="165">
        <v>3722.9720781768901</v>
      </c>
      <c r="BB28" s="165">
        <v>3617.5529386318981</v>
      </c>
      <c r="BC28" s="165">
        <v>3593.3256274928694</v>
      </c>
      <c r="BD28" s="165">
        <v>3600.53775831248</v>
      </c>
      <c r="BE28" s="165">
        <v>3512.284616821114</v>
      </c>
      <c r="BF28" s="165">
        <v>3498.7460483266914</v>
      </c>
      <c r="BG28" s="165">
        <v>3498.6898377981715</v>
      </c>
    </row>
    <row r="29" spans="23:59">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0"/>
      <c r="BC29" s="370"/>
      <c r="BD29" s="370"/>
      <c r="BE29" s="370"/>
      <c r="BF29" s="370"/>
      <c r="BG29" s="370"/>
    </row>
  </sheetData>
  <mergeCells count="10">
    <mergeCell ref="W28:Y28"/>
    <mergeCell ref="W19:W27"/>
    <mergeCell ref="X19:X22"/>
    <mergeCell ref="X23:X25"/>
    <mergeCell ref="X26:Y27"/>
    <mergeCell ref="X9:Y9"/>
    <mergeCell ref="W10:W18"/>
    <mergeCell ref="X10:X13"/>
    <mergeCell ref="X14:X16"/>
    <mergeCell ref="X17:Y18"/>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BG10"/>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D18" sqref="AD18"/>
    </sheetView>
  </sheetViews>
  <sheetFormatPr defaultColWidth="5" defaultRowHeight="15"/>
  <cols>
    <col min="1" max="1" width="2.625" style="116" customWidth="1"/>
    <col min="2" max="14" width="2.625" style="116" hidden="1" customWidth="1"/>
    <col min="15" max="15" width="2.625" style="116" customWidth="1"/>
    <col min="16" max="17" width="4" style="116" customWidth="1"/>
    <col min="18" max="21" width="2.625" style="116" hidden="1" customWidth="1"/>
    <col min="22" max="22" width="4.75" style="116" hidden="1" customWidth="1"/>
    <col min="23" max="23" width="6.5" style="116" hidden="1" customWidth="1"/>
    <col min="24" max="24" width="5" style="116" customWidth="1"/>
    <col min="25" max="25" width="23.5" style="116" customWidth="1"/>
    <col min="26" max="26" width="6.875" style="116" customWidth="1"/>
    <col min="27" max="27" width="5" style="116" bestFit="1" customWidth="1"/>
    <col min="28" max="31" width="5" style="116" customWidth="1"/>
    <col min="32" max="32" width="5" style="116" bestFit="1" customWidth="1"/>
    <col min="33" max="36" width="5" style="116" customWidth="1"/>
    <col min="37" max="37" width="5" style="116" bestFit="1" customWidth="1"/>
    <col min="38" max="41" width="5" style="116" customWidth="1"/>
    <col min="42" max="42" width="5" style="116" bestFit="1" customWidth="1"/>
    <col min="43" max="46" width="5" style="116" customWidth="1"/>
    <col min="47" max="47" width="5" style="116" bestFit="1" customWidth="1"/>
    <col min="48" max="49" width="5" style="116" customWidth="1"/>
    <col min="50" max="52" width="5" style="116" bestFit="1" customWidth="1"/>
    <col min="53" max="57" width="5" style="116" customWidth="1"/>
    <col min="58" max="16384" width="5" style="116"/>
  </cols>
  <sheetData>
    <row r="1" spans="15:59" ht="18.75">
      <c r="O1" s="205" t="s">
        <v>414</v>
      </c>
      <c r="P1" s="206"/>
    </row>
    <row r="2" spans="15:59" ht="18.75">
      <c r="O2" s="206"/>
      <c r="P2" s="205" t="s">
        <v>173</v>
      </c>
    </row>
    <row r="5" spans="15:59" ht="15.75">
      <c r="P5" s="207" t="s">
        <v>77</v>
      </c>
    </row>
    <row r="8" spans="15:59">
      <c r="P8" s="127" t="s">
        <v>177</v>
      </c>
      <c r="Q8" s="21">
        <v>113</v>
      </c>
      <c r="X8" s="280" t="s">
        <v>225</v>
      </c>
      <c r="Y8" s="21"/>
      <c r="Z8" s="21"/>
      <c r="AA8" s="21"/>
      <c r="AB8" s="21"/>
      <c r="AC8" s="21"/>
      <c r="AD8" s="21"/>
      <c r="AE8" s="21"/>
      <c r="AF8" s="21"/>
      <c r="AG8" s="21"/>
      <c r="AH8" s="21"/>
      <c r="AI8" s="21"/>
      <c r="AJ8" s="21"/>
      <c r="AK8" s="21"/>
      <c r="AL8" s="21"/>
      <c r="AM8" s="21"/>
      <c r="AN8" s="21"/>
      <c r="AO8" s="21"/>
      <c r="AP8" s="21"/>
      <c r="AQ8" s="21"/>
      <c r="AR8" s="21"/>
      <c r="AS8" s="21"/>
      <c r="AT8" s="21"/>
      <c r="AU8" s="21"/>
      <c r="AV8" s="21"/>
      <c r="AW8" s="21"/>
    </row>
    <row r="9" spans="15:59">
      <c r="V9" s="21"/>
      <c r="W9" s="21"/>
      <c r="X9" s="81" t="s">
        <v>174</v>
      </c>
      <c r="Y9" s="81" t="s">
        <v>43</v>
      </c>
      <c r="Z9" s="81" t="s">
        <v>44</v>
      </c>
      <c r="AA9" s="20">
        <v>1990</v>
      </c>
      <c r="AB9" s="20">
        <v>1991</v>
      </c>
      <c r="AC9" s="20">
        <v>1992</v>
      </c>
      <c r="AD9" s="20">
        <v>1993</v>
      </c>
      <c r="AE9" s="20">
        <v>1994</v>
      </c>
      <c r="AF9" s="20">
        <v>1995</v>
      </c>
      <c r="AG9" s="20">
        <v>1996</v>
      </c>
      <c r="AH9" s="20">
        <v>1997</v>
      </c>
      <c r="AI9" s="20">
        <v>1998</v>
      </c>
      <c r="AJ9" s="20">
        <v>1999</v>
      </c>
      <c r="AK9" s="20">
        <v>2000</v>
      </c>
      <c r="AL9" s="20">
        <v>2001</v>
      </c>
      <c r="AM9" s="20">
        <v>2002</v>
      </c>
      <c r="AN9" s="20">
        <v>2003</v>
      </c>
      <c r="AO9" s="20">
        <v>2004</v>
      </c>
      <c r="AP9" s="20">
        <v>2005</v>
      </c>
      <c r="AQ9" s="20">
        <v>2006</v>
      </c>
      <c r="AR9" s="20">
        <v>2007</v>
      </c>
      <c r="AS9" s="20">
        <v>2008</v>
      </c>
      <c r="AT9" s="20">
        <v>2009</v>
      </c>
      <c r="AU9" s="20">
        <v>2010</v>
      </c>
      <c r="AV9" s="20">
        <v>2011</v>
      </c>
      <c r="AW9" s="20">
        <v>2012</v>
      </c>
      <c r="AX9" s="20">
        <v>2013</v>
      </c>
      <c r="AY9" s="20">
        <v>2014</v>
      </c>
      <c r="AZ9" s="20">
        <v>2015</v>
      </c>
      <c r="BA9" s="20">
        <v>2016</v>
      </c>
      <c r="BB9" s="20">
        <v>2017</v>
      </c>
      <c r="BC9" s="20">
        <v>2018</v>
      </c>
      <c r="BD9" s="20">
        <v>2019</v>
      </c>
      <c r="BE9" s="20">
        <v>2020</v>
      </c>
      <c r="BF9" s="20">
        <v>2021</v>
      </c>
      <c r="BG9" s="20">
        <v>2022</v>
      </c>
    </row>
    <row r="10" spans="15:59" ht="26.1" customHeight="1">
      <c r="V10" s="21"/>
      <c r="W10" s="21"/>
      <c r="X10" s="39" t="s">
        <v>175</v>
      </c>
      <c r="Y10" s="304" t="s">
        <v>218</v>
      </c>
      <c r="Z10" s="39" t="s">
        <v>176</v>
      </c>
      <c r="AA10" s="77">
        <v>702.83026999291678</v>
      </c>
      <c r="AB10" s="77">
        <v>686.44620024230187</v>
      </c>
      <c r="AC10" s="77">
        <v>698.89764571316766</v>
      </c>
      <c r="AD10" s="77">
        <v>680.74547632983922</v>
      </c>
      <c r="AE10" s="77">
        <v>701.91349393186852</v>
      </c>
      <c r="AF10" s="77">
        <v>667.82873473264453</v>
      </c>
      <c r="AG10" s="77">
        <v>640.46784939712438</v>
      </c>
      <c r="AH10" s="77">
        <v>655.23057167867137</v>
      </c>
      <c r="AI10" s="77">
        <v>609.1187236752379</v>
      </c>
      <c r="AJ10" s="77">
        <v>652.57502705106276</v>
      </c>
      <c r="AK10" s="77">
        <v>655.91443265909516</v>
      </c>
      <c r="AL10" s="77">
        <v>630.52981102330273</v>
      </c>
      <c r="AM10" s="77">
        <v>577.04643230948568</v>
      </c>
      <c r="AN10" s="77">
        <v>516.5268173218675</v>
      </c>
      <c r="AO10" s="77">
        <v>506.69926841574829</v>
      </c>
      <c r="AP10" s="77">
        <v>506.81438218982044</v>
      </c>
      <c r="AQ10" s="77">
        <v>522.35987148863205</v>
      </c>
      <c r="AR10" s="77">
        <v>561.19836242802796</v>
      </c>
      <c r="AS10" s="77">
        <v>530.41167542322773</v>
      </c>
      <c r="AT10" s="77">
        <v>513.68788841490209</v>
      </c>
      <c r="AU10" s="77">
        <v>526.91409091663695</v>
      </c>
      <c r="AV10" s="77">
        <v>524.12535460171284</v>
      </c>
      <c r="AW10" s="77">
        <v>528.10321016884393</v>
      </c>
      <c r="AX10" s="77">
        <v>604.69033239592966</v>
      </c>
      <c r="AY10" s="77">
        <v>617.02824714749113</v>
      </c>
      <c r="AZ10" s="77">
        <v>624.93138440348548</v>
      </c>
      <c r="BA10" s="77">
        <v>618.83151051759683</v>
      </c>
      <c r="BB10" s="77">
        <v>636.62217425062067</v>
      </c>
      <c r="BC10" s="77">
        <v>673.37481073742629</v>
      </c>
      <c r="BD10" s="77">
        <v>582.47679245077279</v>
      </c>
      <c r="BE10" s="77">
        <v>597.18511644765408</v>
      </c>
      <c r="BF10" s="77">
        <v>679.10227987917926</v>
      </c>
      <c r="BG10" s="77">
        <v>654.38255986327204</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BN367"/>
  <sheetViews>
    <sheetView showGridLines="0" zoomScaleNormal="100" workbookViewId="0">
      <pane xSplit="26" ySplit="2" topLeftCell="AA3" activePane="bottomRight" state="frozenSplit"/>
      <selection activeCell="D33" sqref="D33"/>
      <selection pane="topRight" activeCell="D33" sqref="D33"/>
      <selection pane="bottomLeft" activeCell="D33" sqref="D33"/>
      <selection pane="bottomRight"/>
    </sheetView>
  </sheetViews>
  <sheetFormatPr defaultColWidth="5.625" defaultRowHeight="15"/>
  <cols>
    <col min="1" max="1" width="2.625" style="1" customWidth="1"/>
    <col min="2" max="19" width="2.625" style="254" hidden="1" customWidth="1"/>
    <col min="20" max="21" width="2.625" style="31" customWidth="1"/>
    <col min="22" max="22" width="2.625" style="214" customWidth="1"/>
    <col min="23" max="23" width="2.625" style="31" customWidth="1"/>
    <col min="24" max="24" width="4.125" style="181" customWidth="1"/>
    <col min="25" max="25" width="29" style="1" customWidth="1"/>
    <col min="26" max="26" width="6.75" style="2" customWidth="1"/>
    <col min="27" max="59" width="7.125" style="1" bestFit="1" customWidth="1"/>
    <col min="60" max="16384" width="5.625" style="1"/>
  </cols>
  <sheetData>
    <row r="1" spans="2:59" ht="18.75">
      <c r="T1" s="212" t="s">
        <v>414</v>
      </c>
      <c r="U1" s="213"/>
    </row>
    <row r="2" spans="2:59" ht="18.75">
      <c r="T2" s="213"/>
      <c r="U2" s="212" t="s">
        <v>253</v>
      </c>
    </row>
    <row r="4" spans="2:59">
      <c r="B4" s="1"/>
      <c r="X4" s="94"/>
      <c r="Y4" s="10"/>
      <c r="Z4" s="24"/>
      <c r="AA4" s="25"/>
      <c r="AB4" s="25"/>
      <c r="AC4" s="25"/>
      <c r="AD4" s="25"/>
      <c r="AE4" s="25"/>
      <c r="AF4" s="25"/>
      <c r="AG4" s="25"/>
      <c r="AH4" s="25"/>
      <c r="AI4" s="25"/>
      <c r="AJ4" s="25"/>
      <c r="AK4" s="25"/>
      <c r="AL4" s="25"/>
      <c r="AM4" s="25"/>
      <c r="AN4" s="25"/>
      <c r="AO4" s="25"/>
      <c r="AP4" s="25"/>
      <c r="AQ4" s="25"/>
      <c r="AR4" s="25"/>
      <c r="AS4" s="25"/>
    </row>
    <row r="5" spans="2:59" ht="15.75">
      <c r="B5" s="1"/>
      <c r="V5" s="215" t="s">
        <v>254</v>
      </c>
      <c r="Y5" s="10"/>
      <c r="Z5" s="24"/>
      <c r="AA5" s="25"/>
      <c r="AB5" s="25"/>
      <c r="AC5" s="25"/>
      <c r="AD5" s="25"/>
      <c r="AE5" s="25"/>
      <c r="AF5" s="25"/>
      <c r="AG5" s="25"/>
      <c r="AH5" s="25"/>
      <c r="AI5" s="25"/>
      <c r="AJ5" s="25"/>
      <c r="AK5" s="25"/>
      <c r="AL5" s="25"/>
      <c r="AM5" s="25"/>
      <c r="AN5" s="25"/>
      <c r="AO5" s="25"/>
      <c r="AP5" s="25"/>
      <c r="AQ5" s="25"/>
      <c r="AR5" s="25"/>
      <c r="AS5" s="25"/>
    </row>
    <row r="6" spans="2:59" ht="15.75">
      <c r="B6" s="1"/>
      <c r="V6" s="215"/>
      <c r="W6" s="215"/>
      <c r="X6" s="421"/>
      <c r="Y6" s="10"/>
      <c r="Z6" s="24"/>
      <c r="AA6" s="25"/>
      <c r="AB6" s="25"/>
      <c r="AC6" s="25"/>
      <c r="AD6" s="25"/>
      <c r="AE6" s="25"/>
      <c r="AF6" s="25"/>
      <c r="AG6" s="25"/>
      <c r="AH6" s="25"/>
      <c r="AI6" s="25"/>
      <c r="AJ6" s="25"/>
      <c r="AK6" s="25"/>
      <c r="AL6" s="25"/>
      <c r="AM6" s="25"/>
      <c r="AN6" s="25"/>
      <c r="AO6" s="25"/>
      <c r="AP6" s="25"/>
      <c r="AQ6" s="25"/>
      <c r="AR6" s="25"/>
      <c r="AS6" s="25"/>
    </row>
    <row r="7" spans="2:59" ht="15.75">
      <c r="B7" s="1"/>
      <c r="V7" s="215"/>
      <c r="Y7" s="10"/>
      <c r="Z7" s="24"/>
      <c r="AA7" s="25"/>
      <c r="AB7" s="25"/>
      <c r="AC7" s="25"/>
      <c r="AD7" s="25"/>
      <c r="AE7" s="25"/>
      <c r="AF7" s="25"/>
      <c r="AG7" s="25"/>
      <c r="AH7" s="25"/>
      <c r="AI7" s="25"/>
      <c r="AJ7" s="25"/>
      <c r="AK7" s="25"/>
      <c r="AL7" s="25"/>
      <c r="AM7" s="25"/>
      <c r="AN7" s="25"/>
      <c r="AO7" s="25"/>
      <c r="AP7" s="25"/>
      <c r="AQ7" s="25"/>
      <c r="AR7" s="25"/>
      <c r="AS7" s="25"/>
    </row>
    <row r="8" spans="2:59" ht="15.75">
      <c r="B8" s="1"/>
      <c r="V8" s="215" t="s">
        <v>255</v>
      </c>
      <c r="Y8" s="10"/>
      <c r="Z8" s="24"/>
      <c r="AA8" s="25"/>
      <c r="AB8" s="25"/>
      <c r="AC8" s="25"/>
      <c r="AD8" s="25"/>
      <c r="AE8" s="25"/>
      <c r="AF8" s="25"/>
      <c r="AG8" s="25"/>
      <c r="AH8" s="25"/>
      <c r="AI8" s="25"/>
      <c r="AJ8" s="25"/>
      <c r="AK8" s="25"/>
      <c r="AL8" s="25"/>
      <c r="AM8" s="25"/>
      <c r="AN8" s="25"/>
      <c r="AO8" s="25"/>
      <c r="AP8" s="25"/>
      <c r="AQ8" s="25"/>
      <c r="AR8" s="25"/>
      <c r="AS8" s="25"/>
    </row>
    <row r="10" spans="2:59">
      <c r="B10" s="1"/>
      <c r="Y10" s="10"/>
      <c r="Z10" s="24"/>
      <c r="AA10" s="25"/>
      <c r="AB10" s="25"/>
      <c r="AC10" s="25"/>
      <c r="AD10" s="25"/>
      <c r="AE10" s="25"/>
      <c r="AF10" s="25"/>
      <c r="AG10" s="25"/>
      <c r="AH10" s="25"/>
      <c r="AI10" s="25"/>
      <c r="AJ10" s="25"/>
      <c r="AK10" s="25"/>
      <c r="AL10" s="25"/>
      <c r="AM10" s="25"/>
      <c r="AN10" s="25"/>
      <c r="AO10" s="25"/>
      <c r="AP10" s="25"/>
      <c r="AQ10" s="25"/>
      <c r="AR10" s="25"/>
      <c r="AS10" s="25"/>
    </row>
    <row r="11" spans="2:59">
      <c r="B11" s="1"/>
      <c r="Y11" s="10"/>
      <c r="Z11" s="24"/>
      <c r="AA11" s="25"/>
      <c r="AB11" s="25"/>
      <c r="AC11" s="25"/>
      <c r="AD11" s="25"/>
      <c r="AE11" s="25"/>
      <c r="AF11" s="25"/>
      <c r="AG11" s="25"/>
      <c r="AH11" s="25"/>
      <c r="AI11" s="25"/>
      <c r="AJ11" s="25"/>
      <c r="AK11" s="25"/>
      <c r="AL11" s="25"/>
      <c r="AM11" s="25"/>
      <c r="AN11" s="25"/>
      <c r="AO11" s="25"/>
      <c r="AP11" s="25"/>
      <c r="AQ11" s="25"/>
      <c r="AR11" s="25"/>
      <c r="AS11" s="25"/>
    </row>
    <row r="12" spans="2:59" s="127" customFormat="1">
      <c r="C12" s="254"/>
      <c r="D12" s="254"/>
      <c r="E12" s="254"/>
      <c r="F12" s="254"/>
      <c r="G12" s="254"/>
      <c r="H12" s="254"/>
      <c r="I12" s="254"/>
      <c r="J12" s="254"/>
      <c r="K12" s="254"/>
      <c r="L12" s="254"/>
      <c r="M12" s="254"/>
      <c r="N12" s="254"/>
      <c r="O12" s="254"/>
      <c r="P12" s="254"/>
      <c r="Q12" s="254"/>
      <c r="R12" s="254"/>
      <c r="S12" s="254"/>
      <c r="T12" s="106"/>
      <c r="U12" s="106"/>
      <c r="V12" s="216"/>
      <c r="W12" s="216" t="s">
        <v>177</v>
      </c>
      <c r="X12" s="181">
        <v>9</v>
      </c>
      <c r="Y12" s="127" t="s">
        <v>256</v>
      </c>
      <c r="Z12" s="274"/>
    </row>
    <row r="13" spans="2:59">
      <c r="B13" s="1"/>
      <c r="Y13" s="4" t="s">
        <v>257</v>
      </c>
      <c r="Z13" s="3" t="s">
        <v>258</v>
      </c>
      <c r="AA13" s="4">
        <v>1990</v>
      </c>
      <c r="AB13" s="4">
        <f t="shared" ref="AB13" si="0">AA13+1</f>
        <v>1991</v>
      </c>
      <c r="AC13" s="4">
        <f t="shared" ref="AC13" si="1">AB13+1</f>
        <v>1992</v>
      </c>
      <c r="AD13" s="4">
        <f t="shared" ref="AD13" si="2">AC13+1</f>
        <v>1993</v>
      </c>
      <c r="AE13" s="4">
        <f t="shared" ref="AE13" si="3">AD13+1</f>
        <v>1994</v>
      </c>
      <c r="AF13" s="4">
        <f t="shared" ref="AF13" si="4">AE13+1</f>
        <v>1995</v>
      </c>
      <c r="AG13" s="4">
        <f t="shared" ref="AG13" si="5">AF13+1</f>
        <v>1996</v>
      </c>
      <c r="AH13" s="4">
        <f t="shared" ref="AH13" si="6">AG13+1</f>
        <v>1997</v>
      </c>
      <c r="AI13" s="4">
        <f t="shared" ref="AI13" si="7">AH13+1</f>
        <v>1998</v>
      </c>
      <c r="AJ13" s="4">
        <f t="shared" ref="AJ13" si="8">AI13+1</f>
        <v>1999</v>
      </c>
      <c r="AK13" s="4">
        <f t="shared" ref="AK13" si="9">AJ13+1</f>
        <v>2000</v>
      </c>
      <c r="AL13" s="4">
        <f t="shared" ref="AL13" si="10">AK13+1</f>
        <v>2001</v>
      </c>
      <c r="AM13" s="4">
        <f t="shared" ref="AM13" si="11">AL13+1</f>
        <v>2002</v>
      </c>
      <c r="AN13" s="4">
        <f t="shared" ref="AN13" si="12">AM13+1</f>
        <v>2003</v>
      </c>
      <c r="AO13" s="4">
        <f t="shared" ref="AO13" si="13">AN13+1</f>
        <v>2004</v>
      </c>
      <c r="AP13" s="4">
        <f t="shared" ref="AP13" si="14">AO13+1</f>
        <v>2005</v>
      </c>
      <c r="AQ13" s="4">
        <f t="shared" ref="AQ13" si="15">AP13+1</f>
        <v>2006</v>
      </c>
      <c r="AR13" s="4">
        <f t="shared" ref="AR13" si="16">AQ13+1</f>
        <v>2007</v>
      </c>
      <c r="AS13" s="4">
        <f t="shared" ref="AS13" si="17">AR13+1</f>
        <v>2008</v>
      </c>
      <c r="AT13" s="4">
        <f t="shared" ref="AT13" si="18">AS13+1</f>
        <v>2009</v>
      </c>
      <c r="AU13" s="4">
        <f t="shared" ref="AU13" si="19">AT13+1</f>
        <v>2010</v>
      </c>
      <c r="AV13" s="4">
        <f t="shared" ref="AV13" si="20">AU13+1</f>
        <v>2011</v>
      </c>
      <c r="AW13" s="4">
        <f t="shared" ref="AW13:BG13" si="21">AV13+1</f>
        <v>2012</v>
      </c>
      <c r="AX13" s="4">
        <f t="shared" si="21"/>
        <v>2013</v>
      </c>
      <c r="AY13" s="4">
        <f t="shared" si="21"/>
        <v>2014</v>
      </c>
      <c r="AZ13" s="4">
        <f t="shared" si="21"/>
        <v>2015</v>
      </c>
      <c r="BA13" s="4">
        <f t="shared" si="21"/>
        <v>2016</v>
      </c>
      <c r="BB13" s="4">
        <f t="shared" si="21"/>
        <v>2017</v>
      </c>
      <c r="BC13" s="4">
        <f t="shared" si="21"/>
        <v>2018</v>
      </c>
      <c r="BD13" s="4">
        <f t="shared" si="21"/>
        <v>2019</v>
      </c>
      <c r="BE13" s="4">
        <f t="shared" si="21"/>
        <v>2020</v>
      </c>
      <c r="BF13" s="4">
        <f t="shared" si="21"/>
        <v>2021</v>
      </c>
      <c r="BG13" s="4">
        <f t="shared" si="21"/>
        <v>2022</v>
      </c>
    </row>
    <row r="14" spans="2:59">
      <c r="B14" s="1"/>
      <c r="Y14" s="142" t="s">
        <v>259</v>
      </c>
      <c r="Z14" s="3"/>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2:59">
      <c r="B15" s="1"/>
      <c r="Y15" s="5" t="s">
        <v>260</v>
      </c>
      <c r="Z15" s="41" t="s">
        <v>206</v>
      </c>
      <c r="AA15" s="42">
        <v>423.69583389059784</v>
      </c>
      <c r="AB15" s="42">
        <v>413.83924033703357</v>
      </c>
      <c r="AC15" s="42">
        <v>319.64397485622578</v>
      </c>
      <c r="AD15" s="42">
        <v>352.62729035709509</v>
      </c>
      <c r="AE15" s="42">
        <v>291.5228032633409</v>
      </c>
      <c r="AF15" s="42">
        <v>272.04640898756185</v>
      </c>
      <c r="AG15" s="42">
        <v>243.81412999866257</v>
      </c>
      <c r="AH15" s="42">
        <v>206.14902367259597</v>
      </c>
      <c r="AI15" s="42">
        <v>191.25</v>
      </c>
      <c r="AJ15" s="42">
        <v>190.75</v>
      </c>
      <c r="AK15" s="42">
        <v>196.25</v>
      </c>
      <c r="AL15" s="42">
        <v>173.25</v>
      </c>
      <c r="AM15" s="42">
        <v>137.25</v>
      </c>
      <c r="AN15" s="42">
        <v>129.25</v>
      </c>
      <c r="AO15" s="42">
        <v>120.5</v>
      </c>
      <c r="AP15" s="42">
        <v>78</v>
      </c>
      <c r="AQ15" s="42">
        <v>67.5</v>
      </c>
      <c r="AR15" s="42">
        <v>48.75</v>
      </c>
      <c r="AS15" s="42">
        <v>38.25</v>
      </c>
      <c r="AT15" s="42">
        <v>29.5</v>
      </c>
      <c r="AU15" s="42">
        <v>29.905565404119152</v>
      </c>
      <c r="AV15" s="42">
        <v>27.25</v>
      </c>
      <c r="AW15" s="42">
        <v>22.25</v>
      </c>
      <c r="AX15" s="42">
        <v>20.75</v>
      </c>
      <c r="AY15" s="42">
        <v>17.75</v>
      </c>
      <c r="AZ15" s="42">
        <v>15.5</v>
      </c>
      <c r="BA15" s="42">
        <v>13.25</v>
      </c>
      <c r="BB15" s="42">
        <v>12.75</v>
      </c>
      <c r="BC15" s="42">
        <v>13.25</v>
      </c>
      <c r="BD15" s="42">
        <v>10</v>
      </c>
      <c r="BE15" s="42">
        <v>8.5</v>
      </c>
      <c r="BF15" s="42">
        <v>6.75</v>
      </c>
      <c r="BG15" s="42">
        <v>7</v>
      </c>
    </row>
    <row r="16" spans="2:59">
      <c r="B16" s="1"/>
      <c r="Y16" s="5" t="s">
        <v>261</v>
      </c>
      <c r="Z16" s="41" t="s">
        <v>205</v>
      </c>
      <c r="AA16" s="42">
        <v>1139.7377539614276</v>
      </c>
      <c r="AB16" s="42">
        <v>1162.8331444739842</v>
      </c>
      <c r="AC16" s="42">
        <v>949.89538791831876</v>
      </c>
      <c r="AD16" s="42">
        <v>1017.0835914278667</v>
      </c>
      <c r="AE16" s="42">
        <v>875.28266517977102</v>
      </c>
      <c r="AF16" s="42">
        <v>859.28909510353378</v>
      </c>
      <c r="AG16" s="42">
        <v>789.2270606355778</v>
      </c>
      <c r="AH16" s="42">
        <v>694.96436495247724</v>
      </c>
      <c r="AI16" s="42">
        <v>653.6</v>
      </c>
      <c r="AJ16" s="42">
        <v>666.40000000000009</v>
      </c>
      <c r="AK16" s="42">
        <v>697.6</v>
      </c>
      <c r="AL16" s="42">
        <v>667.2</v>
      </c>
      <c r="AM16" s="42">
        <v>576.80000000000007</v>
      </c>
      <c r="AN16" s="42">
        <v>548.80000000000007</v>
      </c>
      <c r="AO16" s="42">
        <v>455.2</v>
      </c>
      <c r="AP16" s="42">
        <v>492</v>
      </c>
      <c r="AQ16" s="42">
        <v>518.40000000000009</v>
      </c>
      <c r="AR16" s="42">
        <v>269.60000000000002</v>
      </c>
      <c r="AS16" s="42">
        <v>376</v>
      </c>
      <c r="AT16" s="42">
        <v>300</v>
      </c>
      <c r="AU16" s="42">
        <v>311.20000000000005</v>
      </c>
      <c r="AV16" s="42">
        <v>294.40000000000003</v>
      </c>
      <c r="AW16" s="42">
        <v>260</v>
      </c>
      <c r="AX16" s="42">
        <v>225.60000000000002</v>
      </c>
      <c r="AY16" s="42">
        <v>182.40000000000003</v>
      </c>
      <c r="AZ16" s="42">
        <v>141.6</v>
      </c>
      <c r="BA16" s="42">
        <v>124.80000000000001</v>
      </c>
      <c r="BB16" s="42">
        <v>96.800000000000011</v>
      </c>
      <c r="BC16" s="42">
        <v>101.60000000000001</v>
      </c>
      <c r="BD16" s="42">
        <v>63.2</v>
      </c>
      <c r="BE16" s="42">
        <v>57.6</v>
      </c>
      <c r="BF16" s="42">
        <v>54.400000000000006</v>
      </c>
      <c r="BG16" s="42">
        <v>55.2</v>
      </c>
    </row>
    <row r="17" spans="2:59">
      <c r="B17" s="1"/>
      <c r="Y17" s="5" t="s">
        <v>262</v>
      </c>
      <c r="Z17" s="41" t="s">
        <v>205</v>
      </c>
      <c r="AA17" s="42">
        <v>59.32071989382198</v>
      </c>
      <c r="AB17" s="42">
        <v>61.085761624954692</v>
      </c>
      <c r="AC17" s="42">
        <v>49.201606614857482</v>
      </c>
      <c r="AD17" s="42">
        <v>55.48358271146175</v>
      </c>
      <c r="AE17" s="42">
        <v>48.077508743228783</v>
      </c>
      <c r="AF17" s="42">
        <v>45.969734896054504</v>
      </c>
      <c r="AG17" s="42">
        <v>41.755736131940985</v>
      </c>
      <c r="AH17" s="42">
        <v>35.986636276150378</v>
      </c>
      <c r="AI17" s="42">
        <v>34.602133850630459</v>
      </c>
      <c r="AJ17" s="42">
        <v>34.720644872369014</v>
      </c>
      <c r="AK17" s="42">
        <v>34.236193712829227</v>
      </c>
      <c r="AL17" s="42">
        <v>39.088097306689839</v>
      </c>
      <c r="AM17" s="42">
        <v>40.912945590994369</v>
      </c>
      <c r="AN17" s="42">
        <v>50.882936220860415</v>
      </c>
      <c r="AO17" s="42">
        <v>64.458412215650711</v>
      </c>
      <c r="AP17" s="42">
        <v>67.231720199922606</v>
      </c>
      <c r="AQ17" s="42">
        <v>26.306663006378695</v>
      </c>
      <c r="AR17" s="42">
        <v>27.562684098277256</v>
      </c>
      <c r="AS17" s="42">
        <v>9.5357530000028348</v>
      </c>
      <c r="AT17" s="42">
        <v>3.8163809227797723</v>
      </c>
      <c r="AU17" s="42">
        <v>2.586507392538921</v>
      </c>
      <c r="AV17" s="42">
        <v>5.0114182858725265</v>
      </c>
      <c r="AW17" s="42">
        <v>3.7370740008278527</v>
      </c>
      <c r="AX17" s="42">
        <v>3.3529508913391952</v>
      </c>
      <c r="AY17" s="42">
        <v>2.9508977283999602</v>
      </c>
      <c r="AZ17" s="42">
        <v>2.621984239240251</v>
      </c>
      <c r="BA17" s="42">
        <v>2.03932107496464</v>
      </c>
      <c r="BB17" s="42">
        <v>1.4566579106890285</v>
      </c>
      <c r="BC17" s="42">
        <v>1.1653263285512228</v>
      </c>
      <c r="BD17" s="42">
        <v>0.87399474641341712</v>
      </c>
      <c r="BE17" s="42">
        <v>0.87399474641341712</v>
      </c>
      <c r="BF17" s="42">
        <v>0.87399474641341712</v>
      </c>
      <c r="BG17" s="42">
        <v>0.87399474641341712</v>
      </c>
    </row>
    <row r="18" spans="2:59">
      <c r="B18" s="1"/>
      <c r="Y18" s="5" t="s">
        <v>126</v>
      </c>
      <c r="Z18" s="41" t="s">
        <v>205</v>
      </c>
      <c r="AA18" s="42">
        <v>363.37228166376894</v>
      </c>
      <c r="AB18" s="42">
        <v>262.28563595024747</v>
      </c>
      <c r="AC18" s="42">
        <v>216.49065133074765</v>
      </c>
      <c r="AD18" s="42">
        <v>232.62763809014314</v>
      </c>
      <c r="AE18" s="42">
        <v>208.31568142303064</v>
      </c>
      <c r="AF18" s="42">
        <v>199.7669586732647</v>
      </c>
      <c r="AG18" s="42">
        <v>196.27386652400696</v>
      </c>
      <c r="AH18" s="42">
        <v>185.41252507690251</v>
      </c>
      <c r="AI18" s="42">
        <v>173.8</v>
      </c>
      <c r="AJ18" s="42">
        <v>162.25</v>
      </c>
      <c r="AK18" s="42">
        <v>155.10000000000002</v>
      </c>
      <c r="AL18" s="42">
        <v>120.45000000000002</v>
      </c>
      <c r="AM18" s="42">
        <v>102.30000000000001</v>
      </c>
      <c r="AN18" s="42">
        <v>101.20000000000002</v>
      </c>
      <c r="AO18" s="42">
        <v>114.4</v>
      </c>
      <c r="AP18" s="42">
        <v>80.850000000000009</v>
      </c>
      <c r="AQ18" s="42">
        <v>87.45</v>
      </c>
      <c r="AR18" s="42">
        <v>82.5</v>
      </c>
      <c r="AS18" s="42">
        <v>53.350000000000009</v>
      </c>
      <c r="AT18" s="42">
        <v>41.8</v>
      </c>
      <c r="AU18" s="42">
        <v>39.6</v>
      </c>
      <c r="AV18" s="42">
        <v>36.300000000000004</v>
      </c>
      <c r="AW18" s="42">
        <v>31.35</v>
      </c>
      <c r="AX18" s="42">
        <v>65.45</v>
      </c>
      <c r="AY18" s="42">
        <v>26.950000000000003</v>
      </c>
      <c r="AZ18" s="42">
        <v>22</v>
      </c>
      <c r="BA18" s="42">
        <v>21.450000000000003</v>
      </c>
      <c r="BB18" s="42">
        <v>18.150000000000002</v>
      </c>
      <c r="BC18" s="42">
        <v>19.25</v>
      </c>
      <c r="BD18" s="42">
        <v>13.200000000000001</v>
      </c>
      <c r="BE18" s="42">
        <v>9.9000000000000021</v>
      </c>
      <c r="BF18" s="42">
        <v>9.3500000000000014</v>
      </c>
      <c r="BG18" s="42">
        <v>9.3500000000000014</v>
      </c>
    </row>
    <row r="19" spans="2:59">
      <c r="B19" s="1"/>
      <c r="Y19" s="5" t="s">
        <v>263</v>
      </c>
      <c r="Z19" s="41" t="s">
        <v>205</v>
      </c>
      <c r="AA19" s="42">
        <v>78.166087908880172</v>
      </c>
      <c r="AB19" s="42">
        <v>68.076959131569055</v>
      </c>
      <c r="AC19" s="42">
        <v>63.318901373069352</v>
      </c>
      <c r="AD19" s="42">
        <v>63.034338195712174</v>
      </c>
      <c r="AE19" s="42">
        <v>66.565140854171545</v>
      </c>
      <c r="AF19" s="42">
        <v>51.119777440951722</v>
      </c>
      <c r="AG19" s="42">
        <v>57.511620995689135</v>
      </c>
      <c r="AH19" s="42">
        <v>49.298176969226446</v>
      </c>
      <c r="AI19" s="42">
        <v>52.20000000000001</v>
      </c>
      <c r="AJ19" s="42">
        <v>46.098303355925992</v>
      </c>
      <c r="AK19" s="42">
        <v>46.350000000000009</v>
      </c>
      <c r="AL19" s="42">
        <v>43.500000000000007</v>
      </c>
      <c r="AM19" s="42">
        <v>45.750000000000014</v>
      </c>
      <c r="AN19" s="42">
        <v>43.050000000000004</v>
      </c>
      <c r="AO19" s="42">
        <v>39.681750000000008</v>
      </c>
      <c r="AP19" s="42">
        <v>46.945950000000011</v>
      </c>
      <c r="AQ19" s="42">
        <v>29.400000000000006</v>
      </c>
      <c r="AR19" s="42">
        <v>15.900000000000002</v>
      </c>
      <c r="AS19" s="42">
        <v>18.900000000000002</v>
      </c>
      <c r="AT19" s="42">
        <v>17.25</v>
      </c>
      <c r="AU19" s="42">
        <v>20.250000000000004</v>
      </c>
      <c r="AV19" s="42">
        <v>13.950000000000003</v>
      </c>
      <c r="AW19" s="42">
        <v>14.850000000000003</v>
      </c>
      <c r="AX19" s="42">
        <v>9.75</v>
      </c>
      <c r="AY19" s="42">
        <v>7.9500000000000011</v>
      </c>
      <c r="AZ19" s="42">
        <v>6.9000000000000012</v>
      </c>
      <c r="BA19" s="42">
        <v>8.1000000000000014</v>
      </c>
      <c r="BB19" s="42">
        <v>9.3000000000000007</v>
      </c>
      <c r="BC19" s="42">
        <v>11.55</v>
      </c>
      <c r="BD19" s="42">
        <v>11.700000000000001</v>
      </c>
      <c r="BE19" s="42">
        <v>11.400000000000002</v>
      </c>
      <c r="BF19" s="42">
        <v>12.900000000000002</v>
      </c>
      <c r="BG19" s="42">
        <v>12.000000000000002</v>
      </c>
    </row>
    <row r="20" spans="2:59" ht="16.5">
      <c r="B20" s="1"/>
      <c r="Y20" s="137" t="s">
        <v>264</v>
      </c>
      <c r="Z20" s="41" t="s">
        <v>205</v>
      </c>
      <c r="AA20" s="147" t="s">
        <v>441</v>
      </c>
      <c r="AB20" s="147" t="s">
        <v>441</v>
      </c>
      <c r="AC20" s="147" t="s">
        <v>441</v>
      </c>
      <c r="AD20" s="147" t="s">
        <v>441</v>
      </c>
      <c r="AE20" s="147" t="s">
        <v>441</v>
      </c>
      <c r="AF20" s="147" t="s">
        <v>441</v>
      </c>
      <c r="AG20" s="147" t="s">
        <v>441</v>
      </c>
      <c r="AH20" s="147" t="s">
        <v>441</v>
      </c>
      <c r="AI20" s="147" t="s">
        <v>441</v>
      </c>
      <c r="AJ20" s="147" t="s">
        <v>441</v>
      </c>
      <c r="AK20" s="147" t="s">
        <v>441</v>
      </c>
      <c r="AL20" s="147" t="s">
        <v>441</v>
      </c>
      <c r="AM20" s="147" t="s">
        <v>441</v>
      </c>
      <c r="AN20" s="147" t="s">
        <v>441</v>
      </c>
      <c r="AO20" s="147" t="s">
        <v>441</v>
      </c>
      <c r="AP20" s="147" t="s">
        <v>441</v>
      </c>
      <c r="AQ20" s="147" t="s">
        <v>441</v>
      </c>
      <c r="AR20" s="147" t="s">
        <v>441</v>
      </c>
      <c r="AS20" s="147" t="s">
        <v>441</v>
      </c>
      <c r="AT20" s="147" t="s">
        <v>441</v>
      </c>
      <c r="AU20" s="147" t="s">
        <v>441</v>
      </c>
      <c r="AV20" s="147">
        <v>9.0645500000000006</v>
      </c>
      <c r="AW20" s="147">
        <v>10.397200000000002</v>
      </c>
      <c r="AX20" s="147">
        <v>28.860700000000001</v>
      </c>
      <c r="AY20" s="147" t="s">
        <v>441</v>
      </c>
      <c r="AZ20" s="147" t="s">
        <v>441</v>
      </c>
      <c r="BA20" s="147" t="s">
        <v>441</v>
      </c>
      <c r="BB20" s="147" t="s">
        <v>441</v>
      </c>
      <c r="BC20" s="147" t="s">
        <v>441</v>
      </c>
      <c r="BD20" s="147" t="s">
        <v>441</v>
      </c>
      <c r="BE20" s="147" t="s">
        <v>441</v>
      </c>
      <c r="BF20" s="147" t="s">
        <v>441</v>
      </c>
      <c r="BG20" s="147" t="s">
        <v>441</v>
      </c>
    </row>
    <row r="21" spans="2:59">
      <c r="B21" s="1"/>
      <c r="Y21" s="140" t="s">
        <v>141</v>
      </c>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row>
    <row r="22" spans="2:59">
      <c r="B22" s="1"/>
      <c r="Y22" s="5" t="s">
        <v>260</v>
      </c>
      <c r="Z22" s="41" t="s">
        <v>205</v>
      </c>
      <c r="AA22" s="42">
        <v>65.000083977383028</v>
      </c>
      <c r="AB22" s="42">
        <v>108.93868823025089</v>
      </c>
      <c r="AC22" s="42">
        <v>169.94435363919138</v>
      </c>
      <c r="AD22" s="42">
        <v>146.70410015007121</v>
      </c>
      <c r="AE22" s="42">
        <v>151.42477664004875</v>
      </c>
      <c r="AF22" s="42">
        <v>176.84380389377395</v>
      </c>
      <c r="AG22" s="42">
        <v>207.70976555901171</v>
      </c>
      <c r="AH22" s="42">
        <v>148.36577827454329</v>
      </c>
      <c r="AI22" s="42">
        <v>170.6706115607264</v>
      </c>
      <c r="AJ22" s="42">
        <v>158.44938913690476</v>
      </c>
      <c r="AK22" s="42">
        <v>109.01100635675746</v>
      </c>
      <c r="AL22" s="42">
        <v>114.52342701979271</v>
      </c>
      <c r="AM22" s="42">
        <v>121.89688377898153</v>
      </c>
      <c r="AN22" s="42">
        <v>96.350263403212438</v>
      </c>
      <c r="AO22" s="42">
        <v>59.6231209264566</v>
      </c>
      <c r="AP22" s="42">
        <v>44.780691316161636</v>
      </c>
      <c r="AQ22" s="42">
        <v>41.444122756224672</v>
      </c>
      <c r="AR22" s="42">
        <v>26.412383285904461</v>
      </c>
      <c r="AS22" s="42">
        <v>23.813952215204459</v>
      </c>
      <c r="AT22" s="42">
        <v>21.811214423026243</v>
      </c>
      <c r="AU22" s="42">
        <v>21.64026504004903</v>
      </c>
      <c r="AV22" s="42">
        <v>23.09549344664552</v>
      </c>
      <c r="AW22" s="42">
        <v>29.791870457310665</v>
      </c>
      <c r="AX22" s="42">
        <v>11.040573721865421</v>
      </c>
      <c r="AY22" s="42">
        <v>14.620068027210882</v>
      </c>
      <c r="AZ22" s="42">
        <v>12.055296000478004</v>
      </c>
      <c r="BA22" s="42">
        <v>13.338407280881022</v>
      </c>
      <c r="BB22" s="42">
        <v>13.986012043832403</v>
      </c>
      <c r="BC22" s="42">
        <v>14.223805781622863</v>
      </c>
      <c r="BD22" s="42">
        <v>18.043089813615136</v>
      </c>
      <c r="BE22" s="42">
        <v>17.861238795275518</v>
      </c>
      <c r="BF22" s="42">
        <v>14.07894653770045</v>
      </c>
      <c r="BG22" s="42">
        <v>13.654650558586644</v>
      </c>
    </row>
    <row r="23" spans="2:59">
      <c r="B23" s="1"/>
      <c r="Y23" s="5" t="s">
        <v>261</v>
      </c>
      <c r="Z23" s="41" t="s">
        <v>205</v>
      </c>
      <c r="AA23" s="42">
        <v>102.14933387499097</v>
      </c>
      <c r="AB23" s="42">
        <v>238.74437335899054</v>
      </c>
      <c r="AC23" s="42">
        <v>149.66065195638214</v>
      </c>
      <c r="AD23" s="42">
        <v>178.16744280521684</v>
      </c>
      <c r="AE23" s="42">
        <v>135.40725653196478</v>
      </c>
      <c r="AF23" s="42">
        <v>124.71720996365178</v>
      </c>
      <c r="AG23" s="42">
        <v>130.65612472382566</v>
      </c>
      <c r="AH23" s="42">
        <v>144.63157893746688</v>
      </c>
      <c r="AI23" s="42">
        <v>136.57365939086293</v>
      </c>
      <c r="AJ23" s="42">
        <v>108.19437499999999</v>
      </c>
      <c r="AK23" s="42">
        <v>136.94847560975609</v>
      </c>
      <c r="AL23" s="42">
        <v>139.41969111969109</v>
      </c>
      <c r="AM23" s="42">
        <v>132.59391117478509</v>
      </c>
      <c r="AN23" s="42">
        <v>87.405505142165751</v>
      </c>
      <c r="AO23" s="42">
        <v>81.596378575776015</v>
      </c>
      <c r="AP23" s="42">
        <v>88.664754098360646</v>
      </c>
      <c r="AQ23" s="42">
        <v>96.9</v>
      </c>
      <c r="AR23" s="42">
        <v>92.363198855075737</v>
      </c>
      <c r="AS23" s="42">
        <v>62.59502512562814</v>
      </c>
      <c r="AT23" s="42">
        <v>44.212405137186217</v>
      </c>
      <c r="AU23" s="42">
        <v>30.99616519174041</v>
      </c>
      <c r="AV23" s="42">
        <v>37.269650145772594</v>
      </c>
      <c r="AW23" s="42">
        <v>32.016033519553076</v>
      </c>
      <c r="AX23" s="42">
        <v>16.326497432972047</v>
      </c>
      <c r="AY23" s="42">
        <v>17.398979591836735</v>
      </c>
      <c r="AZ23" s="42">
        <v>12.351456310679612</v>
      </c>
      <c r="BA23" s="42">
        <v>14.748880179171332</v>
      </c>
      <c r="BB23" s="42">
        <v>10.741620626151013</v>
      </c>
      <c r="BC23" s="42">
        <v>28.905649091714665</v>
      </c>
      <c r="BD23" s="42">
        <v>24.059504132231407</v>
      </c>
      <c r="BE23" s="42">
        <v>28.382857883817429</v>
      </c>
      <c r="BF23" s="42">
        <v>27.592912810521184</v>
      </c>
      <c r="BG23" s="42">
        <v>26.835714285714289</v>
      </c>
    </row>
    <row r="24" spans="2:59">
      <c r="B24" s="1"/>
      <c r="Y24" s="5" t="s">
        <v>262</v>
      </c>
      <c r="Z24" s="41" t="s">
        <v>205</v>
      </c>
      <c r="AA24" s="42">
        <v>4.0335829783555601</v>
      </c>
      <c r="AB24" s="42">
        <v>6.7226382972592678</v>
      </c>
      <c r="AC24" s="42">
        <v>6.7226382972592678</v>
      </c>
      <c r="AD24" s="42">
        <v>8.0671659567111202</v>
      </c>
      <c r="AE24" s="42">
        <v>17.478859572874093</v>
      </c>
      <c r="AF24" s="42">
        <v>16.13433191342224</v>
      </c>
      <c r="AG24" s="42">
        <v>13.445276594518536</v>
      </c>
      <c r="AH24" s="42">
        <v>13.909138637029425</v>
      </c>
      <c r="AI24" s="42">
        <v>24.159817512690353</v>
      </c>
      <c r="AJ24" s="42">
        <v>17.91375</v>
      </c>
      <c r="AK24" s="42">
        <v>14.683231707317074</v>
      </c>
      <c r="AL24" s="42">
        <v>14.791312741312741</v>
      </c>
      <c r="AM24" s="42">
        <v>13.204226361031518</v>
      </c>
      <c r="AN24" s="42">
        <v>16.109891107078038</v>
      </c>
      <c r="AO24" s="42">
        <v>14.024741326841145</v>
      </c>
      <c r="AP24" s="42">
        <v>17.478058007566204</v>
      </c>
      <c r="AQ24" s="42">
        <v>16.149999999999999</v>
      </c>
      <c r="AR24" s="42">
        <v>12.351498707660411</v>
      </c>
      <c r="AS24" s="42">
        <v>8.9032160804020091</v>
      </c>
      <c r="AT24" s="42">
        <v>6.3762405137186224</v>
      </c>
      <c r="AU24" s="42">
        <v>6.5648082595870205</v>
      </c>
      <c r="AV24" s="42">
        <v>9.7132944606414</v>
      </c>
      <c r="AW24" s="42">
        <v>6.5939106145251394</v>
      </c>
      <c r="AX24" s="42">
        <v>6.2627495721620079</v>
      </c>
      <c r="AY24" s="42">
        <v>9.8414965986394556</v>
      </c>
      <c r="AZ24" s="42">
        <v>10.859223300970873</v>
      </c>
      <c r="BA24" s="42">
        <v>10.640705487122061</v>
      </c>
      <c r="BB24" s="42">
        <v>8.8302946593001845</v>
      </c>
      <c r="BC24" s="42">
        <v>7.4959680992467872</v>
      </c>
      <c r="BD24" s="42">
        <v>9.9942148760330571</v>
      </c>
      <c r="BE24" s="42">
        <v>10.004693983402488</v>
      </c>
      <c r="BF24" s="42">
        <v>10.676546517291769</v>
      </c>
      <c r="BG24" s="42">
        <v>10.645238095238096</v>
      </c>
    </row>
    <row r="25" spans="2:59">
      <c r="B25" s="1"/>
      <c r="Y25" s="5" t="s">
        <v>126</v>
      </c>
      <c r="Z25" s="41" t="s">
        <v>205</v>
      </c>
      <c r="AA25" s="42">
        <v>464.6308164311086</v>
      </c>
      <c r="AB25" s="42">
        <v>874.69644801443587</v>
      </c>
      <c r="AC25" s="42">
        <v>844.93361991564586</v>
      </c>
      <c r="AD25" s="42">
        <v>792.02192551779717</v>
      </c>
      <c r="AE25" s="42">
        <v>653.12872772344451</v>
      </c>
      <c r="AF25" s="42">
        <v>490.25991840506651</v>
      </c>
      <c r="AG25" s="42">
        <v>329.87134476158781</v>
      </c>
      <c r="AH25" s="42">
        <v>281.09337648857104</v>
      </c>
      <c r="AI25" s="42">
        <v>239.54942893401017</v>
      </c>
      <c r="AJ25" s="42">
        <v>202.31062500000002</v>
      </c>
      <c r="AK25" s="42">
        <v>234.88130081300812</v>
      </c>
      <c r="AL25" s="42">
        <v>229.33301158301157</v>
      </c>
      <c r="AM25" s="42">
        <v>217.4651146131805</v>
      </c>
      <c r="AN25" s="42">
        <v>207.86839080459771</v>
      </c>
      <c r="AO25" s="42">
        <v>259.17586731588563</v>
      </c>
      <c r="AP25" s="42">
        <v>230.01755989911729</v>
      </c>
      <c r="AQ25" s="42">
        <v>232.10000000000002</v>
      </c>
      <c r="AR25" s="42">
        <v>177.45322042299986</v>
      </c>
      <c r="AS25" s="42">
        <v>150.94349246231158</v>
      </c>
      <c r="AT25" s="42">
        <v>125.44655575014595</v>
      </c>
      <c r="AU25" s="42">
        <v>144.98389380530975</v>
      </c>
      <c r="AV25" s="42">
        <v>148.93871720116618</v>
      </c>
      <c r="AW25" s="42">
        <v>105.76469273743018</v>
      </c>
      <c r="AX25" s="42">
        <v>110.82296063890475</v>
      </c>
      <c r="AY25" s="42">
        <v>115.59353741496599</v>
      </c>
      <c r="AZ25" s="42">
        <v>124.0556253569389</v>
      </c>
      <c r="BA25" s="42">
        <v>110.07021276595746</v>
      </c>
      <c r="BB25" s="42">
        <v>128.95018416206261</v>
      </c>
      <c r="BC25" s="42">
        <v>128.53721754541428</v>
      </c>
      <c r="BD25" s="42">
        <v>125.71871657754012</v>
      </c>
      <c r="BE25" s="42">
        <v>125.49442427385893</v>
      </c>
      <c r="BF25" s="42">
        <v>100.15920603994155</v>
      </c>
      <c r="BG25" s="42">
        <v>97.350000000000009</v>
      </c>
    </row>
    <row r="26" spans="2:59">
      <c r="B26" s="1"/>
      <c r="Y26" s="139" t="s">
        <v>55</v>
      </c>
      <c r="Z26" s="41" t="s">
        <v>205</v>
      </c>
      <c r="AA26" s="42">
        <v>58.5537238626613</v>
      </c>
      <c r="AB26" s="42">
        <v>57.674284526573331</v>
      </c>
      <c r="AC26" s="42">
        <v>56.657776961842899</v>
      </c>
      <c r="AD26" s="42">
        <v>53.879907550216274</v>
      </c>
      <c r="AE26" s="42">
        <v>54.199135621686807</v>
      </c>
      <c r="AF26" s="42">
        <v>49.556579288959718</v>
      </c>
      <c r="AG26" s="42">
        <v>42.659719740195783</v>
      </c>
      <c r="AH26" s="42">
        <v>35.723115858817494</v>
      </c>
      <c r="AI26" s="42">
        <v>35.063442597018025</v>
      </c>
      <c r="AJ26" s="42">
        <v>39.601466494759791</v>
      </c>
      <c r="AK26" s="42">
        <v>30.554001532819807</v>
      </c>
      <c r="AL26" s="42">
        <v>19.545642114736907</v>
      </c>
      <c r="AM26" s="42">
        <v>17.880286366412388</v>
      </c>
      <c r="AN26" s="42">
        <v>18.752688983306033</v>
      </c>
      <c r="AO26" s="42">
        <v>17.004798425007575</v>
      </c>
      <c r="AP26" s="42">
        <v>11.148841339616171</v>
      </c>
      <c r="AQ26" s="42">
        <v>7.73805388935466</v>
      </c>
      <c r="AR26" s="42">
        <v>5.4889999999999999</v>
      </c>
      <c r="AS26" s="42">
        <v>4.4320000000000004</v>
      </c>
      <c r="AT26" s="42">
        <v>3.177</v>
      </c>
      <c r="AU26" s="42">
        <v>2.9950000000000001</v>
      </c>
      <c r="AV26" s="42">
        <v>5.0499538809999995</v>
      </c>
      <c r="AW26" s="42">
        <v>4.9520414080000004</v>
      </c>
      <c r="AX26" s="42">
        <v>3.9272785839999997</v>
      </c>
      <c r="AY26" s="42">
        <v>4.7388138675600002</v>
      </c>
      <c r="AZ26" s="42">
        <v>3.3195581899999995</v>
      </c>
      <c r="BA26" s="42">
        <v>3.3195581899999995</v>
      </c>
      <c r="BB26" s="42">
        <v>3.2701767849739998</v>
      </c>
      <c r="BC26" s="42">
        <v>3.9129999999999998</v>
      </c>
      <c r="BD26" s="42">
        <v>2.6789999999999998</v>
      </c>
      <c r="BE26" s="42">
        <v>4.1678298352190009</v>
      </c>
      <c r="BF26" s="42">
        <v>3.114906599792</v>
      </c>
      <c r="BG26" s="42">
        <v>2.6410223899999998</v>
      </c>
    </row>
    <row r="27" spans="2:59">
      <c r="B27" s="1"/>
      <c r="Y27" s="139" t="s">
        <v>56</v>
      </c>
      <c r="Z27" s="41" t="s">
        <v>205</v>
      </c>
      <c r="AA27" s="42">
        <v>218.91998348302278</v>
      </c>
      <c r="AB27" s="42">
        <v>215.63194589582724</v>
      </c>
      <c r="AC27" s="42">
        <v>211.8314392055421</v>
      </c>
      <c r="AD27" s="42">
        <v>201.44557327602962</v>
      </c>
      <c r="AE27" s="42">
        <v>202.63909948620818</v>
      </c>
      <c r="AF27" s="42">
        <v>185.28156372873053</v>
      </c>
      <c r="AG27" s="42">
        <v>159.4956652598043</v>
      </c>
      <c r="AH27" s="42">
        <v>133.56117114118229</v>
      </c>
      <c r="AI27" s="42">
        <v>131.09479240298177</v>
      </c>
      <c r="AJ27" s="42">
        <v>148.06150350524021</v>
      </c>
      <c r="AK27" s="42">
        <v>114.23494646718018</v>
      </c>
      <c r="AL27" s="42">
        <v>73.077019985263107</v>
      </c>
      <c r="AM27" s="42">
        <v>66.85060723358761</v>
      </c>
      <c r="AN27" s="42">
        <v>70.112336016693945</v>
      </c>
      <c r="AO27" s="42">
        <v>63.577343074992449</v>
      </c>
      <c r="AP27" s="42">
        <v>41.683158660383832</v>
      </c>
      <c r="AQ27" s="42">
        <v>28.930946110645344</v>
      </c>
      <c r="AR27" s="42">
        <v>19.881999999999998</v>
      </c>
      <c r="AS27" s="42">
        <v>17.113999999999997</v>
      </c>
      <c r="AT27" s="42">
        <v>17.108000000000001</v>
      </c>
      <c r="AU27" s="42">
        <v>16.880999999999997</v>
      </c>
      <c r="AV27" s="42">
        <v>34.301213329999982</v>
      </c>
      <c r="AW27" s="42">
        <v>21.724325720000003</v>
      </c>
      <c r="AX27" s="42">
        <v>11.000247680199999</v>
      </c>
      <c r="AY27" s="42">
        <v>11.783528947000001</v>
      </c>
      <c r="AZ27" s="42">
        <v>11.864046519000009</v>
      </c>
      <c r="BA27" s="42">
        <v>11.864046519000002</v>
      </c>
      <c r="BB27" s="42">
        <v>10.207566159999999</v>
      </c>
      <c r="BC27" s="42">
        <v>10.19</v>
      </c>
      <c r="BD27" s="42">
        <v>6.7069999999999999</v>
      </c>
      <c r="BE27" s="42">
        <v>4.9019536219999988</v>
      </c>
      <c r="BF27" s="42">
        <v>6.7786273940000026</v>
      </c>
      <c r="BG27" s="42">
        <v>5.6541561260000037</v>
      </c>
    </row>
    <row r="28" spans="2:59">
      <c r="B28" s="1"/>
      <c r="Y28" s="5" t="s">
        <v>265</v>
      </c>
      <c r="Z28" s="41" t="s">
        <v>205</v>
      </c>
      <c r="AA28" s="42">
        <v>199.03040999999996</v>
      </c>
      <c r="AB28" s="42">
        <v>189.61709300000001</v>
      </c>
      <c r="AC28" s="42">
        <v>191.86200099999999</v>
      </c>
      <c r="AD28" s="42">
        <v>171.96427900000006</v>
      </c>
      <c r="AE28" s="42">
        <v>166.62339200000005</v>
      </c>
      <c r="AF28" s="42">
        <v>165.98469800000001</v>
      </c>
      <c r="AG28" s="42">
        <v>149.56677000000002</v>
      </c>
      <c r="AH28" s="42">
        <v>147.554091</v>
      </c>
      <c r="AI28" s="42">
        <v>123.07011</v>
      </c>
      <c r="AJ28" s="42">
        <v>127.394092</v>
      </c>
      <c r="AK28" s="42">
        <v>146.09769500000002</v>
      </c>
      <c r="AL28" s="42">
        <v>131.62244199999998</v>
      </c>
      <c r="AM28" s="42">
        <v>98.906128000000024</v>
      </c>
      <c r="AN28" s="42">
        <v>69.832206999999997</v>
      </c>
      <c r="AO28" s="42">
        <v>71.387693999999996</v>
      </c>
      <c r="AP28" s="42">
        <v>66.036211999999992</v>
      </c>
      <c r="AQ28" s="42">
        <v>61.688724000000001</v>
      </c>
      <c r="AR28" s="42">
        <v>67.293597000000005</v>
      </c>
      <c r="AS28" s="42">
        <v>67.293597000000005</v>
      </c>
      <c r="AT28" s="42">
        <v>67.293597000000005</v>
      </c>
      <c r="AU28" s="42">
        <v>67.293597000000005</v>
      </c>
      <c r="AV28" s="42">
        <v>67.293597000000005</v>
      </c>
      <c r="AW28" s="42">
        <v>67.293597000000005</v>
      </c>
      <c r="AX28" s="42">
        <v>67.293597000000005</v>
      </c>
      <c r="AY28" s="42">
        <v>67.293597000000005</v>
      </c>
      <c r="AZ28" s="42">
        <v>67.293597000000005</v>
      </c>
      <c r="BA28" s="42">
        <v>67.293597000000005</v>
      </c>
      <c r="BB28" s="42">
        <v>67.293597000000005</v>
      </c>
      <c r="BC28" s="42">
        <v>67.293597000000005</v>
      </c>
      <c r="BD28" s="42">
        <v>67.293597000000005</v>
      </c>
      <c r="BE28" s="42">
        <v>67.293597000000005</v>
      </c>
      <c r="BF28" s="42">
        <v>67.293597000000005</v>
      </c>
      <c r="BG28" s="42">
        <v>67.293597000000005</v>
      </c>
    </row>
    <row r="29" spans="2:59">
      <c r="B29" s="1"/>
      <c r="Y29" s="138" t="s">
        <v>266</v>
      </c>
      <c r="Z29" s="41" t="s">
        <v>205</v>
      </c>
      <c r="AA29" s="42">
        <v>339.20846510590337</v>
      </c>
      <c r="AB29" s="42">
        <v>301.58269316617105</v>
      </c>
      <c r="AC29" s="42">
        <v>263.95692122643868</v>
      </c>
      <c r="AD29" s="42">
        <v>226.33114928670631</v>
      </c>
      <c r="AE29" s="42">
        <v>160.08055866619597</v>
      </c>
      <c r="AF29" s="42">
        <v>156.11956804568561</v>
      </c>
      <c r="AG29" s="42">
        <v>113.95237742517523</v>
      </c>
      <c r="AH29" s="42">
        <v>144.29674446929974</v>
      </c>
      <c r="AI29" s="42">
        <v>106.36748412517753</v>
      </c>
      <c r="AJ29" s="42">
        <v>67.816832096123775</v>
      </c>
      <c r="AK29" s="42">
        <v>69.35821677228212</v>
      </c>
      <c r="AL29" s="42">
        <v>89.751810846843881</v>
      </c>
      <c r="AM29" s="42">
        <v>97.706916352563582</v>
      </c>
      <c r="AN29" s="42">
        <v>67.846894296765697</v>
      </c>
      <c r="AO29" s="42">
        <v>63.753482264816036</v>
      </c>
      <c r="AP29" s="42">
        <v>48.284231466366457</v>
      </c>
      <c r="AQ29" s="42">
        <v>39.486572493573263</v>
      </c>
      <c r="AR29" s="42">
        <v>33.935697797356831</v>
      </c>
      <c r="AS29" s="42">
        <v>22.500212121212122</v>
      </c>
      <c r="AT29" s="42">
        <v>21.765617344173442</v>
      </c>
      <c r="AU29" s="42">
        <v>30.835365174129354</v>
      </c>
      <c r="AV29" s="42">
        <v>38.621673231989426</v>
      </c>
      <c r="AW29" s="42">
        <v>27.275512764989539</v>
      </c>
      <c r="AX29" s="42">
        <v>16.741233373070187</v>
      </c>
      <c r="AY29" s="42">
        <v>14.272239243924393</v>
      </c>
      <c r="AZ29" s="42">
        <v>12.811103901107813</v>
      </c>
      <c r="BA29" s="42">
        <v>10.474266254950855</v>
      </c>
      <c r="BB29" s="42">
        <v>11.847987652258048</v>
      </c>
      <c r="BC29" s="42">
        <v>11.570702252809014</v>
      </c>
      <c r="BD29" s="42">
        <v>11.328221988036123</v>
      </c>
      <c r="BE29" s="42">
        <v>11.430820163738861</v>
      </c>
      <c r="BF29" s="42">
        <v>12.690302252809012</v>
      </c>
      <c r="BG29" s="42">
        <v>13.080302252809012</v>
      </c>
    </row>
    <row r="30" spans="2:59">
      <c r="B30" s="1"/>
      <c r="Y30" s="5" t="s">
        <v>267</v>
      </c>
      <c r="Z30" s="41" t="s">
        <v>205</v>
      </c>
      <c r="AA30" s="42">
        <v>12.329780677814277</v>
      </c>
      <c r="AB30" s="42">
        <v>12.281603357592283</v>
      </c>
      <c r="AC30" s="42">
        <v>12.215359542287038</v>
      </c>
      <c r="AD30" s="42">
        <v>12.287625522620035</v>
      </c>
      <c r="AE30" s="42">
        <v>12.097325107743151</v>
      </c>
      <c r="AF30" s="42">
        <v>11.814283351438924</v>
      </c>
      <c r="AG30" s="42">
        <v>11.587849946395544</v>
      </c>
      <c r="AH30" s="42">
        <v>11.28674169500807</v>
      </c>
      <c r="AI30" s="42">
        <v>11.16268509543643</v>
      </c>
      <c r="AJ30" s="42">
        <v>11.022970866792644</v>
      </c>
      <c r="AK30" s="42">
        <v>10.898914267221004</v>
      </c>
      <c r="AL30" s="42">
        <v>10.851190129370542</v>
      </c>
      <c r="AM30" s="42">
        <v>10.81568009002101</v>
      </c>
      <c r="AN30" s="42">
        <v>10.110562496721062</v>
      </c>
      <c r="AO30" s="42">
        <v>10.56124891976957</v>
      </c>
      <c r="AP30" s="42">
        <v>10.503108017584756</v>
      </c>
      <c r="AQ30" s="42">
        <v>10.547556303618165</v>
      </c>
      <c r="AR30" s="42">
        <v>10.535862551490892</v>
      </c>
      <c r="AS30" s="42">
        <v>10.838000000000001</v>
      </c>
      <c r="AT30" s="42">
        <v>13.969000000000003</v>
      </c>
      <c r="AU30" s="42">
        <v>10.500000000000002</v>
      </c>
      <c r="AV30" s="42">
        <v>10.669000000000002</v>
      </c>
      <c r="AW30" s="42">
        <v>9.1940000000000026</v>
      </c>
      <c r="AX30" s="42">
        <v>11.852000000000002</v>
      </c>
      <c r="AY30" s="42">
        <v>13.200000000000003</v>
      </c>
      <c r="AZ30" s="42">
        <v>12.600000000000001</v>
      </c>
      <c r="BA30" s="42">
        <v>12.900000000000002</v>
      </c>
      <c r="BB30" s="42">
        <v>12.300000000000002</v>
      </c>
      <c r="BC30" s="42">
        <v>13.200000000000003</v>
      </c>
      <c r="BD30" s="42">
        <v>13.200000000000003</v>
      </c>
      <c r="BE30" s="42">
        <v>13.200000000000003</v>
      </c>
      <c r="BF30" s="42">
        <v>12.900000000000002</v>
      </c>
      <c r="BG30" s="42">
        <v>13.200000000000003</v>
      </c>
    </row>
    <row r="31" spans="2:59">
      <c r="B31" s="1"/>
      <c r="Y31" s="414" t="s">
        <v>268</v>
      </c>
      <c r="Z31" s="134"/>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row>
    <row r="32" spans="2:59">
      <c r="B32" s="1"/>
      <c r="Y32" s="31"/>
      <c r="Z32" s="134"/>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row>
    <row r="33" spans="2:59" s="127" customFormat="1">
      <c r="C33" s="254"/>
      <c r="D33" s="254"/>
      <c r="E33" s="254"/>
      <c r="F33" s="254"/>
      <c r="G33" s="254"/>
      <c r="H33" s="254"/>
      <c r="I33" s="254"/>
      <c r="J33" s="254"/>
      <c r="K33" s="254"/>
      <c r="L33" s="254"/>
      <c r="M33" s="254"/>
      <c r="N33" s="254"/>
      <c r="O33" s="254"/>
      <c r="P33" s="254"/>
      <c r="Q33" s="254"/>
      <c r="R33" s="254"/>
      <c r="S33" s="254"/>
      <c r="T33" s="106"/>
      <c r="U33" s="106"/>
      <c r="V33" s="216"/>
      <c r="W33" s="216" t="s">
        <v>177</v>
      </c>
      <c r="X33" s="181">
        <v>12</v>
      </c>
      <c r="Y33" s="386" t="s">
        <v>269</v>
      </c>
    </row>
    <row r="34" spans="2:59">
      <c r="B34" s="1"/>
      <c r="Y34" s="4" t="s">
        <v>257</v>
      </c>
      <c r="Z34" s="3" t="s">
        <v>258</v>
      </c>
      <c r="AA34" s="4">
        <v>1990</v>
      </c>
      <c r="AB34" s="4">
        <f t="shared" ref="AB34" si="22">AA34+1</f>
        <v>1991</v>
      </c>
      <c r="AC34" s="4">
        <f t="shared" ref="AC34" si="23">AB34+1</f>
        <v>1992</v>
      </c>
      <c r="AD34" s="4">
        <f t="shared" ref="AD34" si="24">AC34+1</f>
        <v>1993</v>
      </c>
      <c r="AE34" s="4">
        <f t="shared" ref="AE34" si="25">AD34+1</f>
        <v>1994</v>
      </c>
      <c r="AF34" s="4">
        <f t="shared" ref="AF34" si="26">AE34+1</f>
        <v>1995</v>
      </c>
      <c r="AG34" s="4">
        <f t="shared" ref="AG34" si="27">AF34+1</f>
        <v>1996</v>
      </c>
      <c r="AH34" s="4">
        <f t="shared" ref="AH34" si="28">AG34+1</f>
        <v>1997</v>
      </c>
      <c r="AI34" s="4">
        <f t="shared" ref="AI34" si="29">AH34+1</f>
        <v>1998</v>
      </c>
      <c r="AJ34" s="4">
        <f t="shared" ref="AJ34" si="30">AI34+1</f>
        <v>1999</v>
      </c>
      <c r="AK34" s="4">
        <f t="shared" ref="AK34" si="31">AJ34+1</f>
        <v>2000</v>
      </c>
      <c r="AL34" s="4">
        <f t="shared" ref="AL34" si="32">AK34+1</f>
        <v>2001</v>
      </c>
      <c r="AM34" s="4">
        <f>AL34+1</f>
        <v>2002</v>
      </c>
      <c r="AN34" s="4">
        <f t="shared" ref="AN34" si="33">AM34+1</f>
        <v>2003</v>
      </c>
      <c r="AO34" s="4">
        <f t="shared" ref="AO34" si="34">AN34+1</f>
        <v>2004</v>
      </c>
      <c r="AP34" s="4">
        <f t="shared" ref="AP34" si="35">AO34+1</f>
        <v>2005</v>
      </c>
      <c r="AQ34" s="4">
        <f t="shared" ref="AQ34" si="36">AP34+1</f>
        <v>2006</v>
      </c>
      <c r="AR34" s="4">
        <f t="shared" ref="AR34" si="37">AQ34+1</f>
        <v>2007</v>
      </c>
      <c r="AS34" s="4">
        <f t="shared" ref="AS34" si="38">AR34+1</f>
        <v>2008</v>
      </c>
      <c r="AT34" s="4">
        <f t="shared" ref="AT34" si="39">AS34+1</f>
        <v>2009</v>
      </c>
      <c r="AU34" s="4">
        <f t="shared" ref="AU34" si="40">AT34+1</f>
        <v>2010</v>
      </c>
      <c r="AV34" s="4">
        <f t="shared" ref="AV34" si="41">AU34+1</f>
        <v>2011</v>
      </c>
      <c r="AW34" s="4">
        <f t="shared" ref="AW34" si="42">AV34+1</f>
        <v>2012</v>
      </c>
      <c r="AX34" s="4">
        <f t="shared" ref="AX34:BG34" si="43">AW34+1</f>
        <v>2013</v>
      </c>
      <c r="AY34" s="4">
        <f t="shared" si="43"/>
        <v>2014</v>
      </c>
      <c r="AZ34" s="4">
        <f t="shared" si="43"/>
        <v>2015</v>
      </c>
      <c r="BA34" s="4">
        <f t="shared" si="43"/>
        <v>2016</v>
      </c>
      <c r="BB34" s="4">
        <f t="shared" si="43"/>
        <v>2017</v>
      </c>
      <c r="BC34" s="4">
        <f t="shared" si="43"/>
        <v>2018</v>
      </c>
      <c r="BD34" s="4">
        <f t="shared" si="43"/>
        <v>2019</v>
      </c>
      <c r="BE34" s="4">
        <f t="shared" si="43"/>
        <v>2020</v>
      </c>
      <c r="BF34" s="4">
        <f t="shared" si="43"/>
        <v>2021</v>
      </c>
      <c r="BG34" s="4">
        <f t="shared" si="43"/>
        <v>2022</v>
      </c>
    </row>
    <row r="35" spans="2:59">
      <c r="B35" s="1"/>
      <c r="Y35" s="3" t="s">
        <v>114</v>
      </c>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row>
    <row r="36" spans="2:59">
      <c r="B36" s="1"/>
      <c r="Y36" s="40" t="s">
        <v>270</v>
      </c>
      <c r="Z36" s="41" t="s">
        <v>0</v>
      </c>
      <c r="AA36" s="29">
        <v>74.172041966269603</v>
      </c>
      <c r="AB36" s="29">
        <v>72.185275963674954</v>
      </c>
      <c r="AC36" s="29">
        <v>70.198509961080305</v>
      </c>
      <c r="AD36" s="29">
        <v>68.211743958485656</v>
      </c>
      <c r="AE36" s="29">
        <v>66.224977955891021</v>
      </c>
      <c r="AF36" s="29">
        <v>64.238211953296371</v>
      </c>
      <c r="AG36" s="29">
        <v>62.251445950701722</v>
      </c>
      <c r="AH36" s="29">
        <v>60.264679948107073</v>
      </c>
      <c r="AI36" s="29">
        <v>56.447237280838614</v>
      </c>
      <c r="AJ36" s="29">
        <v>53.510199493706722</v>
      </c>
      <c r="AK36" s="29">
        <v>54.398340053218377</v>
      </c>
      <c r="AL36" s="29">
        <v>46.235797531039857</v>
      </c>
      <c r="AM36" s="29">
        <v>44.355993130431472</v>
      </c>
      <c r="AN36" s="29">
        <v>45.364930696635987</v>
      </c>
      <c r="AO36" s="29">
        <v>41.309202789466404</v>
      </c>
      <c r="AP36" s="29">
        <v>43.508877808660706</v>
      </c>
      <c r="AQ36" s="29">
        <v>41.808204732288687</v>
      </c>
      <c r="AR36" s="29">
        <v>40.509898918769039</v>
      </c>
      <c r="AS36" s="29">
        <v>41.537015667342303</v>
      </c>
      <c r="AT36" s="29">
        <v>36.498259617001551</v>
      </c>
      <c r="AU36" s="29">
        <v>36.116813006161863</v>
      </c>
      <c r="AV36" s="29">
        <v>38.689158850854852</v>
      </c>
      <c r="AW36" s="29">
        <v>33.136277812363204</v>
      </c>
      <c r="AX36" s="29">
        <v>39.906681813920486</v>
      </c>
      <c r="AY36" s="29">
        <v>28.416078255488319</v>
      </c>
      <c r="AZ36" s="29">
        <v>28.750834697808802</v>
      </c>
      <c r="BA36" s="29">
        <v>29.085591140129285</v>
      </c>
      <c r="BB36" s="29">
        <v>35.395217825007144</v>
      </c>
      <c r="BC36" s="29">
        <v>30.556010894649145</v>
      </c>
      <c r="BD36" s="29">
        <v>31.807240000258496</v>
      </c>
      <c r="BE36" s="29">
        <v>29.978958388690081</v>
      </c>
      <c r="BF36" s="29">
        <v>28.130973148692263</v>
      </c>
      <c r="BG36" s="29">
        <v>28.130973148692263</v>
      </c>
    </row>
    <row r="37" spans="2:59">
      <c r="B37" s="1"/>
      <c r="Y37" s="40" t="s">
        <v>271</v>
      </c>
      <c r="Z37" s="41" t="s">
        <v>0</v>
      </c>
      <c r="AA37" s="29">
        <v>25.827958033730404</v>
      </c>
      <c r="AB37" s="29">
        <v>27.814724036325046</v>
      </c>
      <c r="AC37" s="29">
        <v>29.801490038919692</v>
      </c>
      <c r="AD37" s="29">
        <v>31.788256041514341</v>
      </c>
      <c r="AE37" s="29">
        <v>33.775022044108987</v>
      </c>
      <c r="AF37" s="29">
        <v>35.761788046703636</v>
      </c>
      <c r="AG37" s="29">
        <v>37.748554049298278</v>
      </c>
      <c r="AH37" s="29">
        <v>39.735320051892927</v>
      </c>
      <c r="AI37" s="29">
        <v>43.552762719161386</v>
      </c>
      <c r="AJ37" s="29">
        <v>46.489800506293271</v>
      </c>
      <c r="AK37" s="29">
        <v>45.601659946781623</v>
      </c>
      <c r="AL37" s="29">
        <v>53.764202468960143</v>
      </c>
      <c r="AM37" s="29">
        <v>55.644006869568528</v>
      </c>
      <c r="AN37" s="29">
        <v>54.635069303364013</v>
      </c>
      <c r="AO37" s="29">
        <v>58.690797210533596</v>
      </c>
      <c r="AP37" s="29">
        <v>56.491122191339294</v>
      </c>
      <c r="AQ37" s="29">
        <v>58.191795267711313</v>
      </c>
      <c r="AR37" s="29">
        <v>59.490101081230961</v>
      </c>
      <c r="AS37" s="29">
        <v>58.462984332657697</v>
      </c>
      <c r="AT37" s="29">
        <v>63.501740382998449</v>
      </c>
      <c r="AU37" s="29">
        <v>63.883186993838137</v>
      </c>
      <c r="AV37" s="29">
        <v>61.310841149145148</v>
      </c>
      <c r="AW37" s="29">
        <v>66.863722187636796</v>
      </c>
      <c r="AX37" s="29">
        <v>60.093318186079514</v>
      </c>
      <c r="AY37" s="29">
        <v>71.583921744511684</v>
      </c>
      <c r="AZ37" s="29">
        <v>71.249165302191201</v>
      </c>
      <c r="BA37" s="29">
        <v>70.914408859870719</v>
      </c>
      <c r="BB37" s="29">
        <v>64.604782174992863</v>
      </c>
      <c r="BC37" s="29">
        <v>69.443989105350852</v>
      </c>
      <c r="BD37" s="29">
        <v>68.192759999741497</v>
      </c>
      <c r="BE37" s="29">
        <v>70.021041611309926</v>
      </c>
      <c r="BF37" s="29">
        <v>71.869026851307737</v>
      </c>
      <c r="BG37" s="29">
        <v>71.869026851307737</v>
      </c>
    </row>
    <row r="38" spans="2:59">
      <c r="B38" s="1"/>
      <c r="Y38" s="140" t="s">
        <v>141</v>
      </c>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row>
    <row r="39" spans="2:59">
      <c r="B39" s="1"/>
      <c r="Y39" s="45" t="s">
        <v>272</v>
      </c>
      <c r="Z39" s="41" t="s">
        <v>0</v>
      </c>
      <c r="AA39" s="29">
        <v>90.202401437783436</v>
      </c>
      <c r="AB39" s="29">
        <v>87.290082600261172</v>
      </c>
      <c r="AC39" s="29">
        <v>87.098698416795855</v>
      </c>
      <c r="AD39" s="29">
        <v>84.726150313598254</v>
      </c>
      <c r="AE39" s="29">
        <v>82.774670243591203</v>
      </c>
      <c r="AF39" s="29">
        <v>81.082914251927264</v>
      </c>
      <c r="AG39" s="29">
        <v>74.734349185661131</v>
      </c>
      <c r="AH39" s="29">
        <v>73.284592297941614</v>
      </c>
      <c r="AI39" s="29">
        <v>71.595286683234121</v>
      </c>
      <c r="AJ39" s="29">
        <v>70.689465324933906</v>
      </c>
      <c r="AK39" s="29">
        <v>66.443316058426944</v>
      </c>
      <c r="AL39" s="29">
        <v>64.834848201735241</v>
      </c>
      <c r="AM39" s="29">
        <v>55.723729811754396</v>
      </c>
      <c r="AN39" s="29">
        <v>53.416566229970655</v>
      </c>
      <c r="AO39" s="29">
        <v>52.169641249492926</v>
      </c>
      <c r="AP39" s="29">
        <v>48.290555499626706</v>
      </c>
      <c r="AQ39" s="29">
        <v>46.048772124301273</v>
      </c>
      <c r="AR39" s="29">
        <v>45.837631166058678</v>
      </c>
      <c r="AS39" s="29">
        <v>45.837432678103482</v>
      </c>
      <c r="AT39" s="29">
        <v>36.900066001272769</v>
      </c>
      <c r="AU39" s="29">
        <v>46.958362356459503</v>
      </c>
      <c r="AV39" s="29">
        <v>36.65869426240684</v>
      </c>
      <c r="AW39" s="29">
        <v>28.542428734202808</v>
      </c>
      <c r="AX39" s="29">
        <v>30.045775526202533</v>
      </c>
      <c r="AY39" s="29">
        <v>34.994265459105669</v>
      </c>
      <c r="AZ39" s="29">
        <v>37.740985657303163</v>
      </c>
      <c r="BA39" s="29">
        <v>33.371238348212671</v>
      </c>
      <c r="BB39" s="29">
        <v>30.421413500406093</v>
      </c>
      <c r="BC39" s="29">
        <v>25.278845305797091</v>
      </c>
      <c r="BD39" s="29">
        <v>24.075192878203001</v>
      </c>
      <c r="BE39" s="29">
        <v>27.21227776224061</v>
      </c>
      <c r="BF39" s="29">
        <v>29.108401256699945</v>
      </c>
      <c r="BG39" s="29">
        <v>31.767499399478215</v>
      </c>
    </row>
    <row r="40" spans="2:59">
      <c r="B40" s="1"/>
      <c r="Y40" s="45" t="s">
        <v>273</v>
      </c>
      <c r="Z40" s="41" t="s">
        <v>0</v>
      </c>
      <c r="AA40" s="29">
        <v>9.7975985622165549</v>
      </c>
      <c r="AB40" s="29">
        <v>12.709917399738838</v>
      </c>
      <c r="AC40" s="29">
        <v>12.901301583204155</v>
      </c>
      <c r="AD40" s="29">
        <v>15.273849686401739</v>
      </c>
      <c r="AE40" s="29">
        <v>17.225329756408808</v>
      </c>
      <c r="AF40" s="29">
        <v>18.917085748072736</v>
      </c>
      <c r="AG40" s="29">
        <v>25.265650814338862</v>
      </c>
      <c r="AH40" s="29">
        <v>26.715407702058375</v>
      </c>
      <c r="AI40" s="29">
        <v>28.404713316765889</v>
      </c>
      <c r="AJ40" s="29">
        <v>29.310534675066091</v>
      </c>
      <c r="AK40" s="29">
        <v>33.556683941573063</v>
      </c>
      <c r="AL40" s="29">
        <v>35.165151798264752</v>
      </c>
      <c r="AM40" s="29">
        <v>44.276270188245611</v>
      </c>
      <c r="AN40" s="29">
        <v>46.583433770029345</v>
      </c>
      <c r="AO40" s="29">
        <v>47.830358750507074</v>
      </c>
      <c r="AP40" s="29">
        <v>51.709444500373294</v>
      </c>
      <c r="AQ40" s="29">
        <v>53.951227875698727</v>
      </c>
      <c r="AR40" s="29">
        <v>54.162368833941322</v>
      </c>
      <c r="AS40" s="29">
        <v>54.162567321896518</v>
      </c>
      <c r="AT40" s="29">
        <v>63.099933998727231</v>
      </c>
      <c r="AU40" s="29">
        <v>53.041637643540497</v>
      </c>
      <c r="AV40" s="29">
        <v>63.34130573759316</v>
      </c>
      <c r="AW40" s="29">
        <v>71.457571265797199</v>
      </c>
      <c r="AX40" s="29">
        <v>69.954224473797467</v>
      </c>
      <c r="AY40" s="29">
        <v>65.005734540894338</v>
      </c>
      <c r="AZ40" s="29">
        <v>62.259014342696837</v>
      </c>
      <c r="BA40" s="29">
        <v>66.628761651787329</v>
      </c>
      <c r="BB40" s="29">
        <v>69.578586499593911</v>
      </c>
      <c r="BC40" s="29">
        <v>74.721154694202909</v>
      </c>
      <c r="BD40" s="29">
        <v>75.924807121797002</v>
      </c>
      <c r="BE40" s="29">
        <v>72.787722237759382</v>
      </c>
      <c r="BF40" s="29">
        <v>70.891598743300051</v>
      </c>
      <c r="BG40" s="29">
        <v>68.232500600521789</v>
      </c>
    </row>
    <row r="41" spans="2:59">
      <c r="B41" s="1"/>
      <c r="Y41" s="381"/>
      <c r="Z41" s="161"/>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row>
    <row r="42" spans="2:59">
      <c r="B42" s="1"/>
      <c r="Y42" s="381"/>
      <c r="Z42" s="161"/>
      <c r="AA42" s="382"/>
      <c r="AB42" s="382"/>
      <c r="AC42" s="382"/>
      <c r="AD42" s="382"/>
      <c r="AE42" s="382"/>
      <c r="AF42" s="382"/>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2"/>
    </row>
    <row r="43" spans="2:59" s="127" customFormat="1">
      <c r="C43" s="254"/>
      <c r="D43" s="254"/>
      <c r="E43" s="254"/>
      <c r="F43" s="254"/>
      <c r="G43" s="254"/>
      <c r="H43" s="254"/>
      <c r="I43" s="254"/>
      <c r="J43" s="254"/>
      <c r="K43" s="254"/>
      <c r="L43" s="254"/>
      <c r="M43" s="254"/>
      <c r="N43" s="254"/>
      <c r="O43" s="254"/>
      <c r="P43" s="254"/>
      <c r="Q43" s="254"/>
      <c r="R43" s="254"/>
      <c r="S43" s="254"/>
      <c r="T43" s="106"/>
      <c r="U43" s="106"/>
      <c r="V43" s="216"/>
      <c r="W43" s="216" t="s">
        <v>177</v>
      </c>
      <c r="X43" s="181">
        <v>14</v>
      </c>
      <c r="Y43" s="386" t="s">
        <v>274</v>
      </c>
      <c r="Z43" s="274"/>
    </row>
    <row r="44" spans="2:59">
      <c r="B44" s="1"/>
      <c r="Y44" s="3" t="s">
        <v>257</v>
      </c>
      <c r="Z44" s="3" t="s">
        <v>258</v>
      </c>
      <c r="AA44" s="4">
        <v>1990</v>
      </c>
      <c r="AB44" s="4">
        <f t="shared" ref="AB44:BG44" si="44">AA44+1</f>
        <v>1991</v>
      </c>
      <c r="AC44" s="4">
        <f t="shared" si="44"/>
        <v>1992</v>
      </c>
      <c r="AD44" s="4">
        <f t="shared" si="44"/>
        <v>1993</v>
      </c>
      <c r="AE44" s="4">
        <f t="shared" si="44"/>
        <v>1994</v>
      </c>
      <c r="AF44" s="4">
        <f t="shared" si="44"/>
        <v>1995</v>
      </c>
      <c r="AG44" s="4">
        <f t="shared" si="44"/>
        <v>1996</v>
      </c>
      <c r="AH44" s="4">
        <f t="shared" si="44"/>
        <v>1997</v>
      </c>
      <c r="AI44" s="4">
        <f t="shared" si="44"/>
        <v>1998</v>
      </c>
      <c r="AJ44" s="4">
        <f t="shared" si="44"/>
        <v>1999</v>
      </c>
      <c r="AK44" s="4">
        <f t="shared" si="44"/>
        <v>2000</v>
      </c>
      <c r="AL44" s="4">
        <f t="shared" si="44"/>
        <v>2001</v>
      </c>
      <c r="AM44" s="4">
        <f t="shared" si="44"/>
        <v>2002</v>
      </c>
      <c r="AN44" s="4">
        <f t="shared" si="44"/>
        <v>2003</v>
      </c>
      <c r="AO44" s="4">
        <f t="shared" si="44"/>
        <v>2004</v>
      </c>
      <c r="AP44" s="4">
        <f t="shared" si="44"/>
        <v>2005</v>
      </c>
      <c r="AQ44" s="4">
        <f t="shared" si="44"/>
        <v>2006</v>
      </c>
      <c r="AR44" s="4">
        <f t="shared" si="44"/>
        <v>2007</v>
      </c>
      <c r="AS44" s="4">
        <f t="shared" si="44"/>
        <v>2008</v>
      </c>
      <c r="AT44" s="4">
        <f t="shared" si="44"/>
        <v>2009</v>
      </c>
      <c r="AU44" s="4">
        <f t="shared" si="44"/>
        <v>2010</v>
      </c>
      <c r="AV44" s="4">
        <f t="shared" si="44"/>
        <v>2011</v>
      </c>
      <c r="AW44" s="4">
        <f t="shared" si="44"/>
        <v>2012</v>
      </c>
      <c r="AX44" s="4">
        <f t="shared" si="44"/>
        <v>2013</v>
      </c>
      <c r="AY44" s="4">
        <f t="shared" si="44"/>
        <v>2014</v>
      </c>
      <c r="AZ44" s="4">
        <f t="shared" si="44"/>
        <v>2015</v>
      </c>
      <c r="BA44" s="4">
        <f t="shared" si="44"/>
        <v>2016</v>
      </c>
      <c r="BB44" s="4">
        <f t="shared" si="44"/>
        <v>2017</v>
      </c>
      <c r="BC44" s="4">
        <f t="shared" si="44"/>
        <v>2018</v>
      </c>
      <c r="BD44" s="4">
        <f t="shared" si="44"/>
        <v>2019</v>
      </c>
      <c r="BE44" s="4">
        <f t="shared" si="44"/>
        <v>2020</v>
      </c>
      <c r="BF44" s="4">
        <f t="shared" si="44"/>
        <v>2021</v>
      </c>
      <c r="BG44" s="4">
        <f t="shared" si="44"/>
        <v>2022</v>
      </c>
    </row>
    <row r="45" spans="2:59">
      <c r="B45" s="1"/>
      <c r="Y45" s="40" t="s">
        <v>275</v>
      </c>
      <c r="Z45" s="41" t="s">
        <v>0</v>
      </c>
      <c r="AA45" s="383">
        <v>64.673954372507907</v>
      </c>
      <c r="AB45" s="383">
        <v>64.673954372507907</v>
      </c>
      <c r="AC45" s="383">
        <v>64.673954372507907</v>
      </c>
      <c r="AD45" s="383">
        <v>64.673954372507907</v>
      </c>
      <c r="AE45" s="383">
        <v>64.673954372507907</v>
      </c>
      <c r="AF45" s="383">
        <v>64.673954372507907</v>
      </c>
      <c r="AG45" s="383">
        <v>64.673954372507907</v>
      </c>
      <c r="AH45" s="383">
        <v>64.673954372507907</v>
      </c>
      <c r="AI45" s="383">
        <v>64.673954372507907</v>
      </c>
      <c r="AJ45" s="383">
        <v>64.673954372507907</v>
      </c>
      <c r="AK45" s="383">
        <v>64.673954372507907</v>
      </c>
      <c r="AL45" s="383">
        <v>64.673954372507907</v>
      </c>
      <c r="AM45" s="383">
        <v>64.673954372507907</v>
      </c>
      <c r="AN45" s="383">
        <v>64.673954372507907</v>
      </c>
      <c r="AO45" s="383">
        <v>64.673954372507907</v>
      </c>
      <c r="AP45" s="383">
        <v>64.673954372507907</v>
      </c>
      <c r="AQ45" s="383">
        <v>64.673954372507907</v>
      </c>
      <c r="AR45" s="383">
        <v>65.513213369604372</v>
      </c>
      <c r="AS45" s="383">
        <v>64.673954372507907</v>
      </c>
      <c r="AT45" s="383">
        <v>66.66882059548989</v>
      </c>
      <c r="AU45" s="383">
        <v>69.065400465354827</v>
      </c>
      <c r="AV45" s="383">
        <v>71.188590857622984</v>
      </c>
      <c r="AW45" s="383">
        <v>71.214094513119605</v>
      </c>
      <c r="AX45" s="383">
        <v>69.737779318230025</v>
      </c>
      <c r="AY45" s="383">
        <v>71.881321295097905</v>
      </c>
      <c r="AZ45" s="383">
        <v>70.331066376904147</v>
      </c>
      <c r="BA45" s="383">
        <v>73.239756031538931</v>
      </c>
      <c r="BB45" s="383">
        <v>71.165630034807947</v>
      </c>
      <c r="BC45" s="383">
        <v>70.50524394028858</v>
      </c>
      <c r="BD45" s="383">
        <v>71.835798191899315</v>
      </c>
      <c r="BE45" s="383">
        <v>71.204823704331545</v>
      </c>
      <c r="BF45" s="383">
        <v>72.663096843118552</v>
      </c>
      <c r="BG45" s="383">
        <v>72.663096843118552</v>
      </c>
    </row>
    <row r="46" spans="2:59">
      <c r="B46" s="1"/>
      <c r="Y46" s="40" t="s">
        <v>276</v>
      </c>
      <c r="Z46" s="41" t="s">
        <v>0</v>
      </c>
      <c r="AA46" s="383">
        <v>84.3</v>
      </c>
      <c r="AB46" s="383">
        <v>84.3</v>
      </c>
      <c r="AC46" s="383">
        <v>84.3</v>
      </c>
      <c r="AD46" s="383">
        <v>84.3</v>
      </c>
      <c r="AE46" s="383">
        <v>84.3</v>
      </c>
      <c r="AF46" s="383">
        <v>84.3</v>
      </c>
      <c r="AG46" s="383">
        <v>84.3</v>
      </c>
      <c r="AH46" s="383">
        <v>84.3</v>
      </c>
      <c r="AI46" s="383">
        <v>84.3</v>
      </c>
      <c r="AJ46" s="383">
        <v>84.3</v>
      </c>
      <c r="AK46" s="383">
        <v>84.3</v>
      </c>
      <c r="AL46" s="383">
        <v>84.3</v>
      </c>
      <c r="AM46" s="383">
        <v>84.3</v>
      </c>
      <c r="AN46" s="383">
        <v>84.3</v>
      </c>
      <c r="AO46" s="383">
        <v>84.3</v>
      </c>
      <c r="AP46" s="383">
        <v>84.3</v>
      </c>
      <c r="AQ46" s="383">
        <v>84.3</v>
      </c>
      <c r="AR46" s="383">
        <v>84.3</v>
      </c>
      <c r="AS46" s="383">
        <v>85.4</v>
      </c>
      <c r="AT46" s="383">
        <v>84.3</v>
      </c>
      <c r="AU46" s="383">
        <v>88.2</v>
      </c>
      <c r="AV46" s="383">
        <v>85.6</v>
      </c>
      <c r="AW46" s="383">
        <v>85.6</v>
      </c>
      <c r="AX46" s="383">
        <v>85.6</v>
      </c>
      <c r="AY46" s="383">
        <v>85.6</v>
      </c>
      <c r="AZ46" s="383">
        <v>85.6</v>
      </c>
      <c r="BA46" s="383">
        <v>85.6</v>
      </c>
      <c r="BB46" s="383">
        <v>85.6</v>
      </c>
      <c r="BC46" s="383">
        <v>85.6</v>
      </c>
      <c r="BD46" s="383">
        <v>85.6</v>
      </c>
      <c r="BE46" s="383">
        <v>85.6</v>
      </c>
      <c r="BF46" s="383">
        <v>85.6</v>
      </c>
      <c r="BG46" s="383">
        <v>85.6</v>
      </c>
    </row>
    <row r="47" spans="2:59">
      <c r="B47" s="1"/>
    </row>
    <row r="48" spans="2:59">
      <c r="B48" s="1"/>
    </row>
    <row r="49" spans="2:59" s="127" customFormat="1" ht="16.5">
      <c r="C49" s="254"/>
      <c r="D49" s="254"/>
      <c r="E49" s="254"/>
      <c r="F49" s="254"/>
      <c r="G49" s="254"/>
      <c r="H49" s="254"/>
      <c r="I49" s="254"/>
      <c r="J49" s="254"/>
      <c r="K49" s="254"/>
      <c r="L49" s="254"/>
      <c r="M49" s="254"/>
      <c r="N49" s="254"/>
      <c r="O49" s="254"/>
      <c r="P49" s="254"/>
      <c r="Q49" s="254"/>
      <c r="R49" s="254"/>
      <c r="S49" s="254"/>
      <c r="T49" s="106"/>
      <c r="U49" s="106"/>
      <c r="V49" s="216"/>
      <c r="W49" s="216" t="s">
        <v>177</v>
      </c>
      <c r="X49" s="181">
        <v>16</v>
      </c>
      <c r="Y49" s="127" t="s">
        <v>277</v>
      </c>
      <c r="Z49" s="274"/>
    </row>
    <row r="50" spans="2:59">
      <c r="B50" s="1"/>
      <c r="W50" s="31" t="s">
        <v>1</v>
      </c>
      <c r="Y50" s="4" t="s">
        <v>257</v>
      </c>
      <c r="Z50" s="12" t="s">
        <v>278</v>
      </c>
      <c r="AA50" s="12">
        <v>1990</v>
      </c>
      <c r="AB50" s="12">
        <v>1991</v>
      </c>
      <c r="AC50" s="12">
        <v>1992</v>
      </c>
      <c r="AD50" s="12">
        <v>1993</v>
      </c>
      <c r="AE50" s="12">
        <v>1994</v>
      </c>
      <c r="AF50" s="12">
        <v>1995</v>
      </c>
      <c r="AG50" s="12">
        <v>1996</v>
      </c>
      <c r="AH50" s="12">
        <v>1997</v>
      </c>
      <c r="AI50" s="12">
        <v>1998</v>
      </c>
      <c r="AJ50" s="12">
        <v>1999</v>
      </c>
      <c r="AK50" s="12">
        <v>2000</v>
      </c>
      <c r="AL50" s="12">
        <v>2001</v>
      </c>
      <c r="AM50" s="12">
        <v>2002</v>
      </c>
      <c r="AN50" s="12">
        <v>2003</v>
      </c>
      <c r="AO50" s="12">
        <v>2004</v>
      </c>
      <c r="AP50" s="4">
        <f t="shared" ref="AP50:BG50" si="45">AO50+1</f>
        <v>2005</v>
      </c>
      <c r="AQ50" s="4">
        <f t="shared" si="45"/>
        <v>2006</v>
      </c>
      <c r="AR50" s="4">
        <f>AQ50+1</f>
        <v>2007</v>
      </c>
      <c r="AS50" s="4">
        <f t="shared" si="45"/>
        <v>2008</v>
      </c>
      <c r="AT50" s="4">
        <f t="shared" si="45"/>
        <v>2009</v>
      </c>
      <c r="AU50" s="4">
        <f t="shared" si="45"/>
        <v>2010</v>
      </c>
      <c r="AV50" s="4">
        <f t="shared" si="45"/>
        <v>2011</v>
      </c>
      <c r="AW50" s="4">
        <f t="shared" si="45"/>
        <v>2012</v>
      </c>
      <c r="AX50" s="4">
        <f t="shared" si="45"/>
        <v>2013</v>
      </c>
      <c r="AY50" s="4">
        <f t="shared" si="45"/>
        <v>2014</v>
      </c>
      <c r="AZ50" s="4">
        <f t="shared" si="45"/>
        <v>2015</v>
      </c>
      <c r="BA50" s="4">
        <f t="shared" si="45"/>
        <v>2016</v>
      </c>
      <c r="BB50" s="4">
        <f t="shared" si="45"/>
        <v>2017</v>
      </c>
      <c r="BC50" s="4">
        <f t="shared" si="45"/>
        <v>2018</v>
      </c>
      <c r="BD50" s="4">
        <f t="shared" si="45"/>
        <v>2019</v>
      </c>
      <c r="BE50" s="4">
        <f t="shared" si="45"/>
        <v>2020</v>
      </c>
      <c r="BF50" s="4">
        <f t="shared" si="45"/>
        <v>2021</v>
      </c>
      <c r="BG50" s="4">
        <f t="shared" si="45"/>
        <v>2022</v>
      </c>
    </row>
    <row r="51" spans="2:59" ht="15.75">
      <c r="B51" s="1"/>
      <c r="Y51" s="255" t="s">
        <v>279</v>
      </c>
      <c r="Z51" s="46" t="s">
        <v>109</v>
      </c>
      <c r="AA51" s="47">
        <v>1985.4970000000001</v>
      </c>
      <c r="AB51" s="47">
        <v>1285.5129999999999</v>
      </c>
      <c r="AC51" s="47">
        <v>896.88499999999999</v>
      </c>
      <c r="AD51" s="47">
        <v>1738.3579999999999</v>
      </c>
      <c r="AE51" s="47">
        <v>1113.0039999999999</v>
      </c>
      <c r="AF51" s="47">
        <v>2375.2750000000001</v>
      </c>
      <c r="AG51" s="47">
        <v>2674.3090000000002</v>
      </c>
      <c r="AH51" s="47">
        <v>3023.9650000000001</v>
      </c>
      <c r="AI51" s="47">
        <v>2858.549</v>
      </c>
      <c r="AJ51" s="47">
        <v>3382.8229999999999</v>
      </c>
      <c r="AK51" s="47">
        <v>2372.1819999999998</v>
      </c>
      <c r="AL51" s="47">
        <v>2088.922</v>
      </c>
      <c r="AM51" s="47">
        <v>1939.845</v>
      </c>
      <c r="AN51" s="47">
        <v>1543.82</v>
      </c>
      <c r="AO51" s="47">
        <v>1560.9349999999999</v>
      </c>
      <c r="AP51" s="47">
        <v>139.90600000000001</v>
      </c>
      <c r="AQ51" s="47">
        <v>1309</v>
      </c>
      <c r="AR51" s="47">
        <v>1157</v>
      </c>
      <c r="AS51" s="47">
        <v>1161</v>
      </c>
      <c r="AT51" s="47">
        <v>1154</v>
      </c>
      <c r="AU51" s="47">
        <v>1266</v>
      </c>
      <c r="AV51" s="47">
        <v>1031.5</v>
      </c>
      <c r="AW51" s="47">
        <v>1681</v>
      </c>
      <c r="AX51" s="47">
        <v>1734</v>
      </c>
      <c r="AY51" s="47">
        <v>1612</v>
      </c>
      <c r="AZ51" s="47">
        <v>1565</v>
      </c>
      <c r="BA51" s="47">
        <v>1488</v>
      </c>
      <c r="BB51" s="47" t="s">
        <v>441</v>
      </c>
      <c r="BC51" s="47" t="s">
        <v>441</v>
      </c>
      <c r="BD51" s="47" t="s">
        <v>441</v>
      </c>
      <c r="BE51" s="47" t="s">
        <v>441</v>
      </c>
      <c r="BF51" s="47">
        <v>32</v>
      </c>
      <c r="BG51" s="47">
        <v>508</v>
      </c>
    </row>
    <row r="52" spans="2:59">
      <c r="B52" s="1"/>
      <c r="Y52" s="255" t="s">
        <v>280</v>
      </c>
      <c r="Z52" s="46" t="s">
        <v>3</v>
      </c>
      <c r="AA52" s="49">
        <v>53.333333333333336</v>
      </c>
      <c r="AB52" s="49">
        <v>51.111111111111107</v>
      </c>
      <c r="AC52" s="49">
        <v>48.888888888888893</v>
      </c>
      <c r="AD52" s="49">
        <v>46.666666666666664</v>
      </c>
      <c r="AE52" s="49">
        <v>44.44444444444445</v>
      </c>
      <c r="AF52" s="49">
        <v>42.222222222222229</v>
      </c>
      <c r="AG52" s="49">
        <v>40</v>
      </c>
      <c r="AH52" s="49">
        <v>40</v>
      </c>
      <c r="AI52" s="49">
        <v>40</v>
      </c>
      <c r="AJ52" s="49">
        <v>40</v>
      </c>
      <c r="AK52" s="49">
        <v>40</v>
      </c>
      <c r="AL52" s="49">
        <v>40</v>
      </c>
      <c r="AM52" s="49">
        <v>40</v>
      </c>
      <c r="AN52" s="49">
        <v>40</v>
      </c>
      <c r="AO52" s="49">
        <v>40</v>
      </c>
      <c r="AP52" s="49">
        <v>48.54</v>
      </c>
      <c r="AQ52" s="49">
        <v>42.11</v>
      </c>
      <c r="AR52" s="49">
        <v>37.409999999999997</v>
      </c>
      <c r="AS52" s="49">
        <v>37.090000000000003</v>
      </c>
      <c r="AT52" s="49">
        <v>40</v>
      </c>
      <c r="AU52" s="49">
        <v>43.8</v>
      </c>
      <c r="AV52" s="49">
        <v>51.2</v>
      </c>
      <c r="AW52" s="49">
        <v>49.5</v>
      </c>
      <c r="AX52" s="49">
        <v>44.9</v>
      </c>
      <c r="AY52" s="49">
        <v>41</v>
      </c>
      <c r="AZ52" s="49">
        <v>39.200000000000003</v>
      </c>
      <c r="BA52" s="49">
        <v>40.200000000000003</v>
      </c>
      <c r="BB52" s="49" t="s">
        <v>442</v>
      </c>
      <c r="BC52" s="49" t="s">
        <v>442</v>
      </c>
      <c r="BD52" s="49" t="s">
        <v>442</v>
      </c>
      <c r="BE52" s="49" t="s">
        <v>442</v>
      </c>
      <c r="BF52" s="49">
        <v>68.8</v>
      </c>
      <c r="BG52" s="49">
        <v>69.699999999999989</v>
      </c>
    </row>
    <row r="53" spans="2:59" ht="15.75">
      <c r="B53" s="1"/>
      <c r="Y53" s="255" t="s">
        <v>281</v>
      </c>
      <c r="Z53" s="46" t="s">
        <v>109</v>
      </c>
      <c r="AA53" s="47">
        <v>1058.9317333333333</v>
      </c>
      <c r="AB53" s="47">
        <v>657.03997777777772</v>
      </c>
      <c r="AC53" s="47">
        <v>438.47711111111113</v>
      </c>
      <c r="AD53" s="47">
        <v>811.23373333333336</v>
      </c>
      <c r="AE53" s="47">
        <v>494.66844444444445</v>
      </c>
      <c r="AF53" s="47">
        <v>1002.893888888889</v>
      </c>
      <c r="AG53" s="47">
        <v>1069.7236</v>
      </c>
      <c r="AH53" s="47">
        <v>1209.586</v>
      </c>
      <c r="AI53" s="47">
        <v>1143.4195999999999</v>
      </c>
      <c r="AJ53" s="47">
        <v>1353.1292000000001</v>
      </c>
      <c r="AK53" s="47">
        <v>948.87279999999998</v>
      </c>
      <c r="AL53" s="47">
        <v>835.56880000000001</v>
      </c>
      <c r="AM53" s="47">
        <v>775.9380000000001</v>
      </c>
      <c r="AN53" s="47">
        <v>617.52800000000002</v>
      </c>
      <c r="AO53" s="47">
        <v>624.37400000000002</v>
      </c>
      <c r="AP53" s="47">
        <v>67.9103724</v>
      </c>
      <c r="AQ53" s="47">
        <v>551.21989999999994</v>
      </c>
      <c r="AR53" s="47">
        <v>432.83369999999996</v>
      </c>
      <c r="AS53" s="47">
        <v>430.61490000000003</v>
      </c>
      <c r="AT53" s="47">
        <v>461.6</v>
      </c>
      <c r="AU53" s="47">
        <v>554.50800000000004</v>
      </c>
      <c r="AV53" s="47">
        <v>528.12800000000004</v>
      </c>
      <c r="AW53" s="47">
        <v>832.09500000000003</v>
      </c>
      <c r="AX53" s="47">
        <v>778.56600000000003</v>
      </c>
      <c r="AY53" s="47">
        <v>660.92</v>
      </c>
      <c r="AZ53" s="47">
        <v>613.48</v>
      </c>
      <c r="BA53" s="47">
        <v>598.17600000000004</v>
      </c>
      <c r="BB53" s="47" t="s">
        <v>441</v>
      </c>
      <c r="BC53" s="47" t="s">
        <v>441</v>
      </c>
      <c r="BD53" s="47" t="s">
        <v>441</v>
      </c>
      <c r="BE53" s="47" t="s">
        <v>441</v>
      </c>
      <c r="BF53" s="47">
        <v>22.015999999999998</v>
      </c>
      <c r="BG53" s="47">
        <v>354.07599999999996</v>
      </c>
    </row>
    <row r="54" spans="2:59">
      <c r="B54" s="1"/>
      <c r="Y54" s="255" t="s">
        <v>282</v>
      </c>
      <c r="Z54" s="46" t="s">
        <v>136</v>
      </c>
      <c r="AA54" s="50">
        <v>0.75637980952380968</v>
      </c>
      <c r="AB54" s="50">
        <v>0.46931426984126984</v>
      </c>
      <c r="AC54" s="50">
        <v>0.31319793650793654</v>
      </c>
      <c r="AD54" s="50">
        <v>0.57945266666666673</v>
      </c>
      <c r="AE54" s="50">
        <v>0.35333460317460319</v>
      </c>
      <c r="AF54" s="50">
        <v>0.71635277777777784</v>
      </c>
      <c r="AG54" s="50">
        <v>0.76408828571428578</v>
      </c>
      <c r="AH54" s="50">
        <v>0.86399000000000004</v>
      </c>
      <c r="AI54" s="50">
        <v>0.81672828571428568</v>
      </c>
      <c r="AJ54" s="50">
        <v>0.96652085714285729</v>
      </c>
      <c r="AK54" s="50">
        <v>0.67776628571428577</v>
      </c>
      <c r="AL54" s="50">
        <v>0.59683485714285722</v>
      </c>
      <c r="AM54" s="50">
        <v>0.55424142857142866</v>
      </c>
      <c r="AN54" s="50">
        <v>0.44109142857142858</v>
      </c>
      <c r="AO54" s="50">
        <v>0.44598142857142864</v>
      </c>
      <c r="AP54" s="50">
        <v>4.8507408857142865E-2</v>
      </c>
      <c r="AQ54" s="50">
        <v>0.39372849999999998</v>
      </c>
      <c r="AR54" s="50">
        <v>0.30916692857142858</v>
      </c>
      <c r="AS54" s="50">
        <v>0.30758207142857147</v>
      </c>
      <c r="AT54" s="50">
        <v>0.32971428571428579</v>
      </c>
      <c r="AU54" s="50">
        <v>0.39607714285714291</v>
      </c>
      <c r="AV54" s="50">
        <v>0.37723428571428574</v>
      </c>
      <c r="AW54" s="50">
        <v>0.59435357142857148</v>
      </c>
      <c r="AX54" s="50">
        <v>0.55611857142857146</v>
      </c>
      <c r="AY54" s="50">
        <v>0.47208571428571428</v>
      </c>
      <c r="AZ54" s="50">
        <v>0.43820000000000003</v>
      </c>
      <c r="BA54" s="50">
        <v>0.4272685714285715</v>
      </c>
      <c r="BB54" s="50" t="s">
        <v>441</v>
      </c>
      <c r="BC54" s="50" t="s">
        <v>441</v>
      </c>
      <c r="BD54" s="50" t="s">
        <v>441</v>
      </c>
      <c r="BE54" s="50" t="s">
        <v>441</v>
      </c>
      <c r="BF54" s="50">
        <v>1.5725714285714287E-2</v>
      </c>
      <c r="BG54" s="50">
        <v>0.25291142857142856</v>
      </c>
    </row>
    <row r="57" spans="2:59" s="127" customFormat="1">
      <c r="C57" s="254"/>
      <c r="D57" s="254"/>
      <c r="E57" s="254"/>
      <c r="F57" s="254"/>
      <c r="G57" s="254"/>
      <c r="H57" s="254"/>
      <c r="I57" s="254"/>
      <c r="J57" s="254"/>
      <c r="K57" s="254"/>
      <c r="L57" s="254"/>
      <c r="M57" s="254"/>
      <c r="N57" s="254"/>
      <c r="O57" s="254"/>
      <c r="P57" s="254"/>
      <c r="Q57" s="254"/>
      <c r="R57" s="254"/>
      <c r="S57" s="254"/>
      <c r="T57" s="106"/>
      <c r="U57" s="106"/>
      <c r="V57" s="216"/>
      <c r="W57" s="216" t="s">
        <v>177</v>
      </c>
      <c r="X57" s="181">
        <v>18</v>
      </c>
      <c r="Y57" s="127" t="s">
        <v>283</v>
      </c>
      <c r="Z57" s="274"/>
    </row>
    <row r="58" spans="2:59">
      <c r="B58" s="1"/>
      <c r="Y58" s="6" t="s">
        <v>257</v>
      </c>
      <c r="Z58" s="12" t="s">
        <v>278</v>
      </c>
      <c r="AA58" s="7">
        <v>1990</v>
      </c>
      <c r="AB58" s="7">
        <v>1991</v>
      </c>
      <c r="AC58" s="7">
        <v>1992</v>
      </c>
      <c r="AD58" s="7">
        <v>1993</v>
      </c>
      <c r="AE58" s="7">
        <v>1994</v>
      </c>
      <c r="AF58" s="7">
        <v>1995</v>
      </c>
      <c r="AG58" s="7">
        <v>1996</v>
      </c>
      <c r="AH58" s="7">
        <v>1997</v>
      </c>
      <c r="AI58" s="7">
        <v>1998</v>
      </c>
      <c r="AJ58" s="7">
        <v>1999</v>
      </c>
      <c r="AK58" s="7">
        <v>2000</v>
      </c>
      <c r="AL58" s="7">
        <v>2001</v>
      </c>
      <c r="AM58" s="7">
        <v>2002</v>
      </c>
      <c r="AN58" s="7">
        <v>2003</v>
      </c>
      <c r="AO58" s="7">
        <v>2004</v>
      </c>
      <c r="AP58" s="4">
        <f t="shared" ref="AP58" si="46">AO58+1</f>
        <v>2005</v>
      </c>
      <c r="AQ58" s="4">
        <f t="shared" ref="AQ58" si="47">AP58+1</f>
        <v>2006</v>
      </c>
      <c r="AR58" s="4">
        <f>AQ58+1</f>
        <v>2007</v>
      </c>
      <c r="AS58" s="4">
        <f t="shared" ref="AS58" si="48">AR58+1</f>
        <v>2008</v>
      </c>
      <c r="AT58" s="4">
        <f t="shared" ref="AT58" si="49">AS58+1</f>
        <v>2009</v>
      </c>
      <c r="AU58" s="4">
        <f t="shared" ref="AU58" si="50">AT58+1</f>
        <v>2010</v>
      </c>
      <c r="AV58" s="4">
        <f t="shared" ref="AV58" si="51">AU58+1</f>
        <v>2011</v>
      </c>
      <c r="AW58" s="4">
        <f t="shared" ref="AW58" si="52">AV58+1</f>
        <v>2012</v>
      </c>
      <c r="AX58" s="4">
        <f t="shared" ref="AX58" si="53">AW58+1</f>
        <v>2013</v>
      </c>
      <c r="AY58" s="4">
        <f t="shared" ref="AY58" si="54">AX58+1</f>
        <v>2014</v>
      </c>
      <c r="AZ58" s="4">
        <f t="shared" ref="AZ58" si="55">AY58+1</f>
        <v>2015</v>
      </c>
      <c r="BA58" s="4">
        <f t="shared" ref="BA58" si="56">AZ58+1</f>
        <v>2016</v>
      </c>
      <c r="BB58" s="4">
        <f t="shared" ref="BB58" si="57">BA58+1</f>
        <v>2017</v>
      </c>
      <c r="BC58" s="4">
        <f t="shared" ref="BC58" si="58">BB58+1</f>
        <v>2018</v>
      </c>
      <c r="BD58" s="4">
        <f t="shared" ref="BD58" si="59">BC58+1</f>
        <v>2019</v>
      </c>
      <c r="BE58" s="4">
        <f t="shared" ref="BE58:BG58" si="60">BD58+1</f>
        <v>2020</v>
      </c>
      <c r="BF58" s="4">
        <f t="shared" ref="BF58" si="61">BE58+1</f>
        <v>2021</v>
      </c>
      <c r="BG58" s="4">
        <f t="shared" si="60"/>
        <v>2022</v>
      </c>
    </row>
    <row r="59" spans="2:59">
      <c r="B59" s="1"/>
      <c r="Y59" s="415" t="s">
        <v>126</v>
      </c>
      <c r="Z59" s="51" t="s">
        <v>205</v>
      </c>
      <c r="AA59" s="52">
        <v>48.79058639380532</v>
      </c>
      <c r="AB59" s="52">
        <v>21.780337996664382</v>
      </c>
      <c r="AC59" s="52">
        <v>10.178823820790672</v>
      </c>
      <c r="AD59" s="52">
        <v>95.673958565730615</v>
      </c>
      <c r="AE59" s="52">
        <v>11.297991703539825</v>
      </c>
      <c r="AF59" s="52">
        <v>51.887073008849569</v>
      </c>
      <c r="AG59" s="52">
        <v>63.938264159292046</v>
      </c>
      <c r="AH59" s="52">
        <v>105.95005553097349</v>
      </c>
      <c r="AI59" s="52">
        <v>202.52696238938057</v>
      </c>
      <c r="AJ59" s="52">
        <v>181.79264283642769</v>
      </c>
      <c r="AK59" s="52">
        <v>144.86536028761066</v>
      </c>
      <c r="AL59" s="52">
        <v>49.627474668141602</v>
      </c>
      <c r="AM59" s="52">
        <v>31.204522706759544</v>
      </c>
      <c r="AN59" s="52">
        <v>68.792216150442499</v>
      </c>
      <c r="AO59" s="52">
        <v>39.297969563186513</v>
      </c>
      <c r="AP59" s="52">
        <v>21.082454535201212</v>
      </c>
      <c r="AQ59" s="52">
        <v>44.296373088523751</v>
      </c>
      <c r="AR59" s="52">
        <v>9.7626915602382329</v>
      </c>
      <c r="AS59" s="52">
        <v>16.615883824230732</v>
      </c>
      <c r="AT59" s="52">
        <v>17.441302619253303</v>
      </c>
      <c r="AU59" s="52">
        <v>18.966836611273433</v>
      </c>
      <c r="AV59" s="52">
        <v>35.118853257964098</v>
      </c>
      <c r="AW59" s="52">
        <v>4.2488817373909971</v>
      </c>
      <c r="AX59" s="52">
        <v>5.1125773951862037</v>
      </c>
      <c r="AY59" s="52">
        <v>4.793244286267603</v>
      </c>
      <c r="AZ59" s="52">
        <v>26.06680128491082</v>
      </c>
      <c r="BA59" s="52">
        <v>6.8847889200535288</v>
      </c>
      <c r="BB59" s="52">
        <v>6.7482488656346185</v>
      </c>
      <c r="BC59" s="52">
        <v>4.8878210927726728</v>
      </c>
      <c r="BD59" s="52">
        <v>2.8369156265894686</v>
      </c>
      <c r="BE59" s="52">
        <v>5.3249360911991133</v>
      </c>
      <c r="BF59" s="52">
        <v>6.2417145866143651</v>
      </c>
      <c r="BG59" s="52">
        <v>3.4679134548548953</v>
      </c>
    </row>
    <row r="60" spans="2:59">
      <c r="B60" s="1"/>
      <c r="Y60" s="258"/>
    </row>
    <row r="61" spans="2:59">
      <c r="B61" s="1"/>
    </row>
    <row r="62" spans="2:59" s="127" customFormat="1">
      <c r="C62" s="254"/>
      <c r="D62" s="254"/>
      <c r="E62" s="254"/>
      <c r="F62" s="254"/>
      <c r="G62" s="254"/>
      <c r="H62" s="254"/>
      <c r="I62" s="254"/>
      <c r="J62" s="254"/>
      <c r="K62" s="254"/>
      <c r="L62" s="254"/>
      <c r="M62" s="254"/>
      <c r="N62" s="254"/>
      <c r="O62" s="254"/>
      <c r="P62" s="254"/>
      <c r="Q62" s="254"/>
      <c r="R62" s="254"/>
      <c r="S62" s="254"/>
      <c r="T62" s="106"/>
      <c r="U62" s="106"/>
      <c r="V62" s="216"/>
      <c r="W62" s="216" t="s">
        <v>177</v>
      </c>
      <c r="X62" s="181">
        <v>19</v>
      </c>
      <c r="Y62" s="127" t="s">
        <v>284</v>
      </c>
      <c r="Z62" s="274"/>
    </row>
    <row r="63" spans="2:59">
      <c r="B63" s="1"/>
      <c r="Y63" s="6" t="s">
        <v>257</v>
      </c>
      <c r="Z63" s="12" t="s">
        <v>278</v>
      </c>
      <c r="AA63" s="7">
        <v>1990</v>
      </c>
      <c r="AB63" s="7">
        <v>1991</v>
      </c>
      <c r="AC63" s="7">
        <v>1992</v>
      </c>
      <c r="AD63" s="7">
        <v>1993</v>
      </c>
      <c r="AE63" s="7">
        <v>1994</v>
      </c>
      <c r="AF63" s="7">
        <v>1995</v>
      </c>
      <c r="AG63" s="7">
        <v>1996</v>
      </c>
      <c r="AH63" s="7">
        <v>1997</v>
      </c>
      <c r="AI63" s="7">
        <v>1998</v>
      </c>
      <c r="AJ63" s="7">
        <v>1999</v>
      </c>
      <c r="AK63" s="7">
        <v>2000</v>
      </c>
      <c r="AL63" s="7">
        <v>2001</v>
      </c>
      <c r="AM63" s="7">
        <v>2002</v>
      </c>
      <c r="AN63" s="7">
        <v>2003</v>
      </c>
      <c r="AO63" s="7">
        <v>2004</v>
      </c>
      <c r="AP63" s="4">
        <f t="shared" ref="AP63:BG63" si="62">AO63+1</f>
        <v>2005</v>
      </c>
      <c r="AQ63" s="4">
        <f t="shared" si="62"/>
        <v>2006</v>
      </c>
      <c r="AR63" s="4">
        <f>AQ63+1</f>
        <v>2007</v>
      </c>
      <c r="AS63" s="4">
        <f t="shared" si="62"/>
        <v>2008</v>
      </c>
      <c r="AT63" s="4">
        <f t="shared" si="62"/>
        <v>2009</v>
      </c>
      <c r="AU63" s="4">
        <f t="shared" si="62"/>
        <v>2010</v>
      </c>
      <c r="AV63" s="4">
        <f t="shared" si="62"/>
        <v>2011</v>
      </c>
      <c r="AW63" s="4">
        <f t="shared" si="62"/>
        <v>2012</v>
      </c>
      <c r="AX63" s="4">
        <f t="shared" si="62"/>
        <v>2013</v>
      </c>
      <c r="AY63" s="4">
        <f t="shared" si="62"/>
        <v>2014</v>
      </c>
      <c r="AZ63" s="4">
        <f t="shared" si="62"/>
        <v>2015</v>
      </c>
      <c r="BA63" s="4">
        <f t="shared" si="62"/>
        <v>2016</v>
      </c>
      <c r="BB63" s="4">
        <f t="shared" si="62"/>
        <v>2017</v>
      </c>
      <c r="BC63" s="4">
        <f t="shared" si="62"/>
        <v>2018</v>
      </c>
      <c r="BD63" s="4">
        <f t="shared" si="62"/>
        <v>2019</v>
      </c>
      <c r="BE63" s="4">
        <f t="shared" si="62"/>
        <v>2020</v>
      </c>
      <c r="BF63" s="4">
        <f t="shared" si="62"/>
        <v>2021</v>
      </c>
      <c r="BG63" s="4">
        <f t="shared" si="62"/>
        <v>2022</v>
      </c>
    </row>
    <row r="64" spans="2:59">
      <c r="B64" s="1"/>
      <c r="Y64" s="415" t="s">
        <v>126</v>
      </c>
      <c r="Z64" s="51" t="s">
        <v>205</v>
      </c>
      <c r="AA64" s="52">
        <v>2.6434541332743202</v>
      </c>
      <c r="AB64" s="52">
        <v>3.5234758998136311</v>
      </c>
      <c r="AC64" s="52">
        <v>3.8716326594412833</v>
      </c>
      <c r="AD64" s="52">
        <v>3.9919102419436112</v>
      </c>
      <c r="AE64" s="52">
        <v>5.7402788658125292</v>
      </c>
      <c r="AF64" s="52">
        <v>5.8462639623893349</v>
      </c>
      <c r="AG64" s="52">
        <v>6.7242581545575568</v>
      </c>
      <c r="AH64" s="52">
        <v>7.8153242331780151</v>
      </c>
      <c r="AI64" s="52">
        <v>9.6867449556615597</v>
      </c>
      <c r="AJ64" s="52">
        <v>13.364190996029954</v>
      </c>
      <c r="AK64" s="52">
        <v>16.576106806686713</v>
      </c>
      <c r="AL64" s="52">
        <v>19.022571623588277</v>
      </c>
      <c r="AM64" s="52">
        <v>19.606204441549263</v>
      </c>
      <c r="AN64" s="52">
        <v>19.771623411738751</v>
      </c>
      <c r="AO64" s="52">
        <v>17.179401144648949</v>
      </c>
      <c r="AP64" s="52">
        <v>17.356865385600443</v>
      </c>
      <c r="AQ64" s="52">
        <v>17.341808211678536</v>
      </c>
      <c r="AR64" s="52">
        <v>17.262129649645775</v>
      </c>
      <c r="AS64" s="52">
        <v>16.517418206358901</v>
      </c>
      <c r="AT64" s="52">
        <v>16.12804051094702</v>
      </c>
      <c r="AU64" s="52">
        <v>16.121070708812258</v>
      </c>
      <c r="AV64" s="52">
        <v>15.972095618069442</v>
      </c>
      <c r="AW64" s="52">
        <v>16.036364545721238</v>
      </c>
      <c r="AX64" s="52">
        <v>15.336446744142959</v>
      </c>
      <c r="AY64" s="52">
        <v>14.398607765054489</v>
      </c>
      <c r="AZ64" s="52">
        <v>14.061062695713909</v>
      </c>
      <c r="BA64" s="52">
        <v>14.203149766951155</v>
      </c>
      <c r="BB64" s="52">
        <v>13.934354270789012</v>
      </c>
      <c r="BC64" s="52">
        <v>13.696951981009486</v>
      </c>
      <c r="BD64" s="52">
        <v>13.513889415141048</v>
      </c>
      <c r="BE64" s="52">
        <v>13.304848149699952</v>
      </c>
      <c r="BF64" s="52">
        <v>12.233491916462595</v>
      </c>
      <c r="BG64" s="52">
        <v>10.001561924385545</v>
      </c>
    </row>
    <row r="65" spans="2:59">
      <c r="B65" s="1"/>
    </row>
    <row r="66" spans="2:59">
      <c r="B66" s="1"/>
    </row>
    <row r="67" spans="2:59" ht="15.75">
      <c r="B67" s="1"/>
      <c r="V67" s="215" t="s">
        <v>285</v>
      </c>
    </row>
    <row r="68" spans="2:59" ht="15.75">
      <c r="B68" s="1"/>
      <c r="V68" s="215"/>
    </row>
    <row r="69" spans="2:59">
      <c r="B69" s="1"/>
      <c r="V69" s="31"/>
      <c r="X69" s="94"/>
    </row>
    <row r="70" spans="2:59" ht="15.75">
      <c r="B70" s="1"/>
      <c r="V70" s="215" t="s">
        <v>286</v>
      </c>
    </row>
    <row r="71" spans="2:59" ht="15.75">
      <c r="B71" s="1"/>
      <c r="V71" s="215"/>
      <c r="X71" s="94"/>
      <c r="Z71" s="94"/>
    </row>
    <row r="72" spans="2:59">
      <c r="B72" s="1"/>
      <c r="Y72" s="10"/>
      <c r="AA72" s="11"/>
      <c r="AB72" s="11"/>
      <c r="AC72" s="11"/>
      <c r="AD72" s="11"/>
      <c r="AE72" s="11"/>
      <c r="AF72" s="11"/>
      <c r="AG72" s="11"/>
      <c r="AH72" s="11"/>
      <c r="AI72" s="11"/>
      <c r="AJ72" s="11"/>
      <c r="AK72" s="11"/>
      <c r="AL72" s="11"/>
      <c r="AM72" s="11"/>
      <c r="AN72" s="11"/>
      <c r="AO72" s="11"/>
      <c r="AP72" s="11"/>
      <c r="AQ72" s="11"/>
      <c r="AR72" s="11"/>
      <c r="AS72" s="11"/>
      <c r="AT72" s="11"/>
    </row>
    <row r="73" spans="2:59" s="127" customFormat="1">
      <c r="C73" s="254"/>
      <c r="D73" s="254"/>
      <c r="E73" s="254"/>
      <c r="F73" s="254"/>
      <c r="G73" s="254"/>
      <c r="H73" s="254"/>
      <c r="I73" s="254"/>
      <c r="J73" s="254"/>
      <c r="K73" s="254"/>
      <c r="L73" s="254"/>
      <c r="M73" s="254"/>
      <c r="N73" s="254"/>
      <c r="O73" s="254"/>
      <c r="P73" s="254"/>
      <c r="Q73" s="254"/>
      <c r="R73" s="254"/>
      <c r="S73" s="254"/>
      <c r="T73" s="106"/>
      <c r="U73" s="106"/>
      <c r="V73" s="216"/>
      <c r="W73" s="216" t="s">
        <v>177</v>
      </c>
      <c r="X73" s="181">
        <v>34</v>
      </c>
      <c r="Y73" s="416" t="s">
        <v>287</v>
      </c>
      <c r="Z73" s="274"/>
      <c r="AA73" s="275"/>
      <c r="AB73" s="275"/>
      <c r="AC73" s="275"/>
      <c r="AD73" s="275"/>
      <c r="AE73" s="275"/>
      <c r="AF73" s="275"/>
      <c r="AG73" s="275"/>
      <c r="AH73" s="275"/>
      <c r="AI73" s="275"/>
      <c r="AJ73" s="275"/>
      <c r="AK73" s="275"/>
      <c r="AL73" s="275"/>
      <c r="AM73" s="275"/>
      <c r="AN73" s="275"/>
      <c r="AO73" s="275"/>
      <c r="AP73" s="275"/>
      <c r="AQ73" s="275"/>
      <c r="AR73" s="275"/>
      <c r="AS73" s="275"/>
      <c r="AT73" s="275"/>
    </row>
    <row r="74" spans="2:59">
      <c r="B74" s="1"/>
      <c r="C74" s="106"/>
      <c r="D74" s="106"/>
      <c r="E74" s="106"/>
      <c r="F74" s="106"/>
      <c r="G74" s="106"/>
      <c r="H74" s="106"/>
      <c r="I74" s="106"/>
      <c r="J74" s="106"/>
      <c r="K74" s="106"/>
      <c r="L74" s="106"/>
      <c r="M74" s="106"/>
      <c r="N74" s="106"/>
      <c r="O74" s="106"/>
      <c r="P74" s="106"/>
      <c r="Q74" s="106"/>
      <c r="R74" s="106"/>
      <c r="S74" s="106"/>
      <c r="Y74" s="69" t="s">
        <v>257</v>
      </c>
      <c r="Z74" s="68" t="s">
        <v>258</v>
      </c>
      <c r="AA74" s="69">
        <v>1990</v>
      </c>
      <c r="AB74" s="69">
        <v>1991</v>
      </c>
      <c r="AC74" s="69">
        <v>1992</v>
      </c>
      <c r="AD74" s="69">
        <v>1993</v>
      </c>
      <c r="AE74" s="69">
        <v>1994</v>
      </c>
      <c r="AF74" s="69">
        <v>1995</v>
      </c>
      <c r="AG74" s="69">
        <v>1996</v>
      </c>
      <c r="AH74" s="69">
        <v>1997</v>
      </c>
      <c r="AI74" s="69">
        <v>1998</v>
      </c>
      <c r="AJ74" s="69">
        <v>1999</v>
      </c>
      <c r="AK74" s="69">
        <v>2000</v>
      </c>
      <c r="AL74" s="69">
        <v>2001</v>
      </c>
      <c r="AM74" s="69">
        <v>2002</v>
      </c>
      <c r="AN74" s="69">
        <v>2003</v>
      </c>
      <c r="AO74" s="69">
        <v>2004</v>
      </c>
      <c r="AP74" s="19">
        <f t="shared" ref="AP74" si="63">AO74+1</f>
        <v>2005</v>
      </c>
      <c r="AQ74" s="19">
        <f t="shared" ref="AQ74" si="64">AP74+1</f>
        <v>2006</v>
      </c>
      <c r="AR74" s="19">
        <f>AQ74+1</f>
        <v>2007</v>
      </c>
      <c r="AS74" s="19">
        <f t="shared" ref="AS74" si="65">AR74+1</f>
        <v>2008</v>
      </c>
      <c r="AT74" s="19">
        <f t="shared" ref="AT74" si="66">AS74+1</f>
        <v>2009</v>
      </c>
      <c r="AU74" s="19">
        <f t="shared" ref="AU74" si="67">AT74+1</f>
        <v>2010</v>
      </c>
      <c r="AV74" s="19">
        <f t="shared" ref="AV74" si="68">AU74+1</f>
        <v>2011</v>
      </c>
      <c r="AW74" s="19">
        <f t="shared" ref="AW74" si="69">AV74+1</f>
        <v>2012</v>
      </c>
      <c r="AX74" s="19">
        <f t="shared" ref="AX74:BG74" si="70">AW74+1</f>
        <v>2013</v>
      </c>
      <c r="AY74" s="19">
        <f t="shared" si="70"/>
        <v>2014</v>
      </c>
      <c r="AZ74" s="19">
        <f t="shared" si="70"/>
        <v>2015</v>
      </c>
      <c r="BA74" s="19">
        <f t="shared" si="70"/>
        <v>2016</v>
      </c>
      <c r="BB74" s="19">
        <f t="shared" si="70"/>
        <v>2017</v>
      </c>
      <c r="BC74" s="19">
        <f t="shared" si="70"/>
        <v>2018</v>
      </c>
      <c r="BD74" s="19">
        <f t="shared" si="70"/>
        <v>2019</v>
      </c>
      <c r="BE74" s="19">
        <f t="shared" si="70"/>
        <v>2020</v>
      </c>
      <c r="BF74" s="19">
        <f t="shared" si="70"/>
        <v>2021</v>
      </c>
      <c r="BG74" s="19">
        <f t="shared" si="70"/>
        <v>2022</v>
      </c>
    </row>
    <row r="75" spans="2:59">
      <c r="B75" s="1"/>
      <c r="Y75" s="256" t="s">
        <v>288</v>
      </c>
      <c r="Z75" s="79" t="s">
        <v>0</v>
      </c>
      <c r="AA75" s="306">
        <v>100</v>
      </c>
      <c r="AB75" s="306">
        <v>100</v>
      </c>
      <c r="AC75" s="306">
        <v>100</v>
      </c>
      <c r="AD75" s="306">
        <v>100</v>
      </c>
      <c r="AE75" s="306">
        <v>100</v>
      </c>
      <c r="AF75" s="306">
        <v>100</v>
      </c>
      <c r="AG75" s="306">
        <v>100</v>
      </c>
      <c r="AH75" s="306">
        <v>100</v>
      </c>
      <c r="AI75" s="306">
        <v>100</v>
      </c>
      <c r="AJ75" s="306">
        <v>100</v>
      </c>
      <c r="AK75" s="306">
        <v>100</v>
      </c>
      <c r="AL75" s="306">
        <v>100</v>
      </c>
      <c r="AM75" s="306">
        <v>100</v>
      </c>
      <c r="AN75" s="306">
        <v>100</v>
      </c>
      <c r="AO75" s="306">
        <v>100</v>
      </c>
      <c r="AP75" s="306">
        <v>100</v>
      </c>
      <c r="AQ75" s="306">
        <v>100</v>
      </c>
      <c r="AR75" s="306">
        <v>100</v>
      </c>
      <c r="AS75" s="306">
        <v>100</v>
      </c>
      <c r="AT75" s="306">
        <v>100</v>
      </c>
      <c r="AU75" s="306">
        <v>100</v>
      </c>
      <c r="AV75" s="306">
        <v>100</v>
      </c>
      <c r="AW75" s="306">
        <v>100</v>
      </c>
      <c r="AX75" s="306">
        <v>100</v>
      </c>
      <c r="AY75" s="306">
        <v>100</v>
      </c>
      <c r="AZ75" s="306">
        <v>100</v>
      </c>
      <c r="BA75" s="306">
        <v>100</v>
      </c>
      <c r="BB75" s="306">
        <v>100</v>
      </c>
      <c r="BC75" s="306">
        <v>100</v>
      </c>
      <c r="BD75" s="306">
        <v>100</v>
      </c>
      <c r="BE75" s="306">
        <v>100</v>
      </c>
      <c r="BF75" s="306">
        <v>100</v>
      </c>
      <c r="BG75" s="306">
        <v>100</v>
      </c>
    </row>
    <row r="76" spans="2:59">
      <c r="B76" s="1"/>
      <c r="Y76" s="78" t="s">
        <v>289</v>
      </c>
      <c r="Z76" s="79" t="s">
        <v>0</v>
      </c>
      <c r="AA76" s="208">
        <v>48.648648648648653</v>
      </c>
      <c r="AB76" s="208">
        <v>48.648648648648653</v>
      </c>
      <c r="AC76" s="208">
        <v>48.648648648648653</v>
      </c>
      <c r="AD76" s="208">
        <v>48.648648648648653</v>
      </c>
      <c r="AE76" s="208">
        <v>48.648648648648653</v>
      </c>
      <c r="AF76" s="208">
        <v>48.648648648648653</v>
      </c>
      <c r="AG76" s="208">
        <v>48.648648648648653</v>
      </c>
      <c r="AH76" s="208">
        <v>48.648648648648653</v>
      </c>
      <c r="AI76" s="208">
        <v>48.648648648648653</v>
      </c>
      <c r="AJ76" s="208">
        <v>48.648648648648653</v>
      </c>
      <c r="AK76" s="208">
        <v>48.648648648648653</v>
      </c>
      <c r="AL76" s="208">
        <v>48.648648648648653</v>
      </c>
      <c r="AM76" s="208">
        <v>48.648648648648653</v>
      </c>
      <c r="AN76" s="208">
        <v>48.648648648648653</v>
      </c>
      <c r="AO76" s="208">
        <v>48.648648648648653</v>
      </c>
      <c r="AP76" s="208">
        <v>48.648648648648653</v>
      </c>
      <c r="AQ76" s="208">
        <v>48.648648648648653</v>
      </c>
      <c r="AR76" s="208">
        <v>48.648648648648653</v>
      </c>
      <c r="AS76" s="208">
        <v>48.648648648648653</v>
      </c>
      <c r="AT76" s="208">
        <v>47.433903576982893</v>
      </c>
      <c r="AU76" s="208">
        <v>47.452229299363054</v>
      </c>
      <c r="AV76" s="208">
        <v>50.458715596330272</v>
      </c>
      <c r="AW76" s="208">
        <v>50.88</v>
      </c>
      <c r="AX76" s="208">
        <v>51.618122977346282</v>
      </c>
      <c r="AY76" s="208">
        <v>57.118644067796609</v>
      </c>
      <c r="AZ76" s="208">
        <v>51.956181533646316</v>
      </c>
      <c r="BA76" s="208">
        <v>54.377880184331794</v>
      </c>
      <c r="BB76" s="208">
        <v>59.615384615384613</v>
      </c>
      <c r="BC76" s="208">
        <v>61.695906432748536</v>
      </c>
      <c r="BD76" s="208">
        <v>62.762762762762762</v>
      </c>
      <c r="BE76" s="208">
        <v>69.014084507042256</v>
      </c>
      <c r="BF76" s="208">
        <v>74.570982839313572</v>
      </c>
      <c r="BG76" s="208">
        <v>81.126331811263313</v>
      </c>
    </row>
    <row r="77" spans="2:59">
      <c r="B77" s="1"/>
      <c r="Y77" s="256" t="s">
        <v>290</v>
      </c>
      <c r="Z77" s="79" t="s">
        <v>0</v>
      </c>
      <c r="AA77" s="306">
        <v>100</v>
      </c>
      <c r="AB77" s="306">
        <v>100</v>
      </c>
      <c r="AC77" s="306">
        <v>100</v>
      </c>
      <c r="AD77" s="306">
        <v>100</v>
      </c>
      <c r="AE77" s="306">
        <v>100</v>
      </c>
      <c r="AF77" s="306">
        <v>100</v>
      </c>
      <c r="AG77" s="306">
        <v>100</v>
      </c>
      <c r="AH77" s="306">
        <v>100</v>
      </c>
      <c r="AI77" s="306">
        <v>100</v>
      </c>
      <c r="AJ77" s="306">
        <v>100</v>
      </c>
      <c r="AK77" s="306">
        <v>100</v>
      </c>
      <c r="AL77" s="306">
        <v>100</v>
      </c>
      <c r="AM77" s="306">
        <v>100</v>
      </c>
      <c r="AN77" s="306">
        <v>100</v>
      </c>
      <c r="AO77" s="306">
        <v>100</v>
      </c>
      <c r="AP77" s="306">
        <v>100</v>
      </c>
      <c r="AQ77" s="306">
        <v>100</v>
      </c>
      <c r="AR77" s="306">
        <v>100</v>
      </c>
      <c r="AS77" s="306">
        <v>100</v>
      </c>
      <c r="AT77" s="306">
        <v>100</v>
      </c>
      <c r="AU77" s="306">
        <v>100</v>
      </c>
      <c r="AV77" s="306">
        <v>100</v>
      </c>
      <c r="AW77" s="306">
        <v>100</v>
      </c>
      <c r="AX77" s="306">
        <v>100</v>
      </c>
      <c r="AY77" s="306">
        <v>100</v>
      </c>
      <c r="AZ77" s="306">
        <v>100</v>
      </c>
      <c r="BA77" s="306">
        <v>100</v>
      </c>
      <c r="BB77" s="306">
        <v>100</v>
      </c>
      <c r="BC77" s="306">
        <v>100</v>
      </c>
      <c r="BD77" s="306">
        <v>100</v>
      </c>
      <c r="BE77" s="306">
        <v>100</v>
      </c>
      <c r="BF77" s="306">
        <v>100</v>
      </c>
      <c r="BG77" s="306">
        <v>100</v>
      </c>
    </row>
    <row r="78" spans="2:59">
      <c r="B78" s="1"/>
      <c r="Y78" s="10"/>
      <c r="AA78" s="11"/>
      <c r="AB78" s="11"/>
      <c r="AC78" s="11"/>
      <c r="AD78" s="11"/>
      <c r="AE78" s="11"/>
      <c r="AF78" s="11"/>
      <c r="AG78" s="11"/>
      <c r="AH78" s="11"/>
      <c r="AI78" s="11"/>
      <c r="AJ78" s="11"/>
      <c r="AK78" s="11"/>
      <c r="AL78" s="11"/>
      <c r="AM78" s="11"/>
      <c r="AN78" s="11"/>
      <c r="AO78" s="11"/>
      <c r="AP78" s="11"/>
      <c r="AQ78" s="11"/>
      <c r="AR78" s="11"/>
      <c r="AS78" s="11"/>
      <c r="AT78" s="11"/>
    </row>
    <row r="79" spans="2:59">
      <c r="B79" s="1"/>
      <c r="AA79" s="11"/>
      <c r="AB79" s="11"/>
      <c r="AC79" s="11"/>
      <c r="AD79" s="11"/>
      <c r="AE79" s="11"/>
      <c r="AF79" s="11"/>
      <c r="AG79" s="11"/>
      <c r="AH79" s="11"/>
      <c r="AI79" s="11"/>
      <c r="AJ79" s="11"/>
      <c r="AK79" s="11"/>
      <c r="AL79" s="11"/>
      <c r="AM79" s="11"/>
      <c r="AN79" s="11"/>
      <c r="AO79" s="11"/>
      <c r="AP79" s="11"/>
      <c r="AQ79" s="11"/>
      <c r="AR79" s="11"/>
      <c r="AS79" s="11"/>
      <c r="AT79" s="11"/>
    </row>
    <row r="80" spans="2:59" s="127" customFormat="1">
      <c r="C80" s="254"/>
      <c r="D80" s="254"/>
      <c r="E80" s="254"/>
      <c r="F80" s="254"/>
      <c r="G80" s="254"/>
      <c r="H80" s="254"/>
      <c r="I80" s="254"/>
      <c r="J80" s="254"/>
      <c r="K80" s="254"/>
      <c r="L80" s="254"/>
      <c r="M80" s="254"/>
      <c r="N80" s="254"/>
      <c r="O80" s="254"/>
      <c r="P80" s="254"/>
      <c r="Q80" s="254"/>
      <c r="R80" s="254"/>
      <c r="S80" s="254"/>
      <c r="T80" s="106"/>
      <c r="U80" s="106"/>
      <c r="V80" s="216"/>
      <c r="W80" s="216" t="s">
        <v>177</v>
      </c>
      <c r="X80" s="181">
        <v>35</v>
      </c>
      <c r="Y80" s="386" t="s">
        <v>291</v>
      </c>
      <c r="Z80" s="274"/>
      <c r="AA80" s="275"/>
      <c r="AB80" s="275"/>
      <c r="AC80" s="275"/>
      <c r="AD80" s="275"/>
      <c r="AE80" s="275"/>
      <c r="AF80" s="275"/>
      <c r="AG80" s="275"/>
      <c r="AH80" s="275"/>
      <c r="AI80" s="275"/>
      <c r="AJ80" s="275"/>
      <c r="AK80" s="275"/>
      <c r="AL80" s="275"/>
      <c r="AM80" s="275"/>
      <c r="AN80" s="275"/>
      <c r="AO80" s="275"/>
      <c r="AP80" s="275"/>
      <c r="AQ80" s="275"/>
      <c r="AR80" s="275"/>
      <c r="AS80" s="275"/>
      <c r="AT80" s="275"/>
    </row>
    <row r="81" spans="2:61">
      <c r="B81" s="1"/>
      <c r="C81" s="106"/>
      <c r="D81" s="106"/>
      <c r="E81" s="106"/>
      <c r="F81" s="106"/>
      <c r="G81" s="106"/>
      <c r="H81" s="106"/>
      <c r="I81" s="106"/>
      <c r="J81" s="106"/>
      <c r="K81" s="106"/>
      <c r="L81" s="106"/>
      <c r="M81" s="106"/>
      <c r="N81" s="106"/>
      <c r="O81" s="106"/>
      <c r="P81" s="106"/>
      <c r="Q81" s="106"/>
      <c r="R81" s="106"/>
      <c r="S81" s="106"/>
      <c r="Y81" s="69" t="s">
        <v>257</v>
      </c>
      <c r="Z81" s="68" t="s">
        <v>258</v>
      </c>
      <c r="AA81" s="69">
        <v>1990</v>
      </c>
      <c r="AB81" s="69">
        <v>1991</v>
      </c>
      <c r="AC81" s="69">
        <v>1992</v>
      </c>
      <c r="AD81" s="69">
        <v>1993</v>
      </c>
      <c r="AE81" s="69">
        <v>1994</v>
      </c>
      <c r="AF81" s="69">
        <v>1995</v>
      </c>
      <c r="AG81" s="69">
        <v>1996</v>
      </c>
      <c r="AH81" s="69">
        <v>1997</v>
      </c>
      <c r="AI81" s="69">
        <v>1998</v>
      </c>
      <c r="AJ81" s="69">
        <v>1999</v>
      </c>
      <c r="AK81" s="69">
        <v>2000</v>
      </c>
      <c r="AL81" s="69">
        <v>2001</v>
      </c>
      <c r="AM81" s="69">
        <v>2002</v>
      </c>
      <c r="AN81" s="69">
        <v>2003</v>
      </c>
      <c r="AO81" s="69">
        <v>2004</v>
      </c>
      <c r="AP81" s="19">
        <f t="shared" ref="AP81" si="71">AO81+1</f>
        <v>2005</v>
      </c>
      <c r="AQ81" s="19">
        <f t="shared" ref="AQ81" si="72">AP81+1</f>
        <v>2006</v>
      </c>
      <c r="AR81" s="19">
        <f>AQ81+1</f>
        <v>2007</v>
      </c>
      <c r="AS81" s="19">
        <f t="shared" ref="AS81" si="73">AR81+1</f>
        <v>2008</v>
      </c>
      <c r="AT81" s="19">
        <f t="shared" ref="AT81" si="74">AS81+1</f>
        <v>2009</v>
      </c>
      <c r="AU81" s="19">
        <f t="shared" ref="AU81" si="75">AT81+1</f>
        <v>2010</v>
      </c>
      <c r="AV81" s="19">
        <f t="shared" ref="AV81" si="76">AU81+1</f>
        <v>2011</v>
      </c>
      <c r="AW81" s="19">
        <f t="shared" ref="AW81" si="77">AV81+1</f>
        <v>2012</v>
      </c>
      <c r="AX81" s="19">
        <f t="shared" ref="AX81" si="78">AW81+1</f>
        <v>2013</v>
      </c>
      <c r="AY81" s="19">
        <f t="shared" ref="AY81:BA81" si="79">AX81+1</f>
        <v>2014</v>
      </c>
      <c r="AZ81" s="19">
        <f t="shared" si="79"/>
        <v>2015</v>
      </c>
      <c r="BA81" s="19">
        <f t="shared" si="79"/>
        <v>2016</v>
      </c>
      <c r="BB81" s="19">
        <f t="shared" ref="BB81:BG81" si="80">BA81+1</f>
        <v>2017</v>
      </c>
      <c r="BC81" s="19">
        <f t="shared" si="80"/>
        <v>2018</v>
      </c>
      <c r="BD81" s="19">
        <f t="shared" si="80"/>
        <v>2019</v>
      </c>
      <c r="BE81" s="19">
        <f t="shared" si="80"/>
        <v>2020</v>
      </c>
      <c r="BF81" s="19">
        <f t="shared" si="80"/>
        <v>2021</v>
      </c>
      <c r="BG81" s="19">
        <f t="shared" si="80"/>
        <v>2022</v>
      </c>
    </row>
    <row r="82" spans="2:61">
      <c r="B82" s="1"/>
      <c r="X82" s="94"/>
      <c r="Y82" s="136" t="s">
        <v>292</v>
      </c>
      <c r="Z82" s="79" t="s">
        <v>0</v>
      </c>
      <c r="AA82" s="209">
        <v>100</v>
      </c>
      <c r="AB82" s="209">
        <v>100</v>
      </c>
      <c r="AC82" s="209">
        <v>100</v>
      </c>
      <c r="AD82" s="209">
        <v>100</v>
      </c>
      <c r="AE82" s="209">
        <v>100</v>
      </c>
      <c r="AF82" s="209">
        <v>100</v>
      </c>
      <c r="AG82" s="209">
        <v>100</v>
      </c>
      <c r="AH82" s="209">
        <v>100</v>
      </c>
      <c r="AI82" s="209">
        <v>100</v>
      </c>
      <c r="AJ82" s="209">
        <v>100</v>
      </c>
      <c r="AK82" s="209">
        <v>100</v>
      </c>
      <c r="AL82" s="209">
        <v>100</v>
      </c>
      <c r="AM82" s="209">
        <v>100</v>
      </c>
      <c r="AN82" s="209">
        <v>100</v>
      </c>
      <c r="AO82" s="209">
        <v>100</v>
      </c>
      <c r="AP82" s="209">
        <v>99.614200608590366</v>
      </c>
      <c r="AQ82" s="209">
        <v>99.557440802923395</v>
      </c>
      <c r="AR82" s="209">
        <v>99.478147182392632</v>
      </c>
      <c r="AS82" s="209">
        <v>99.481558725479132</v>
      </c>
      <c r="AT82" s="209">
        <v>99.384241657374758</v>
      </c>
      <c r="AU82" s="209">
        <v>99.291817746006515</v>
      </c>
      <c r="AV82" s="209">
        <v>99.270436171483794</v>
      </c>
      <c r="AW82" s="209">
        <v>99.331393823282539</v>
      </c>
      <c r="AX82" s="209">
        <v>99.330537533028703</v>
      </c>
      <c r="AY82" s="209">
        <v>99.060914123077694</v>
      </c>
      <c r="AZ82" s="209">
        <v>99.111085191637343</v>
      </c>
      <c r="BA82" s="209">
        <v>99.036042973514895</v>
      </c>
      <c r="BB82" s="209">
        <v>99.071500456697336</v>
      </c>
      <c r="BC82" s="209">
        <v>99.073327604033793</v>
      </c>
      <c r="BD82" s="209">
        <v>98.767372692014561</v>
      </c>
      <c r="BE82" s="209">
        <v>98.483559738255749</v>
      </c>
      <c r="BF82" s="209">
        <v>98.355053200581793</v>
      </c>
      <c r="BG82" s="209">
        <v>98.424491595352208</v>
      </c>
    </row>
    <row r="83" spans="2:61">
      <c r="B83" s="1"/>
      <c r="X83" s="94"/>
      <c r="Y83" s="78" t="s">
        <v>289</v>
      </c>
      <c r="Z83" s="79" t="s">
        <v>0</v>
      </c>
      <c r="AA83" s="209">
        <v>100</v>
      </c>
      <c r="AB83" s="209">
        <v>100</v>
      </c>
      <c r="AC83" s="209">
        <v>100</v>
      </c>
      <c r="AD83" s="209">
        <v>100</v>
      </c>
      <c r="AE83" s="209">
        <v>100</v>
      </c>
      <c r="AF83" s="209">
        <v>100</v>
      </c>
      <c r="AG83" s="209">
        <v>100</v>
      </c>
      <c r="AH83" s="209">
        <v>100</v>
      </c>
      <c r="AI83" s="209">
        <v>100</v>
      </c>
      <c r="AJ83" s="209">
        <v>100</v>
      </c>
      <c r="AK83" s="209">
        <v>100</v>
      </c>
      <c r="AL83" s="209">
        <v>100</v>
      </c>
      <c r="AM83" s="209">
        <v>100</v>
      </c>
      <c r="AN83" s="209">
        <v>100</v>
      </c>
      <c r="AO83" s="209">
        <v>100</v>
      </c>
      <c r="AP83" s="209">
        <v>100</v>
      </c>
      <c r="AQ83" s="209">
        <v>100</v>
      </c>
      <c r="AR83" s="209">
        <v>100</v>
      </c>
      <c r="AS83" s="209">
        <v>100</v>
      </c>
      <c r="AT83" s="209">
        <v>100</v>
      </c>
      <c r="AU83" s="209">
        <v>100</v>
      </c>
      <c r="AV83" s="209">
        <v>100</v>
      </c>
      <c r="AW83" s="209">
        <v>100</v>
      </c>
      <c r="AX83" s="209">
        <v>99.83085633442667</v>
      </c>
      <c r="AY83" s="209">
        <v>99.754577802936481</v>
      </c>
      <c r="AZ83" s="209">
        <v>99.751315528738075</v>
      </c>
      <c r="BA83" s="209">
        <v>99.736116986277651</v>
      </c>
      <c r="BB83" s="209">
        <v>99.704642618012372</v>
      </c>
      <c r="BC83" s="209">
        <v>99.710906814975118</v>
      </c>
      <c r="BD83" s="209">
        <v>99.7148980708766</v>
      </c>
      <c r="BE83" s="209">
        <v>99.647764118914139</v>
      </c>
      <c r="BF83" s="209">
        <v>99.540392013028693</v>
      </c>
      <c r="BG83" s="209">
        <v>99.443217859446492</v>
      </c>
    </row>
    <row r="84" spans="2:61">
      <c r="B84" s="1"/>
      <c r="X84" s="94"/>
      <c r="Y84" s="256" t="s">
        <v>290</v>
      </c>
      <c r="Z84" s="79" t="s">
        <v>0</v>
      </c>
      <c r="AA84" s="209">
        <v>100</v>
      </c>
      <c r="AB84" s="209">
        <v>100</v>
      </c>
      <c r="AC84" s="209">
        <v>100</v>
      </c>
      <c r="AD84" s="209">
        <v>100</v>
      </c>
      <c r="AE84" s="209">
        <v>100</v>
      </c>
      <c r="AF84" s="209">
        <v>100</v>
      </c>
      <c r="AG84" s="209">
        <v>100</v>
      </c>
      <c r="AH84" s="209">
        <v>100</v>
      </c>
      <c r="AI84" s="209">
        <v>100</v>
      </c>
      <c r="AJ84" s="209">
        <v>100</v>
      </c>
      <c r="AK84" s="209">
        <v>100</v>
      </c>
      <c r="AL84" s="209">
        <v>100</v>
      </c>
      <c r="AM84" s="209">
        <v>100</v>
      </c>
      <c r="AN84" s="209">
        <v>100</v>
      </c>
      <c r="AO84" s="209">
        <v>100</v>
      </c>
      <c r="AP84" s="209">
        <v>100</v>
      </c>
      <c r="AQ84" s="209">
        <v>100</v>
      </c>
      <c r="AR84" s="209">
        <v>100</v>
      </c>
      <c r="AS84" s="209">
        <v>100</v>
      </c>
      <c r="AT84" s="209">
        <v>100</v>
      </c>
      <c r="AU84" s="209">
        <v>99.891214054163299</v>
      </c>
      <c r="AV84" s="209">
        <v>99.809822791593689</v>
      </c>
      <c r="AW84" s="209">
        <v>99.736604701282744</v>
      </c>
      <c r="AX84" s="209">
        <v>99.687572968954242</v>
      </c>
      <c r="AY84" s="209">
        <v>99.642763832385924</v>
      </c>
      <c r="AZ84" s="209">
        <v>99.598145107723866</v>
      </c>
      <c r="BA84" s="209">
        <v>99.648299148039797</v>
      </c>
      <c r="BB84" s="209">
        <v>99.807271314591077</v>
      </c>
      <c r="BC84" s="209">
        <v>99.852964287301816</v>
      </c>
      <c r="BD84" s="209">
        <v>99.882181354517712</v>
      </c>
      <c r="BE84" s="209">
        <v>99.908510571490339</v>
      </c>
      <c r="BF84" s="209">
        <v>99.861067041921956</v>
      </c>
      <c r="BG84" s="209">
        <v>99.871140316678392</v>
      </c>
    </row>
    <row r="85" spans="2:61">
      <c r="B85" s="1"/>
      <c r="AA85" s="11"/>
      <c r="AB85" s="11"/>
      <c r="AC85" s="11"/>
      <c r="AD85" s="11"/>
      <c r="AE85" s="11"/>
      <c r="AF85" s="11"/>
      <c r="AG85" s="11"/>
      <c r="AH85" s="11"/>
      <c r="AI85" s="11"/>
      <c r="AJ85" s="11"/>
      <c r="AK85" s="11"/>
      <c r="AL85" s="11"/>
      <c r="AM85" s="11"/>
      <c r="AN85" s="11"/>
      <c r="AO85" s="11"/>
      <c r="AP85" s="11"/>
      <c r="AQ85" s="11"/>
      <c r="AR85" s="11"/>
      <c r="AS85" s="11"/>
      <c r="AT85" s="11"/>
    </row>
    <row r="86" spans="2:61">
      <c r="B86" s="1"/>
      <c r="X86" s="94"/>
      <c r="Y86" s="10"/>
      <c r="AA86" s="11"/>
      <c r="AB86" s="11"/>
      <c r="AC86" s="11"/>
      <c r="AD86" s="11"/>
      <c r="AE86" s="11"/>
      <c r="AF86" s="11"/>
      <c r="AG86" s="11"/>
      <c r="AH86" s="11"/>
      <c r="AI86" s="11"/>
      <c r="AJ86" s="11"/>
      <c r="AK86" s="11"/>
      <c r="AL86" s="11"/>
      <c r="AM86" s="11"/>
      <c r="AN86" s="11"/>
      <c r="AO86" s="11"/>
      <c r="AP86" s="11"/>
      <c r="AQ86" s="11"/>
      <c r="AR86" s="11"/>
      <c r="AS86" s="11"/>
      <c r="AT86" s="11"/>
    </row>
    <row r="87" spans="2:61" s="116" customFormat="1">
      <c r="T87" s="254"/>
      <c r="U87" s="254"/>
      <c r="V87" s="276"/>
      <c r="W87" s="216" t="s">
        <v>177</v>
      </c>
      <c r="X87" s="181">
        <v>39</v>
      </c>
      <c r="Y87" s="386" t="s">
        <v>293</v>
      </c>
      <c r="Z87" s="104"/>
    </row>
    <row r="88" spans="2:61" s="15" customFormat="1">
      <c r="T88" s="31"/>
      <c r="U88" s="31"/>
      <c r="V88" s="214"/>
      <c r="W88" s="31"/>
      <c r="X88" s="181"/>
      <c r="Y88" s="23" t="s">
        <v>257</v>
      </c>
      <c r="Z88" s="23" t="s">
        <v>258</v>
      </c>
      <c r="AA88" s="4">
        <v>1990</v>
      </c>
      <c r="AB88" s="4">
        <f>AA88+1</f>
        <v>1991</v>
      </c>
      <c r="AC88" s="4">
        <f t="shared" ref="AC88:BG88" si="81">AB88+1</f>
        <v>1992</v>
      </c>
      <c r="AD88" s="4">
        <f t="shared" si="81"/>
        <v>1993</v>
      </c>
      <c r="AE88" s="4">
        <f t="shared" si="81"/>
        <v>1994</v>
      </c>
      <c r="AF88" s="4">
        <f t="shared" si="81"/>
        <v>1995</v>
      </c>
      <c r="AG88" s="4">
        <f t="shared" si="81"/>
        <v>1996</v>
      </c>
      <c r="AH88" s="4">
        <f t="shared" si="81"/>
        <v>1997</v>
      </c>
      <c r="AI88" s="4">
        <f t="shared" si="81"/>
        <v>1998</v>
      </c>
      <c r="AJ88" s="4">
        <f t="shared" si="81"/>
        <v>1999</v>
      </c>
      <c r="AK88" s="4">
        <f t="shared" si="81"/>
        <v>2000</v>
      </c>
      <c r="AL88" s="4">
        <f t="shared" si="81"/>
        <v>2001</v>
      </c>
      <c r="AM88" s="4">
        <f t="shared" si="81"/>
        <v>2002</v>
      </c>
      <c r="AN88" s="4">
        <f t="shared" si="81"/>
        <v>2003</v>
      </c>
      <c r="AO88" s="4">
        <f t="shared" si="81"/>
        <v>2004</v>
      </c>
      <c r="AP88" s="4">
        <f t="shared" si="81"/>
        <v>2005</v>
      </c>
      <c r="AQ88" s="4">
        <f t="shared" si="81"/>
        <v>2006</v>
      </c>
      <c r="AR88" s="4">
        <f t="shared" si="81"/>
        <v>2007</v>
      </c>
      <c r="AS88" s="4">
        <f>AR88+1</f>
        <v>2008</v>
      </c>
      <c r="AT88" s="4">
        <f t="shared" si="81"/>
        <v>2009</v>
      </c>
      <c r="AU88" s="4">
        <f t="shared" si="81"/>
        <v>2010</v>
      </c>
      <c r="AV88" s="4">
        <f t="shared" si="81"/>
        <v>2011</v>
      </c>
      <c r="AW88" s="4">
        <f t="shared" si="81"/>
        <v>2012</v>
      </c>
      <c r="AX88" s="4">
        <f t="shared" si="81"/>
        <v>2013</v>
      </c>
      <c r="AY88" s="4">
        <f t="shared" si="81"/>
        <v>2014</v>
      </c>
      <c r="AZ88" s="4">
        <f t="shared" si="81"/>
        <v>2015</v>
      </c>
      <c r="BA88" s="4">
        <f t="shared" si="81"/>
        <v>2016</v>
      </c>
      <c r="BB88" s="4">
        <f t="shared" si="81"/>
        <v>2017</v>
      </c>
      <c r="BC88" s="4">
        <f t="shared" si="81"/>
        <v>2018</v>
      </c>
      <c r="BD88" s="4">
        <f t="shared" si="81"/>
        <v>2019</v>
      </c>
      <c r="BE88" s="4">
        <f t="shared" si="81"/>
        <v>2020</v>
      </c>
      <c r="BF88" s="4">
        <f t="shared" si="81"/>
        <v>2021</v>
      </c>
      <c r="BG88" s="4">
        <f t="shared" si="81"/>
        <v>2022</v>
      </c>
    </row>
    <row r="89" spans="2:61" s="257" customFormat="1">
      <c r="T89" s="258"/>
      <c r="U89" s="258"/>
      <c r="V89" s="259"/>
      <c r="W89" s="31"/>
      <c r="X89" s="181"/>
      <c r="Y89" s="70" t="s">
        <v>294</v>
      </c>
      <c r="Z89" s="61" t="s">
        <v>0</v>
      </c>
      <c r="AA89" s="71">
        <v>52.17227549128026</v>
      </c>
      <c r="AB89" s="71">
        <v>52.984741309895774</v>
      </c>
      <c r="AC89" s="71">
        <v>54.154545458028871</v>
      </c>
      <c r="AD89" s="71">
        <v>52.732080024541105</v>
      </c>
      <c r="AE89" s="71">
        <v>52.408926522090397</v>
      </c>
      <c r="AF89" s="71">
        <v>52.871417036747346</v>
      </c>
      <c r="AG89" s="71">
        <v>53.947030940052421</v>
      </c>
      <c r="AH89" s="71">
        <v>56.231115065741342</v>
      </c>
      <c r="AI89" s="71">
        <v>56.186861611037223</v>
      </c>
      <c r="AJ89" s="71">
        <v>55.880639664303814</v>
      </c>
      <c r="AK89" s="71">
        <v>55.277131744104011</v>
      </c>
      <c r="AL89" s="71">
        <v>53.804595756020049</v>
      </c>
      <c r="AM89" s="71">
        <v>53.41880894677228</v>
      </c>
      <c r="AN89" s="71">
        <v>54.324893322267918</v>
      </c>
      <c r="AO89" s="71">
        <v>54.691399395946263</v>
      </c>
      <c r="AP89" s="71">
        <v>54.444497414268625</v>
      </c>
      <c r="AQ89" s="71">
        <v>55.330375051155364</v>
      </c>
      <c r="AR89" s="71">
        <v>56.000627346906583</v>
      </c>
      <c r="AS89" s="71">
        <v>56.732379822453069</v>
      </c>
      <c r="AT89" s="71">
        <v>55.022650274725827</v>
      </c>
      <c r="AU89" s="71">
        <v>59.389953357139966</v>
      </c>
      <c r="AV89" s="71">
        <v>61.753589645690909</v>
      </c>
      <c r="AW89" s="71">
        <v>62.043456661894389</v>
      </c>
      <c r="AX89" s="71">
        <v>62.213673923982057</v>
      </c>
      <c r="AY89" s="71">
        <v>62.906650113728887</v>
      </c>
      <c r="AZ89" s="71">
        <v>65.254794297706269</v>
      </c>
      <c r="BA89" s="71">
        <v>63.854299459014371</v>
      </c>
      <c r="BB89" s="71">
        <v>65.601560420390484</v>
      </c>
      <c r="BC89" s="71">
        <v>64.465837931970398</v>
      </c>
      <c r="BD89" s="71">
        <v>63.630833130354127</v>
      </c>
      <c r="BE89" s="71">
        <v>61.285193271522331</v>
      </c>
      <c r="BF89" s="71">
        <v>61.374379605326268</v>
      </c>
      <c r="BG89" s="71">
        <v>60.514030881040256</v>
      </c>
    </row>
    <row r="90" spans="2:61" s="257" customFormat="1">
      <c r="T90" s="258"/>
      <c r="U90" s="258"/>
      <c r="V90" s="259"/>
      <c r="W90" s="31"/>
      <c r="X90" s="181"/>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row>
    <row r="92" spans="2:61" s="116" customFormat="1">
      <c r="T92" s="254"/>
      <c r="U92" s="254"/>
      <c r="V92" s="276"/>
      <c r="W92" s="216" t="s">
        <v>177</v>
      </c>
      <c r="X92" s="181">
        <v>41</v>
      </c>
      <c r="Y92" s="386" t="s">
        <v>222</v>
      </c>
      <c r="Z92" s="104"/>
      <c r="AA92" s="277"/>
      <c r="AB92" s="277"/>
      <c r="AC92" s="277"/>
      <c r="AD92" s="277"/>
      <c r="AE92" s="277"/>
      <c r="AF92" s="277"/>
      <c r="AG92" s="277"/>
      <c r="AH92" s="277"/>
      <c r="AI92" s="277"/>
      <c r="AJ92" s="277"/>
      <c r="AK92" s="277"/>
      <c r="AL92" s="277"/>
      <c r="AM92" s="277"/>
      <c r="AN92" s="277"/>
      <c r="AO92" s="277"/>
      <c r="AP92" s="277"/>
      <c r="AQ92" s="277"/>
      <c r="AR92" s="277"/>
      <c r="AS92" s="277"/>
      <c r="AT92" s="277"/>
    </row>
    <row r="93" spans="2:61">
      <c r="B93" s="1"/>
      <c r="C93" s="106"/>
      <c r="D93" s="106"/>
      <c r="E93" s="106"/>
      <c r="F93" s="106"/>
      <c r="G93" s="106"/>
      <c r="H93" s="106"/>
      <c r="I93" s="106"/>
      <c r="J93" s="106"/>
      <c r="K93" s="106"/>
      <c r="L93" s="106"/>
      <c r="M93" s="106"/>
      <c r="N93" s="106"/>
      <c r="O93" s="106"/>
      <c r="P93" s="106"/>
      <c r="Q93" s="106"/>
      <c r="R93" s="106"/>
      <c r="S93" s="106"/>
      <c r="X93" s="94"/>
      <c r="Y93" s="8" t="s">
        <v>257</v>
      </c>
      <c r="Z93" s="3" t="s">
        <v>258</v>
      </c>
      <c r="AA93" s="8">
        <v>1990</v>
      </c>
      <c r="AB93" s="8">
        <v>1991</v>
      </c>
      <c r="AC93" s="8">
        <v>1992</v>
      </c>
      <c r="AD93" s="8">
        <v>1993</v>
      </c>
      <c r="AE93" s="8">
        <v>1994</v>
      </c>
      <c r="AF93" s="8">
        <v>1995</v>
      </c>
      <c r="AG93" s="8">
        <v>1996</v>
      </c>
      <c r="AH93" s="8">
        <v>1997</v>
      </c>
      <c r="AI93" s="8">
        <v>1998</v>
      </c>
      <c r="AJ93" s="8">
        <v>1999</v>
      </c>
      <c r="AK93" s="8">
        <v>2000</v>
      </c>
      <c r="AL93" s="8">
        <v>2001</v>
      </c>
      <c r="AM93" s="8">
        <v>2002</v>
      </c>
      <c r="AN93" s="8">
        <v>2003</v>
      </c>
      <c r="AO93" s="8">
        <v>2004</v>
      </c>
      <c r="AP93" s="4">
        <f t="shared" ref="AP93:BG93" si="82">AO93+1</f>
        <v>2005</v>
      </c>
      <c r="AQ93" s="4">
        <f t="shared" si="82"/>
        <v>2006</v>
      </c>
      <c r="AR93" s="4">
        <f>AQ93+1</f>
        <v>2007</v>
      </c>
      <c r="AS93" s="4">
        <f t="shared" si="82"/>
        <v>2008</v>
      </c>
      <c r="AT93" s="4">
        <f t="shared" si="82"/>
        <v>2009</v>
      </c>
      <c r="AU93" s="4">
        <f t="shared" si="82"/>
        <v>2010</v>
      </c>
      <c r="AV93" s="4">
        <f t="shared" si="82"/>
        <v>2011</v>
      </c>
      <c r="AW93" s="4">
        <f t="shared" si="82"/>
        <v>2012</v>
      </c>
      <c r="AX93" s="4">
        <f t="shared" si="82"/>
        <v>2013</v>
      </c>
      <c r="AY93" s="4">
        <f t="shared" si="82"/>
        <v>2014</v>
      </c>
      <c r="AZ93" s="4">
        <f t="shared" si="82"/>
        <v>2015</v>
      </c>
      <c r="BA93" s="4">
        <f t="shared" si="82"/>
        <v>2016</v>
      </c>
      <c r="BB93" s="4">
        <f t="shared" si="82"/>
        <v>2017</v>
      </c>
      <c r="BC93" s="4">
        <f t="shared" si="82"/>
        <v>2018</v>
      </c>
      <c r="BD93" s="4">
        <f t="shared" si="82"/>
        <v>2019</v>
      </c>
      <c r="BE93" s="4">
        <f t="shared" si="82"/>
        <v>2020</v>
      </c>
      <c r="BF93" s="4">
        <f t="shared" si="82"/>
        <v>2021</v>
      </c>
      <c r="BG93" s="4">
        <f t="shared" si="82"/>
        <v>2022</v>
      </c>
    </row>
    <row r="94" spans="2:61">
      <c r="B94" s="1"/>
      <c r="Y94" s="40" t="s">
        <v>115</v>
      </c>
      <c r="Z94" s="61" t="s">
        <v>205</v>
      </c>
      <c r="AA94" s="13">
        <v>3056.2237304361893</v>
      </c>
      <c r="AB94" s="13">
        <v>3089.8590091103247</v>
      </c>
      <c r="AC94" s="13">
        <v>3077.6279986833661</v>
      </c>
      <c r="AD94" s="13">
        <v>3071.512493469887</v>
      </c>
      <c r="AE94" s="13">
        <v>3117.3787825709801</v>
      </c>
      <c r="AF94" s="13">
        <v>3180.0627110091414</v>
      </c>
      <c r="AG94" s="13">
        <v>3303.9016915820939</v>
      </c>
      <c r="AH94" s="13">
        <v>3367.3500581719395</v>
      </c>
      <c r="AI94" s="13">
        <v>3501.126734716795</v>
      </c>
      <c r="AJ94" s="13">
        <v>3536.9122709385797</v>
      </c>
      <c r="AK94" s="13">
        <v>3708.0321986900231</v>
      </c>
      <c r="AL94" s="13">
        <v>3739.3282767312571</v>
      </c>
      <c r="AM94" s="13">
        <v>3651.6862452935397</v>
      </c>
      <c r="AN94" s="13">
        <v>3577.2523299522281</v>
      </c>
      <c r="AO94" s="13">
        <v>3293.1151723512571</v>
      </c>
      <c r="AP94" s="13">
        <v>2686.4527364750365</v>
      </c>
      <c r="AQ94" s="13">
        <v>2201.2008653076355</v>
      </c>
      <c r="AR94" s="13">
        <v>2053.3240301699243</v>
      </c>
      <c r="AS94" s="13">
        <v>2321.5053316241451</v>
      </c>
      <c r="AT94" s="13">
        <v>1996.0521458398409</v>
      </c>
      <c r="AU94" s="13">
        <v>1768.6513293032269</v>
      </c>
      <c r="AV94" s="13">
        <v>1928.5150792976362</v>
      </c>
      <c r="AW94" s="13">
        <v>2254.488781972439</v>
      </c>
      <c r="AX94" s="13">
        <v>2260.9952431036727</v>
      </c>
      <c r="AY94" s="13">
        <v>1948.6851088044605</v>
      </c>
      <c r="AZ94" s="13">
        <v>1971.4577227637776</v>
      </c>
      <c r="BA94" s="13">
        <v>1964.3006155194209</v>
      </c>
      <c r="BB94" s="13">
        <v>2090.5259614653528</v>
      </c>
      <c r="BC94" s="13">
        <v>2042.3781490942238</v>
      </c>
      <c r="BD94" s="13">
        <v>2196.58127790446</v>
      </c>
      <c r="BE94" s="13">
        <v>2197.8825701307069</v>
      </c>
      <c r="BF94" s="13">
        <v>2325.4092083028854</v>
      </c>
      <c r="BG94" s="13">
        <v>2296.1301332123339</v>
      </c>
    </row>
    <row r="95" spans="2:61">
      <c r="B95" s="1"/>
      <c r="Y95" s="40" t="s">
        <v>295</v>
      </c>
      <c r="Z95" s="61" t="s">
        <v>205</v>
      </c>
      <c r="AA95" s="13">
        <v>274.71456203350846</v>
      </c>
      <c r="AB95" s="13">
        <v>277.74297644415759</v>
      </c>
      <c r="AC95" s="13">
        <v>276.6417348402851</v>
      </c>
      <c r="AD95" s="13">
        <v>277.00748150668807</v>
      </c>
      <c r="AE95" s="13">
        <v>281.13713752121055</v>
      </c>
      <c r="AF95" s="13">
        <v>286.32281700688816</v>
      </c>
      <c r="AG95" s="13">
        <v>297.9310719802678</v>
      </c>
      <c r="AH95" s="13">
        <v>302.95648719910304</v>
      </c>
      <c r="AI95" s="13">
        <v>315.2304091085453</v>
      </c>
      <c r="AJ95" s="13">
        <v>345.47053556372549</v>
      </c>
      <c r="AK95" s="13">
        <v>412.36536075245749</v>
      </c>
      <c r="AL95" s="13">
        <v>395.77910957552501</v>
      </c>
      <c r="AM95" s="13">
        <v>485.7389981139205</v>
      </c>
      <c r="AN95" s="13">
        <v>510.4166798647085</v>
      </c>
      <c r="AO95" s="13">
        <v>473.48707089065493</v>
      </c>
      <c r="AP95" s="13">
        <v>280.13353507116943</v>
      </c>
      <c r="AQ95" s="13">
        <v>207.46559483190308</v>
      </c>
      <c r="AR95" s="13">
        <v>229.8589259552146</v>
      </c>
      <c r="AS95" s="13">
        <v>120.04413835238208</v>
      </c>
      <c r="AT95" s="13">
        <v>146.43552144053936</v>
      </c>
      <c r="AU95" s="13">
        <v>173.3767250096999</v>
      </c>
      <c r="AV95" s="13">
        <v>198.85174062951839</v>
      </c>
      <c r="AW95" s="13">
        <v>193.35353581948564</v>
      </c>
      <c r="AX95" s="13">
        <v>210.76451771792273</v>
      </c>
      <c r="AY95" s="13">
        <v>243.75374657811932</v>
      </c>
      <c r="AZ95" s="13">
        <v>231.84096948971501</v>
      </c>
      <c r="BA95" s="13">
        <v>221.76092733798825</v>
      </c>
      <c r="BB95" s="13">
        <v>235.50643936307017</v>
      </c>
      <c r="BC95" s="13">
        <v>287.73938505838146</v>
      </c>
      <c r="BD95" s="13">
        <v>320.72861391857805</v>
      </c>
      <c r="BE95" s="13">
        <v>309.7322042985125</v>
      </c>
      <c r="BF95" s="13">
        <v>268.49566822326676</v>
      </c>
      <c r="BG95" s="13">
        <v>253.83378872984608</v>
      </c>
    </row>
    <row r="96" spans="2:61">
      <c r="B96" s="1"/>
      <c r="Y96" s="40" t="s">
        <v>296</v>
      </c>
      <c r="Z96" s="61" t="s">
        <v>205</v>
      </c>
      <c r="AA96" s="13">
        <v>505.43612457220553</v>
      </c>
      <c r="AB96" s="13">
        <v>527.11592959875622</v>
      </c>
      <c r="AC96" s="13">
        <v>543.47477914520971</v>
      </c>
      <c r="AD96" s="13">
        <v>535.68378618380825</v>
      </c>
      <c r="AE96" s="13">
        <v>542.6610624331106</v>
      </c>
      <c r="AF96" s="13">
        <v>554.71145207519282</v>
      </c>
      <c r="AG96" s="13">
        <v>576.60715937910982</v>
      </c>
      <c r="AH96" s="13">
        <v>611.18585567003981</v>
      </c>
      <c r="AI96" s="13">
        <v>613.11103389963819</v>
      </c>
      <c r="AJ96" s="13">
        <v>582.05274274338854</v>
      </c>
      <c r="AK96" s="13">
        <v>488.64984461787947</v>
      </c>
      <c r="AL96" s="13">
        <v>476.2219099942655</v>
      </c>
      <c r="AM96" s="13">
        <v>507.26500975854952</v>
      </c>
      <c r="AN96" s="13">
        <v>523.25737248008465</v>
      </c>
      <c r="AO96" s="13">
        <v>315.89752291098563</v>
      </c>
      <c r="AP96" s="13">
        <v>610.43170500877977</v>
      </c>
      <c r="AQ96" s="13">
        <v>726.55422087173145</v>
      </c>
      <c r="AR96" s="13">
        <v>607.81294321709322</v>
      </c>
      <c r="AS96" s="13">
        <v>770.47110389277077</v>
      </c>
      <c r="AT96" s="13">
        <v>826.08806216462369</v>
      </c>
      <c r="AU96" s="13">
        <v>773.54226448607665</v>
      </c>
      <c r="AV96" s="13">
        <v>665.45668202196521</v>
      </c>
      <c r="AW96" s="13">
        <v>578.74136374215084</v>
      </c>
      <c r="AX96" s="13">
        <v>582.31998792847207</v>
      </c>
      <c r="AY96" s="13">
        <v>550.55900179535536</v>
      </c>
      <c r="AZ96" s="13">
        <v>644.1953293069563</v>
      </c>
      <c r="BA96" s="13">
        <v>590.52456139696494</v>
      </c>
      <c r="BB96" s="13">
        <v>611.93135560140252</v>
      </c>
      <c r="BC96" s="13">
        <v>527.58841763524583</v>
      </c>
      <c r="BD96" s="13">
        <v>576.24082482848701</v>
      </c>
      <c r="BE96" s="13">
        <v>550.09589480518446</v>
      </c>
      <c r="BF96" s="13">
        <v>582.32011369533564</v>
      </c>
      <c r="BG96" s="13">
        <v>569.80011477587504</v>
      </c>
    </row>
    <row r="97" spans="2:59">
      <c r="B97" s="1"/>
      <c r="Y97" s="40" t="s">
        <v>261</v>
      </c>
      <c r="Z97" s="61" t="s">
        <v>205</v>
      </c>
      <c r="AA97" s="13">
        <v>8884.5617021276612</v>
      </c>
      <c r="AB97" s="13">
        <v>9132.8876965772433</v>
      </c>
      <c r="AC97" s="13">
        <v>9200.2854764107306</v>
      </c>
      <c r="AD97" s="13">
        <v>9294.5097132284918</v>
      </c>
      <c r="AE97" s="13">
        <v>9458.5433240826405</v>
      </c>
      <c r="AF97" s="13">
        <v>9583.3559666975034</v>
      </c>
      <c r="AG97" s="13">
        <v>9746.2569226025298</v>
      </c>
      <c r="AH97" s="13">
        <v>9897.1238976256573</v>
      </c>
      <c r="AI97" s="13">
        <v>9966.6</v>
      </c>
      <c r="AJ97" s="13">
        <v>10202.357000000002</v>
      </c>
      <c r="AK97" s="13">
        <v>10523.02</v>
      </c>
      <c r="AL97" s="13">
        <v>10741.428000000002</v>
      </c>
      <c r="AM97" s="13">
        <v>10991.91</v>
      </c>
      <c r="AN97" s="13">
        <v>11210.199000000001</v>
      </c>
      <c r="AO97" s="13">
        <v>11020.694</v>
      </c>
      <c r="AP97" s="13">
        <v>10750.60940176296</v>
      </c>
      <c r="AQ97" s="13">
        <v>10198.177190074201</v>
      </c>
      <c r="AR97" s="13">
        <v>10075.988989365482</v>
      </c>
      <c r="AS97" s="13">
        <v>9437.8612241038409</v>
      </c>
      <c r="AT97" s="13">
        <v>8671.4149196737599</v>
      </c>
      <c r="AU97" s="13">
        <v>8963.8386951806806</v>
      </c>
      <c r="AV97" s="13">
        <v>9302.5158791733593</v>
      </c>
      <c r="AW97" s="13">
        <v>9682.0973118591046</v>
      </c>
      <c r="AX97" s="13">
        <v>9365.8804714586004</v>
      </c>
      <c r="AY97" s="13">
        <v>9091.5514388542415</v>
      </c>
      <c r="AZ97" s="13">
        <v>8662.426969144879</v>
      </c>
      <c r="BA97" s="13">
        <v>8540.9710239091837</v>
      </c>
      <c r="BB97" s="13">
        <v>8105.7293716431204</v>
      </c>
      <c r="BC97" s="13">
        <v>8203.5559605117596</v>
      </c>
      <c r="BD97" s="13">
        <v>8224.0649076069203</v>
      </c>
      <c r="BE97" s="13">
        <v>8470.6772803240965</v>
      </c>
      <c r="BF97" s="13">
        <v>8439.7562829241197</v>
      </c>
      <c r="BG97" s="13">
        <v>8310.4067670574404</v>
      </c>
    </row>
    <row r="98" spans="2:59" s="257" customFormat="1">
      <c r="T98" s="258"/>
      <c r="U98" s="258"/>
      <c r="V98" s="259"/>
      <c r="W98" s="258"/>
      <c r="X98" s="145"/>
      <c r="Y98" s="40" t="s">
        <v>297</v>
      </c>
      <c r="Z98" s="61" t="s">
        <v>205</v>
      </c>
      <c r="AA98" s="13">
        <v>272</v>
      </c>
      <c r="AB98" s="13">
        <v>270</v>
      </c>
      <c r="AC98" s="13">
        <v>285</v>
      </c>
      <c r="AD98" s="13">
        <v>307</v>
      </c>
      <c r="AE98" s="13">
        <v>328</v>
      </c>
      <c r="AF98" s="13">
        <v>333</v>
      </c>
      <c r="AG98" s="13">
        <v>356</v>
      </c>
      <c r="AH98" s="13">
        <v>376</v>
      </c>
      <c r="AI98" s="13">
        <v>347</v>
      </c>
      <c r="AJ98" s="13">
        <v>348.04300000000001</v>
      </c>
      <c r="AK98" s="13">
        <v>340.18</v>
      </c>
      <c r="AL98" s="13">
        <v>343.37200000000001</v>
      </c>
      <c r="AM98" s="13">
        <v>368.09</v>
      </c>
      <c r="AN98" s="13">
        <v>439.40100000000001</v>
      </c>
      <c r="AO98" s="13">
        <v>444.90600000000001</v>
      </c>
      <c r="AP98" s="13">
        <v>442.03059823704001</v>
      </c>
      <c r="AQ98" s="13">
        <v>448.70280992580001</v>
      </c>
      <c r="AR98" s="13">
        <v>457.83069598371992</v>
      </c>
      <c r="AS98" s="13">
        <v>469.17877589616</v>
      </c>
      <c r="AT98" s="13">
        <v>478.66508032624006</v>
      </c>
      <c r="AU98" s="13">
        <v>483.28130481931998</v>
      </c>
      <c r="AV98" s="13">
        <v>493.48412082664004</v>
      </c>
      <c r="AW98" s="13">
        <v>505.10268814089596</v>
      </c>
      <c r="AX98" s="13">
        <v>514.91952854140004</v>
      </c>
      <c r="AY98" s="13">
        <v>525.24856114576005</v>
      </c>
      <c r="AZ98" s="13">
        <v>523.9730308551201</v>
      </c>
      <c r="BA98" s="13">
        <v>537.42897609081604</v>
      </c>
      <c r="BB98" s="13">
        <v>546.27062835687991</v>
      </c>
      <c r="BC98" s="13">
        <v>556.44403948824004</v>
      </c>
      <c r="BD98" s="13">
        <v>563.93509239308003</v>
      </c>
      <c r="BE98" s="13">
        <v>562.12271967590414</v>
      </c>
      <c r="BF98" s="13">
        <v>565.84371707588014</v>
      </c>
      <c r="BG98" s="13">
        <v>570.39323294256008</v>
      </c>
    </row>
    <row r="99" spans="2:59" s="257" customFormat="1">
      <c r="T99" s="258"/>
      <c r="U99" s="258"/>
      <c r="V99" s="259"/>
      <c r="W99" s="258"/>
      <c r="X99" s="145"/>
      <c r="Y99" s="27"/>
      <c r="Z99" s="22"/>
      <c r="AA99" s="28"/>
      <c r="AB99" s="28"/>
      <c r="AC99" s="28"/>
      <c r="AD99" s="28"/>
      <c r="AE99" s="28"/>
      <c r="AF99" s="28"/>
      <c r="AG99" s="28"/>
      <c r="AH99" s="28"/>
      <c r="AI99" s="28"/>
      <c r="AJ99" s="28"/>
      <c r="AK99" s="28"/>
      <c r="AL99" s="28"/>
      <c r="AM99" s="28"/>
      <c r="AN99" s="28"/>
      <c r="AO99" s="28"/>
      <c r="AP99" s="28"/>
      <c r="AQ99" s="28"/>
      <c r="AR99" s="28"/>
      <c r="AS99" s="28"/>
      <c r="AT99" s="28"/>
    </row>
    <row r="100" spans="2:59" s="257" customFormat="1">
      <c r="T100" s="258"/>
      <c r="U100" s="258"/>
      <c r="V100" s="259"/>
      <c r="W100" s="258"/>
      <c r="X100" s="145"/>
      <c r="Y100" s="27"/>
      <c r="Z100" s="22"/>
      <c r="AA100" s="28"/>
      <c r="AB100" s="28"/>
      <c r="AC100" s="28"/>
      <c r="AD100" s="28"/>
      <c r="AE100" s="28"/>
      <c r="AF100" s="28"/>
      <c r="AG100" s="28"/>
      <c r="AH100" s="28"/>
      <c r="AI100" s="28"/>
      <c r="AJ100" s="28"/>
      <c r="AK100" s="28"/>
      <c r="AL100" s="28"/>
      <c r="AM100" s="28"/>
      <c r="AN100" s="28"/>
      <c r="AO100" s="28"/>
      <c r="AP100" s="28"/>
      <c r="AQ100" s="28"/>
      <c r="AR100" s="28"/>
      <c r="AS100" s="28"/>
      <c r="AT100" s="28"/>
    </row>
    <row r="101" spans="2:59" s="127" customFormat="1">
      <c r="C101" s="254"/>
      <c r="D101" s="254"/>
      <c r="E101" s="254"/>
      <c r="F101" s="254"/>
      <c r="G101" s="254"/>
      <c r="H101" s="254"/>
      <c r="I101" s="254"/>
      <c r="J101" s="254"/>
      <c r="K101" s="254"/>
      <c r="L101" s="254"/>
      <c r="M101" s="254"/>
      <c r="N101" s="254"/>
      <c r="O101" s="254"/>
      <c r="P101" s="254"/>
      <c r="Q101" s="254"/>
      <c r="R101" s="254"/>
      <c r="S101" s="254"/>
      <c r="T101" s="106"/>
      <c r="U101" s="106"/>
      <c r="V101" s="216"/>
      <c r="W101" s="216" t="s">
        <v>177</v>
      </c>
      <c r="X101" s="181">
        <v>42</v>
      </c>
      <c r="Y101" s="386" t="s">
        <v>298</v>
      </c>
      <c r="Z101" s="274"/>
      <c r="AA101" s="275"/>
      <c r="AB101" s="275"/>
      <c r="AC101" s="275"/>
      <c r="AD101" s="275"/>
      <c r="AE101" s="275"/>
      <c r="AF101" s="275"/>
      <c r="AG101" s="275"/>
      <c r="AH101" s="275"/>
      <c r="AI101" s="275"/>
      <c r="AJ101" s="275"/>
      <c r="AK101" s="275"/>
      <c r="AL101" s="275"/>
      <c r="AM101" s="275"/>
      <c r="AN101" s="275"/>
      <c r="AO101" s="275"/>
      <c r="AP101" s="275"/>
      <c r="AQ101" s="275"/>
      <c r="AR101" s="275"/>
    </row>
    <row r="102" spans="2:59">
      <c r="B102" s="1"/>
      <c r="C102" s="106"/>
      <c r="D102" s="106"/>
      <c r="E102" s="106"/>
      <c r="F102" s="106"/>
      <c r="G102" s="106"/>
      <c r="H102" s="106"/>
      <c r="I102" s="106"/>
      <c r="J102" s="106"/>
      <c r="K102" s="106"/>
      <c r="L102" s="106"/>
      <c r="M102" s="106"/>
      <c r="N102" s="106"/>
      <c r="O102" s="106"/>
      <c r="P102" s="106"/>
      <c r="Q102" s="106"/>
      <c r="R102" s="106"/>
      <c r="S102" s="106"/>
      <c r="Y102" s="17" t="s">
        <v>257</v>
      </c>
      <c r="Z102" s="8" t="s">
        <v>278</v>
      </c>
      <c r="AA102" s="8">
        <v>1990</v>
      </c>
      <c r="AB102" s="8">
        <v>1991</v>
      </c>
      <c r="AC102" s="8">
        <v>1992</v>
      </c>
      <c r="AD102" s="8">
        <v>1993</v>
      </c>
      <c r="AE102" s="8">
        <v>1994</v>
      </c>
      <c r="AF102" s="8">
        <v>1995</v>
      </c>
      <c r="AG102" s="8">
        <v>1996</v>
      </c>
      <c r="AH102" s="8">
        <v>1997</v>
      </c>
      <c r="AI102" s="8">
        <v>1998</v>
      </c>
      <c r="AJ102" s="8">
        <v>1999</v>
      </c>
      <c r="AK102" s="8">
        <v>2000</v>
      </c>
      <c r="AL102" s="8">
        <v>2001</v>
      </c>
      <c r="AM102" s="8">
        <v>2002</v>
      </c>
      <c r="AN102" s="8">
        <v>2003</v>
      </c>
      <c r="AO102" s="8">
        <v>2004</v>
      </c>
      <c r="AP102" s="8">
        <f t="shared" ref="AP102:BG102" si="83">AO102+1</f>
        <v>2005</v>
      </c>
      <c r="AQ102" s="8">
        <f t="shared" si="83"/>
        <v>2006</v>
      </c>
      <c r="AR102" s="8">
        <f>AQ102+1</f>
        <v>2007</v>
      </c>
      <c r="AS102" s="8">
        <f>AR102+1</f>
        <v>2008</v>
      </c>
      <c r="AT102" s="8">
        <f t="shared" si="83"/>
        <v>2009</v>
      </c>
      <c r="AU102" s="8">
        <f t="shared" si="83"/>
        <v>2010</v>
      </c>
      <c r="AV102" s="8">
        <f t="shared" si="83"/>
        <v>2011</v>
      </c>
      <c r="AW102" s="8">
        <f t="shared" si="83"/>
        <v>2012</v>
      </c>
      <c r="AX102" s="8">
        <f t="shared" si="83"/>
        <v>2013</v>
      </c>
      <c r="AY102" s="8">
        <f t="shared" si="83"/>
        <v>2014</v>
      </c>
      <c r="AZ102" s="8">
        <f t="shared" si="83"/>
        <v>2015</v>
      </c>
      <c r="BA102" s="8">
        <f t="shared" si="83"/>
        <v>2016</v>
      </c>
      <c r="BB102" s="8">
        <f t="shared" si="83"/>
        <v>2017</v>
      </c>
      <c r="BC102" s="8">
        <f t="shared" si="83"/>
        <v>2018</v>
      </c>
      <c r="BD102" s="8">
        <f t="shared" si="83"/>
        <v>2019</v>
      </c>
      <c r="BE102" s="8">
        <f t="shared" si="83"/>
        <v>2020</v>
      </c>
      <c r="BF102" s="8">
        <f t="shared" si="83"/>
        <v>2021</v>
      </c>
      <c r="BG102" s="8">
        <f t="shared" si="83"/>
        <v>2022</v>
      </c>
    </row>
    <row r="103" spans="2:59" ht="15" customHeight="1">
      <c r="B103" s="1"/>
      <c r="Y103" s="73" t="s">
        <v>299</v>
      </c>
      <c r="Z103" s="61" t="s">
        <v>0</v>
      </c>
      <c r="AA103" s="71">
        <v>53.742669334175098</v>
      </c>
      <c r="AB103" s="71">
        <v>54.583434334398781</v>
      </c>
      <c r="AC103" s="71">
        <v>54.507327293809993</v>
      </c>
      <c r="AD103" s="71">
        <v>54.371975422435725</v>
      </c>
      <c r="AE103" s="71">
        <v>54.06284109422549</v>
      </c>
      <c r="AF103" s="71">
        <v>55.636327189864318</v>
      </c>
      <c r="AG103" s="71">
        <v>55.910339159225998</v>
      </c>
      <c r="AH103" s="71">
        <v>56.717928803684444</v>
      </c>
      <c r="AI103" s="71">
        <v>58.099464560557578</v>
      </c>
      <c r="AJ103" s="71">
        <v>58.691826362174083</v>
      </c>
      <c r="AK103" s="71">
        <v>61.056785790150158</v>
      </c>
      <c r="AL103" s="71">
        <v>63.275450326221119</v>
      </c>
      <c r="AM103" s="71">
        <v>66.088927984791553</v>
      </c>
      <c r="AN103" s="71">
        <v>67.703012118798384</v>
      </c>
      <c r="AO103" s="71">
        <v>67.713015151927721</v>
      </c>
      <c r="AP103" s="71">
        <v>68.357157981472326</v>
      </c>
      <c r="AQ103" s="71">
        <v>67.858848587148628</v>
      </c>
      <c r="AR103" s="71">
        <v>67.432741087509271</v>
      </c>
      <c r="AS103" s="71">
        <v>68.388181079036556</v>
      </c>
      <c r="AT103" s="71">
        <v>66.144962533192569</v>
      </c>
      <c r="AU103" s="71">
        <v>66.91843534260525</v>
      </c>
      <c r="AV103" s="71">
        <v>65.174361556693256</v>
      </c>
      <c r="AW103" s="71">
        <v>67.723890349005487</v>
      </c>
      <c r="AX103" s="71">
        <v>66.443416036324592</v>
      </c>
      <c r="AY103" s="71">
        <v>67.793199134889193</v>
      </c>
      <c r="AZ103" s="71">
        <v>64.973330060413858</v>
      </c>
      <c r="BA103" s="71">
        <v>76.591483140456646</v>
      </c>
      <c r="BB103" s="71">
        <v>78.270658212642203</v>
      </c>
      <c r="BC103" s="71">
        <v>72.801649715934474</v>
      </c>
      <c r="BD103" s="71">
        <v>73.674651772846573</v>
      </c>
      <c r="BE103" s="71">
        <v>72.378164623544279</v>
      </c>
      <c r="BF103" s="71">
        <v>71.822612380687616</v>
      </c>
      <c r="BG103" s="71">
        <v>71.822612380687616</v>
      </c>
    </row>
    <row r="104" spans="2:59" ht="15" customHeight="1">
      <c r="B104" s="1"/>
      <c r="Y104" s="73" t="s">
        <v>300</v>
      </c>
      <c r="Z104" s="61" t="s">
        <v>0</v>
      </c>
      <c r="AA104" s="74">
        <f>100-AA103</f>
        <v>46.257330665824902</v>
      </c>
      <c r="AB104" s="74">
        <f t="shared" ref="AB104:BB104" si="84">100-AB103</f>
        <v>45.416565665601219</v>
      </c>
      <c r="AC104" s="74">
        <f t="shared" si="84"/>
        <v>45.492672706190007</v>
      </c>
      <c r="AD104" s="74">
        <f t="shared" si="84"/>
        <v>45.628024577564275</v>
      </c>
      <c r="AE104" s="74">
        <f t="shared" si="84"/>
        <v>45.93715890577451</v>
      </c>
      <c r="AF104" s="74">
        <f t="shared" si="84"/>
        <v>44.363672810135682</v>
      </c>
      <c r="AG104" s="74">
        <f t="shared" si="84"/>
        <v>44.089660840774002</v>
      </c>
      <c r="AH104" s="74">
        <f t="shared" si="84"/>
        <v>43.282071196315556</v>
      </c>
      <c r="AI104" s="74">
        <f t="shared" si="84"/>
        <v>41.900535439442422</v>
      </c>
      <c r="AJ104" s="74">
        <f t="shared" si="84"/>
        <v>41.308173637825917</v>
      </c>
      <c r="AK104" s="74">
        <f t="shared" si="84"/>
        <v>38.943214209849842</v>
      </c>
      <c r="AL104" s="74">
        <f t="shared" si="84"/>
        <v>36.724549673778881</v>
      </c>
      <c r="AM104" s="74">
        <f t="shared" si="84"/>
        <v>33.911072015208447</v>
      </c>
      <c r="AN104" s="74">
        <f t="shared" si="84"/>
        <v>32.296987881201616</v>
      </c>
      <c r="AO104" s="74">
        <f t="shared" si="84"/>
        <v>32.286984848072279</v>
      </c>
      <c r="AP104" s="74">
        <f t="shared" si="84"/>
        <v>31.642842018527674</v>
      </c>
      <c r="AQ104" s="74">
        <f t="shared" si="84"/>
        <v>32.141151412851372</v>
      </c>
      <c r="AR104" s="74">
        <f t="shared" si="84"/>
        <v>32.567258912490729</v>
      </c>
      <c r="AS104" s="74">
        <f t="shared" si="84"/>
        <v>31.611818920963444</v>
      </c>
      <c r="AT104" s="74">
        <f t="shared" si="84"/>
        <v>33.855037466807431</v>
      </c>
      <c r="AU104" s="74">
        <f t="shared" si="84"/>
        <v>33.08156465739475</v>
      </c>
      <c r="AV104" s="74">
        <f t="shared" si="84"/>
        <v>34.825638443306744</v>
      </c>
      <c r="AW104" s="74">
        <f t="shared" si="84"/>
        <v>32.276109650994513</v>
      </c>
      <c r="AX104" s="74">
        <f t="shared" si="84"/>
        <v>33.556583963675408</v>
      </c>
      <c r="AY104" s="74">
        <f t="shared" si="84"/>
        <v>32.206800865110807</v>
      </c>
      <c r="AZ104" s="74">
        <f t="shared" si="84"/>
        <v>35.026669939586142</v>
      </c>
      <c r="BA104" s="74">
        <f t="shared" si="84"/>
        <v>23.408516859543354</v>
      </c>
      <c r="BB104" s="74">
        <f t="shared" si="84"/>
        <v>21.729341787357797</v>
      </c>
      <c r="BC104" s="74">
        <f t="shared" ref="BC104:BD104" si="85">100-BC103</f>
        <v>27.198350284065526</v>
      </c>
      <c r="BD104" s="74">
        <f t="shared" si="85"/>
        <v>26.325348227153427</v>
      </c>
      <c r="BE104" s="74">
        <f t="shared" ref="BE104:BF104" si="86">100-BE103</f>
        <v>27.621835376455721</v>
      </c>
      <c r="BF104" s="74">
        <f t="shared" si="86"/>
        <v>28.177387619312384</v>
      </c>
      <c r="BG104" s="74">
        <f t="shared" ref="BG104" si="87">100-BG103</f>
        <v>28.177387619312384</v>
      </c>
    </row>
    <row r="105" spans="2:59">
      <c r="B105" s="1"/>
      <c r="AA105" s="11"/>
      <c r="AB105" s="11"/>
      <c r="AC105" s="11"/>
      <c r="AD105" s="11"/>
      <c r="AE105" s="11"/>
      <c r="AF105" s="11"/>
      <c r="AG105" s="11"/>
      <c r="AH105" s="11"/>
      <c r="AI105" s="11"/>
      <c r="AJ105" s="11"/>
      <c r="AK105" s="11"/>
      <c r="AL105" s="11"/>
      <c r="AM105" s="11"/>
      <c r="AN105" s="11"/>
      <c r="AO105" s="11"/>
      <c r="AP105" s="11"/>
      <c r="AQ105" s="11"/>
      <c r="AR105" s="11"/>
    </row>
    <row r="106" spans="2:59">
      <c r="B106" s="1"/>
      <c r="Y106" s="10"/>
      <c r="AA106" s="11"/>
      <c r="AB106" s="11"/>
      <c r="AC106" s="11"/>
      <c r="AD106" s="11"/>
      <c r="AE106" s="11"/>
      <c r="AF106" s="11"/>
      <c r="AG106" s="11"/>
      <c r="AH106" s="11"/>
      <c r="AI106" s="11"/>
      <c r="AJ106" s="11"/>
      <c r="AK106" s="11"/>
      <c r="AL106" s="11"/>
      <c r="AM106" s="11"/>
      <c r="AN106" s="11"/>
      <c r="AO106" s="11"/>
      <c r="AP106" s="11"/>
      <c r="AQ106" s="11"/>
      <c r="AR106" s="11"/>
    </row>
    <row r="107" spans="2:59" s="127" customFormat="1">
      <c r="C107" s="254"/>
      <c r="D107" s="254"/>
      <c r="E107" s="254"/>
      <c r="F107" s="254"/>
      <c r="G107" s="254"/>
      <c r="H107" s="254"/>
      <c r="I107" s="254"/>
      <c r="J107" s="254"/>
      <c r="K107" s="254"/>
      <c r="L107" s="254"/>
      <c r="M107" s="254"/>
      <c r="N107" s="254"/>
      <c r="O107" s="254"/>
      <c r="P107" s="254"/>
      <c r="Q107" s="254"/>
      <c r="R107" s="254"/>
      <c r="S107" s="254"/>
      <c r="T107" s="106"/>
      <c r="U107" s="106"/>
      <c r="V107" s="216"/>
      <c r="W107" s="216" t="s">
        <v>177</v>
      </c>
      <c r="X107" s="181">
        <v>43</v>
      </c>
      <c r="Y107" s="386" t="s">
        <v>301</v>
      </c>
      <c r="Z107" s="274"/>
    </row>
    <row r="108" spans="2:59">
      <c r="B108" s="1"/>
      <c r="C108" s="106"/>
      <c r="D108" s="106"/>
      <c r="E108" s="106"/>
      <c r="F108" s="106"/>
      <c r="G108" s="106"/>
      <c r="H108" s="106"/>
      <c r="I108" s="106"/>
      <c r="J108" s="106"/>
      <c r="K108" s="106"/>
      <c r="L108" s="106"/>
      <c r="M108" s="106"/>
      <c r="N108" s="106"/>
      <c r="O108" s="106"/>
      <c r="P108" s="106"/>
      <c r="Q108" s="106"/>
      <c r="R108" s="106"/>
      <c r="S108" s="106"/>
      <c r="Y108" s="8" t="s">
        <v>302</v>
      </c>
      <c r="Z108" s="3" t="s">
        <v>258</v>
      </c>
      <c r="AA108" s="8">
        <v>1990</v>
      </c>
      <c r="AB108" s="8">
        <v>1991</v>
      </c>
      <c r="AC108" s="8">
        <v>1992</v>
      </c>
      <c r="AD108" s="8">
        <v>1993</v>
      </c>
      <c r="AE108" s="8">
        <v>1994</v>
      </c>
      <c r="AF108" s="8">
        <v>1995</v>
      </c>
      <c r="AG108" s="8">
        <v>1996</v>
      </c>
      <c r="AH108" s="8">
        <v>1997</v>
      </c>
      <c r="AI108" s="8">
        <v>1998</v>
      </c>
      <c r="AJ108" s="8">
        <v>1999</v>
      </c>
      <c r="AK108" s="8">
        <v>2000</v>
      </c>
      <c r="AL108" s="8">
        <v>2001</v>
      </c>
      <c r="AM108" s="8">
        <v>2002</v>
      </c>
      <c r="AN108" s="8">
        <v>2003</v>
      </c>
      <c r="AO108" s="8">
        <v>2004</v>
      </c>
      <c r="AP108" s="4">
        <f t="shared" ref="AP108:BG108" si="88">AO108+1</f>
        <v>2005</v>
      </c>
      <c r="AQ108" s="4">
        <f t="shared" si="88"/>
        <v>2006</v>
      </c>
      <c r="AR108" s="4">
        <f>AQ108+1</f>
        <v>2007</v>
      </c>
      <c r="AS108" s="4">
        <f>AR108+1</f>
        <v>2008</v>
      </c>
      <c r="AT108" s="4">
        <f t="shared" si="88"/>
        <v>2009</v>
      </c>
      <c r="AU108" s="4">
        <f t="shared" si="88"/>
        <v>2010</v>
      </c>
      <c r="AV108" s="4">
        <f t="shared" si="88"/>
        <v>2011</v>
      </c>
      <c r="AW108" s="4">
        <f t="shared" si="88"/>
        <v>2012</v>
      </c>
      <c r="AX108" s="4">
        <f t="shared" si="88"/>
        <v>2013</v>
      </c>
      <c r="AY108" s="4">
        <f t="shared" si="88"/>
        <v>2014</v>
      </c>
      <c r="AZ108" s="4">
        <f t="shared" si="88"/>
        <v>2015</v>
      </c>
      <c r="BA108" s="4">
        <f t="shared" si="88"/>
        <v>2016</v>
      </c>
      <c r="BB108" s="4">
        <f t="shared" si="88"/>
        <v>2017</v>
      </c>
      <c r="BC108" s="4">
        <f t="shared" si="88"/>
        <v>2018</v>
      </c>
      <c r="BD108" s="4">
        <f t="shared" si="88"/>
        <v>2019</v>
      </c>
      <c r="BE108" s="4">
        <f t="shared" si="88"/>
        <v>2020</v>
      </c>
      <c r="BF108" s="4">
        <f t="shared" si="88"/>
        <v>2021</v>
      </c>
      <c r="BG108" s="4">
        <f t="shared" si="88"/>
        <v>2022</v>
      </c>
    </row>
    <row r="109" spans="2:59">
      <c r="B109" s="1"/>
      <c r="Y109" s="45" t="s">
        <v>303</v>
      </c>
      <c r="Z109" s="61" t="s">
        <v>110</v>
      </c>
      <c r="AA109" s="74">
        <v>8.2117373905252613</v>
      </c>
      <c r="AB109" s="74">
        <v>8.2117373905252613</v>
      </c>
      <c r="AC109" s="74">
        <v>8.2117373905252613</v>
      </c>
      <c r="AD109" s="74">
        <v>8.2117373905252613</v>
      </c>
      <c r="AE109" s="74">
        <v>8.2117373905252613</v>
      </c>
      <c r="AF109" s="74">
        <v>8.2117373905252613</v>
      </c>
      <c r="AG109" s="74">
        <v>8.2117373905252613</v>
      </c>
      <c r="AH109" s="74">
        <v>8.2117373905252613</v>
      </c>
      <c r="AI109" s="74">
        <v>8.2427539917406847</v>
      </c>
      <c r="AJ109" s="74">
        <v>8.2610864703732805</v>
      </c>
      <c r="AK109" s="74">
        <v>8.2803246059116997</v>
      </c>
      <c r="AL109" s="74">
        <v>8.2929789839863925</v>
      </c>
      <c r="AM109" s="74">
        <v>2.5938208590687672</v>
      </c>
      <c r="AN109" s="74">
        <v>2.6138461763076801</v>
      </c>
      <c r="AO109" s="74">
        <v>2.6355692444684955</v>
      </c>
      <c r="AP109" s="74">
        <v>2.6243849970923927</v>
      </c>
      <c r="AQ109" s="74">
        <v>2.6225059379852986</v>
      </c>
      <c r="AR109" s="74">
        <v>2.6090208884587875</v>
      </c>
      <c r="AS109" s="74">
        <v>2.6226264520298184</v>
      </c>
      <c r="AT109" s="74">
        <v>2.6493398214640811</v>
      </c>
      <c r="AU109" s="74">
        <v>2.6691162228925842</v>
      </c>
      <c r="AV109" s="74">
        <v>2.6805057247217561</v>
      </c>
      <c r="AW109" s="74">
        <v>2.6774814628279628</v>
      </c>
      <c r="AX109" s="74">
        <v>2.6820999036305158</v>
      </c>
      <c r="AY109" s="74">
        <v>2.709212823391387</v>
      </c>
      <c r="AZ109" s="74">
        <v>2.70959705873085</v>
      </c>
      <c r="BA109" s="74">
        <v>2.7080958390197285</v>
      </c>
      <c r="BB109" s="74">
        <v>2.6511655877368234</v>
      </c>
      <c r="BC109" s="74">
        <v>2.6008882666866837</v>
      </c>
      <c r="BD109" s="74">
        <v>2.6222370261282384</v>
      </c>
      <c r="BE109" s="74">
        <v>2.6399486746546961</v>
      </c>
      <c r="BF109" s="74">
        <v>2.5456102365120117</v>
      </c>
      <c r="BG109" s="74">
        <v>2.5456102365120117</v>
      </c>
    </row>
    <row r="110" spans="2:59">
      <c r="B110" s="1"/>
      <c r="Y110" s="45" t="s">
        <v>304</v>
      </c>
      <c r="Z110" s="61" t="s">
        <v>110</v>
      </c>
      <c r="AA110" s="74">
        <v>69.560224894035883</v>
      </c>
      <c r="AB110" s="74">
        <v>69.560224894035883</v>
      </c>
      <c r="AC110" s="74">
        <v>69.560224894035883</v>
      </c>
      <c r="AD110" s="74">
        <v>69.560224894035883</v>
      </c>
      <c r="AE110" s="74">
        <v>69.560224894035883</v>
      </c>
      <c r="AF110" s="74">
        <v>69.560224894035883</v>
      </c>
      <c r="AG110" s="74">
        <v>69.560224894035883</v>
      </c>
      <c r="AH110" s="74">
        <v>69.560224894035883</v>
      </c>
      <c r="AI110" s="74">
        <v>72.162811725664341</v>
      </c>
      <c r="AJ110" s="74">
        <v>72.396770490557444</v>
      </c>
      <c r="AK110" s="74">
        <v>75.143698495031643</v>
      </c>
      <c r="AL110" s="74">
        <v>75.203196010608764</v>
      </c>
      <c r="AM110" s="74">
        <v>19.107655369785441</v>
      </c>
      <c r="AN110" s="74">
        <v>19.772286341872075</v>
      </c>
      <c r="AO110" s="74">
        <v>19.889420981550742</v>
      </c>
      <c r="AP110" s="74">
        <v>19.90167139754837</v>
      </c>
      <c r="AQ110" s="74">
        <v>20.715739761328948</v>
      </c>
      <c r="AR110" s="74">
        <v>20.869332670309916</v>
      </c>
      <c r="AS110" s="74">
        <v>21.010709216648507</v>
      </c>
      <c r="AT110" s="74">
        <v>20.63813168921169</v>
      </c>
      <c r="AU110" s="74">
        <v>20.912245158702149</v>
      </c>
      <c r="AV110" s="74">
        <v>20.846781812572452</v>
      </c>
      <c r="AW110" s="74">
        <v>21.059406951006348</v>
      </c>
      <c r="AX110" s="74">
        <v>20.853782325331768</v>
      </c>
      <c r="AY110" s="74">
        <v>21.101626384726224</v>
      </c>
      <c r="AZ110" s="74">
        <v>20.70892812392043</v>
      </c>
      <c r="BA110" s="74">
        <v>20.382445005085742</v>
      </c>
      <c r="BB110" s="74">
        <v>20.542992259020423</v>
      </c>
      <c r="BC110" s="74">
        <v>20.939574313309262</v>
      </c>
      <c r="BD110" s="74">
        <v>20.524396524601201</v>
      </c>
      <c r="BE110" s="74">
        <v>20.947778675892941</v>
      </c>
      <c r="BF110" s="74">
        <v>21.145165577450445</v>
      </c>
      <c r="BG110" s="74">
        <v>21.145165577450445</v>
      </c>
    </row>
    <row r="111" spans="2:59">
      <c r="B111" s="1"/>
      <c r="Y111" s="45" t="s">
        <v>305</v>
      </c>
      <c r="Z111" s="61" t="s">
        <v>110</v>
      </c>
      <c r="AA111" s="74">
        <v>80.501036665999067</v>
      </c>
      <c r="AB111" s="74">
        <v>80.501036665999067</v>
      </c>
      <c r="AC111" s="74">
        <v>80.501036665999067</v>
      </c>
      <c r="AD111" s="74">
        <v>80.501036665999067</v>
      </c>
      <c r="AE111" s="74">
        <v>80.501036665999067</v>
      </c>
      <c r="AF111" s="74">
        <v>80.501036665999067</v>
      </c>
      <c r="AG111" s="74">
        <v>80.501036665999067</v>
      </c>
      <c r="AH111" s="74">
        <v>80.501036665999067</v>
      </c>
      <c r="AI111" s="74">
        <v>81.455507517186149</v>
      </c>
      <c r="AJ111" s="74">
        <v>83.245748213820093</v>
      </c>
      <c r="AK111" s="74">
        <v>84.086282732839791</v>
      </c>
      <c r="AL111" s="74">
        <v>83.652193061559416</v>
      </c>
      <c r="AM111" s="74">
        <v>12.265315004820319</v>
      </c>
      <c r="AN111" s="74">
        <v>12.776271436112101</v>
      </c>
      <c r="AO111" s="74">
        <v>12.396917322841475</v>
      </c>
      <c r="AP111" s="74">
        <v>13.172319965505249</v>
      </c>
      <c r="AQ111" s="74">
        <v>13.240056442994922</v>
      </c>
      <c r="AR111" s="74">
        <v>13.318951007300331</v>
      </c>
      <c r="AS111" s="74">
        <v>13.213629063308691</v>
      </c>
      <c r="AT111" s="74">
        <v>13.389726335450309</v>
      </c>
      <c r="AU111" s="74">
        <v>11.593493289331716</v>
      </c>
      <c r="AV111" s="74">
        <v>11.631571254876373</v>
      </c>
      <c r="AW111" s="74">
        <v>11.603764676886597</v>
      </c>
      <c r="AX111" s="74">
        <v>11.683258975391865</v>
      </c>
      <c r="AY111" s="74">
        <v>11.682483161803523</v>
      </c>
      <c r="AZ111" s="74">
        <v>11.786164608063492</v>
      </c>
      <c r="BA111" s="74">
        <v>11.847911612734258</v>
      </c>
      <c r="BB111" s="74">
        <v>10.90339609420773</v>
      </c>
      <c r="BC111" s="74">
        <v>10.944477496418173</v>
      </c>
      <c r="BD111" s="74">
        <v>10.956987144717447</v>
      </c>
      <c r="BE111" s="74">
        <v>11.018472050237765</v>
      </c>
      <c r="BF111" s="74">
        <v>11.022305424847367</v>
      </c>
      <c r="BG111" s="74">
        <v>11.022305424847367</v>
      </c>
    </row>
    <row r="112" spans="2:59" s="257" customFormat="1">
      <c r="T112" s="258"/>
      <c r="U112" s="258"/>
      <c r="V112" s="259"/>
      <c r="W112" s="258"/>
      <c r="X112" s="181"/>
      <c r="Y112" s="75" t="s">
        <v>306</v>
      </c>
      <c r="Z112" s="61" t="s">
        <v>110</v>
      </c>
      <c r="AA112" s="74" t="s">
        <v>442</v>
      </c>
      <c r="AB112" s="74" t="s">
        <v>442</v>
      </c>
      <c r="AC112" s="74" t="s">
        <v>442</v>
      </c>
      <c r="AD112" s="74" t="s">
        <v>442</v>
      </c>
      <c r="AE112" s="74" t="s">
        <v>442</v>
      </c>
      <c r="AF112" s="74" t="s">
        <v>442</v>
      </c>
      <c r="AG112" s="74" t="s">
        <v>442</v>
      </c>
      <c r="AH112" s="74" t="s">
        <v>442</v>
      </c>
      <c r="AI112" s="74">
        <v>5.4878149657317286</v>
      </c>
      <c r="AJ112" s="74">
        <v>5.4881290595131222</v>
      </c>
      <c r="AK112" s="74">
        <v>5.5794211568667631</v>
      </c>
      <c r="AL112" s="74">
        <v>5.6360669545470357</v>
      </c>
      <c r="AM112" s="74">
        <v>6.7119768565348252</v>
      </c>
      <c r="AN112" s="74">
        <v>6.9406747322992075</v>
      </c>
      <c r="AO112" s="74">
        <v>6.8701304975473354</v>
      </c>
      <c r="AP112" s="74">
        <v>6.9109617264175442</v>
      </c>
      <c r="AQ112" s="143">
        <v>6.9158792088500132</v>
      </c>
      <c r="AR112" s="143">
        <v>7.0468400959506967</v>
      </c>
      <c r="AS112" s="143">
        <v>7.1214745499378465</v>
      </c>
      <c r="AT112" s="143">
        <v>7.0207342052519079</v>
      </c>
      <c r="AU112" s="143">
        <v>7.049817424907145</v>
      </c>
      <c r="AV112" s="143">
        <v>6.9529473084461646</v>
      </c>
      <c r="AW112" s="143">
        <v>6.9445773800730803</v>
      </c>
      <c r="AX112" s="143">
        <v>6.9416938178961907</v>
      </c>
      <c r="AY112" s="143">
        <v>6.9125526783472413</v>
      </c>
      <c r="AZ112" s="143">
        <v>6.8857267128565507</v>
      </c>
      <c r="BA112" s="143">
        <v>6.8519881959485112</v>
      </c>
      <c r="BB112" s="143">
        <v>6.9483033521527018</v>
      </c>
      <c r="BC112" s="143">
        <v>6.9461808338193469</v>
      </c>
      <c r="BD112" s="143">
        <v>6.9487038213660721</v>
      </c>
      <c r="BE112" s="143">
        <v>6.8496315630093507</v>
      </c>
      <c r="BF112" s="143">
        <v>6.8724456874414601</v>
      </c>
      <c r="BG112" s="143">
        <v>6.8724456874414601</v>
      </c>
    </row>
    <row r="113" spans="2:59">
      <c r="B113" s="1"/>
    </row>
    <row r="114" spans="2:59">
      <c r="B114" s="1"/>
    </row>
    <row r="115" spans="2:59" s="127" customFormat="1">
      <c r="C115" s="254"/>
      <c r="D115" s="254"/>
      <c r="E115" s="254"/>
      <c r="F115" s="254"/>
      <c r="G115" s="254"/>
      <c r="H115" s="254"/>
      <c r="I115" s="254"/>
      <c r="J115" s="254"/>
      <c r="K115" s="254"/>
      <c r="L115" s="254"/>
      <c r="M115" s="254"/>
      <c r="N115" s="254"/>
      <c r="O115" s="254"/>
      <c r="P115" s="254"/>
      <c r="Q115" s="254"/>
      <c r="R115" s="254"/>
      <c r="S115" s="254"/>
      <c r="T115" s="106"/>
      <c r="U115" s="106"/>
      <c r="V115" s="216"/>
      <c r="W115" s="216" t="s">
        <v>177</v>
      </c>
      <c r="X115" s="181">
        <v>44</v>
      </c>
      <c r="Y115" s="416" t="s">
        <v>307</v>
      </c>
      <c r="Z115" s="274"/>
    </row>
    <row r="116" spans="2:59">
      <c r="B116" s="1"/>
      <c r="C116" s="106"/>
      <c r="D116" s="106"/>
      <c r="E116" s="106"/>
      <c r="F116" s="106"/>
      <c r="G116" s="106"/>
      <c r="H116" s="106"/>
      <c r="I116" s="106"/>
      <c r="J116" s="106"/>
      <c r="K116" s="106"/>
      <c r="L116" s="106"/>
      <c r="M116" s="106"/>
      <c r="N116" s="106"/>
      <c r="O116" s="106"/>
      <c r="P116" s="106"/>
      <c r="Q116" s="106"/>
      <c r="R116" s="106"/>
      <c r="S116" s="106"/>
      <c r="Y116" s="8" t="s">
        <v>302</v>
      </c>
      <c r="Z116" s="3" t="s">
        <v>258</v>
      </c>
      <c r="AA116" s="8">
        <v>1990</v>
      </c>
      <c r="AB116" s="8">
        <v>1991</v>
      </c>
      <c r="AC116" s="8">
        <v>1992</v>
      </c>
      <c r="AD116" s="8">
        <v>1993</v>
      </c>
      <c r="AE116" s="8">
        <v>1994</v>
      </c>
      <c r="AF116" s="8">
        <v>1995</v>
      </c>
      <c r="AG116" s="8">
        <v>1996</v>
      </c>
      <c r="AH116" s="8">
        <v>1997</v>
      </c>
      <c r="AI116" s="8">
        <v>1998</v>
      </c>
      <c r="AJ116" s="8">
        <v>1999</v>
      </c>
      <c r="AK116" s="8">
        <v>2000</v>
      </c>
      <c r="AL116" s="8">
        <v>2001</v>
      </c>
      <c r="AM116" s="8">
        <v>2002</v>
      </c>
      <c r="AN116" s="8">
        <v>2003</v>
      </c>
      <c r="AO116" s="8">
        <v>2004</v>
      </c>
      <c r="AP116" s="4">
        <f t="shared" ref="AP116:BG116" si="89">AO116+1</f>
        <v>2005</v>
      </c>
      <c r="AQ116" s="4">
        <f t="shared" si="89"/>
        <v>2006</v>
      </c>
      <c r="AR116" s="4">
        <f>AQ116+1</f>
        <v>2007</v>
      </c>
      <c r="AS116" s="4">
        <f>AR116+1</f>
        <v>2008</v>
      </c>
      <c r="AT116" s="4">
        <f t="shared" si="89"/>
        <v>2009</v>
      </c>
      <c r="AU116" s="4">
        <f t="shared" si="89"/>
        <v>2010</v>
      </c>
      <c r="AV116" s="4">
        <f t="shared" si="89"/>
        <v>2011</v>
      </c>
      <c r="AW116" s="4">
        <f t="shared" si="89"/>
        <v>2012</v>
      </c>
      <c r="AX116" s="4">
        <f t="shared" si="89"/>
        <v>2013</v>
      </c>
      <c r="AY116" s="4">
        <f t="shared" si="89"/>
        <v>2014</v>
      </c>
      <c r="AZ116" s="4">
        <f t="shared" si="89"/>
        <v>2015</v>
      </c>
      <c r="BA116" s="4">
        <f t="shared" si="89"/>
        <v>2016</v>
      </c>
      <c r="BB116" s="4">
        <f t="shared" si="89"/>
        <v>2017</v>
      </c>
      <c r="BC116" s="4">
        <f t="shared" si="89"/>
        <v>2018</v>
      </c>
      <c r="BD116" s="4">
        <f t="shared" si="89"/>
        <v>2019</v>
      </c>
      <c r="BE116" s="4">
        <f t="shared" si="89"/>
        <v>2020</v>
      </c>
      <c r="BF116" s="4">
        <f t="shared" si="89"/>
        <v>2021</v>
      </c>
      <c r="BG116" s="4">
        <f t="shared" si="89"/>
        <v>2022</v>
      </c>
    </row>
    <row r="117" spans="2:59">
      <c r="B117" s="1"/>
      <c r="Y117" s="45" t="s">
        <v>303</v>
      </c>
      <c r="Z117" s="61" t="s">
        <v>208</v>
      </c>
      <c r="AA117" s="14">
        <v>26214.968092674088</v>
      </c>
      <c r="AB117" s="14">
        <v>27144.429807290006</v>
      </c>
      <c r="AC117" s="14">
        <v>27618.8718069877</v>
      </c>
      <c r="AD117" s="14">
        <v>28191.660328351441</v>
      </c>
      <c r="AE117" s="14">
        <v>29010.166946492947</v>
      </c>
      <c r="AF117" s="14">
        <v>29715.987597372816</v>
      </c>
      <c r="AG117" s="14">
        <v>30654.191516064169</v>
      </c>
      <c r="AH117" s="14">
        <v>31488.423221094752</v>
      </c>
      <c r="AI117" s="14">
        <v>31720.849971760599</v>
      </c>
      <c r="AJ117" s="14">
        <v>32147.4232536768</v>
      </c>
      <c r="AK117" s="14">
        <v>32749.130909348311</v>
      </c>
      <c r="AL117" s="14">
        <v>32842.283225744053</v>
      </c>
      <c r="AM117" s="14">
        <v>33298.745665295915</v>
      </c>
      <c r="AN117" s="14">
        <v>33112.387355644772</v>
      </c>
      <c r="AO117" s="14">
        <v>32372.811378358136</v>
      </c>
      <c r="AP117" s="14">
        <v>32245.530167660374</v>
      </c>
      <c r="AQ117" s="14">
        <v>31961.751798128545</v>
      </c>
      <c r="AR117" s="14">
        <v>30840.192855084275</v>
      </c>
      <c r="AS117" s="14">
        <v>29425.846901194418</v>
      </c>
      <c r="AT117" s="14">
        <v>28443.681386901721</v>
      </c>
      <c r="AU117" s="14">
        <v>27603.326582508991</v>
      </c>
      <c r="AV117" s="14">
        <v>27891.882820002316</v>
      </c>
      <c r="AW117" s="14">
        <v>28701.802402891721</v>
      </c>
      <c r="AX117" s="14">
        <v>28245.932256755052</v>
      </c>
      <c r="AY117" s="14">
        <v>27360.357373121358</v>
      </c>
      <c r="AZ117" s="14">
        <v>27364.334439249425</v>
      </c>
      <c r="BA117" s="14">
        <v>26961.194103384008</v>
      </c>
      <c r="BB117" s="14">
        <v>26883.32216946291</v>
      </c>
      <c r="BC117" s="14">
        <v>26876.806787098238</v>
      </c>
      <c r="BD117" s="14">
        <v>27266.123474701573</v>
      </c>
      <c r="BE117" s="14">
        <v>26343.841972459355</v>
      </c>
      <c r="BF117" s="14">
        <v>25998.283714621157</v>
      </c>
      <c r="BG117" s="14">
        <v>25644.999125677845</v>
      </c>
    </row>
    <row r="118" spans="2:59">
      <c r="B118" s="1"/>
      <c r="Y118" s="45" t="s">
        <v>304</v>
      </c>
      <c r="Z118" s="61" t="s">
        <v>207</v>
      </c>
      <c r="AA118" s="14">
        <v>4809.696773409989</v>
      </c>
      <c r="AB118" s="14">
        <v>4980.8600932630216</v>
      </c>
      <c r="AC118" s="14">
        <v>5068.54924930167</v>
      </c>
      <c r="AD118" s="14">
        <v>5174.2975930115463</v>
      </c>
      <c r="AE118" s="14">
        <v>5325.1631556816028</v>
      </c>
      <c r="AF118" s="14">
        <v>5455.3643540312742</v>
      </c>
      <c r="AG118" s="14">
        <v>5628.2496695063883</v>
      </c>
      <c r="AH118" s="14">
        <v>5782.0696487528085</v>
      </c>
      <c r="AI118" s="14">
        <v>5891.564590084482</v>
      </c>
      <c r="AJ118" s="14">
        <v>5851.7190144428141</v>
      </c>
      <c r="AK118" s="14">
        <v>5882.4109108271168</v>
      </c>
      <c r="AL118" s="14">
        <v>6019.0924775496314</v>
      </c>
      <c r="AM118" s="14">
        <v>5249.1210445330034</v>
      </c>
      <c r="AN118" s="14">
        <v>4860.7086784098501</v>
      </c>
      <c r="AO118" s="14">
        <v>4462.7883391187697</v>
      </c>
      <c r="AP118" s="14">
        <v>4046.90069301423</v>
      </c>
      <c r="AQ118" s="14">
        <v>3852.4977069559186</v>
      </c>
      <c r="AR118" s="14">
        <v>3608.9629435888442</v>
      </c>
      <c r="AS118" s="14">
        <v>3338.8313521883124</v>
      </c>
      <c r="AT118" s="14">
        <v>3155.3808060934457</v>
      </c>
      <c r="AU118" s="14">
        <v>2967.6112783657791</v>
      </c>
      <c r="AV118" s="14">
        <v>2932.3282533423157</v>
      </c>
      <c r="AW118" s="14">
        <v>2848.9719984281824</v>
      </c>
      <c r="AX118" s="14">
        <v>2826.5511585962895</v>
      </c>
      <c r="AY118" s="14">
        <v>2523.6264094686931</v>
      </c>
      <c r="AZ118" s="14">
        <v>2348.9367121011246</v>
      </c>
      <c r="BA118" s="14">
        <v>2164.4792812942746</v>
      </c>
      <c r="BB118" s="14">
        <v>2072.1132702419936</v>
      </c>
      <c r="BC118" s="14">
        <v>1894.4118907159907</v>
      </c>
      <c r="BD118" s="14">
        <v>1849.1279112550824</v>
      </c>
      <c r="BE118" s="14">
        <v>1759.8630442442193</v>
      </c>
      <c r="BF118" s="14">
        <v>1580.1726564871369</v>
      </c>
      <c r="BG118" s="14">
        <v>1558.7000603136994</v>
      </c>
    </row>
    <row r="119" spans="2:59">
      <c r="B119" s="1"/>
      <c r="Y119" s="45" t="s">
        <v>305</v>
      </c>
      <c r="Z119" s="61" t="s">
        <v>207</v>
      </c>
      <c r="AA119" s="14">
        <v>5643.3351339159208</v>
      </c>
      <c r="AB119" s="14">
        <v>5449.7100994469702</v>
      </c>
      <c r="AC119" s="14">
        <v>5152.5789437106323</v>
      </c>
      <c r="AD119" s="14">
        <v>4867.0420786370096</v>
      </c>
      <c r="AE119" s="14">
        <v>4612.6698978254499</v>
      </c>
      <c r="AF119" s="14">
        <v>4327.6480485959091</v>
      </c>
      <c r="AG119" s="14">
        <v>4062.5588144294452</v>
      </c>
      <c r="AH119" s="14">
        <v>3768.5071301524372</v>
      </c>
      <c r="AI119" s="14">
        <v>3503.8436752434259</v>
      </c>
      <c r="AJ119" s="14">
        <v>3240.9142975141372</v>
      </c>
      <c r="AK119" s="14">
        <v>3131.0093162140488</v>
      </c>
      <c r="AL119" s="14">
        <v>2918.9851744480529</v>
      </c>
      <c r="AM119" s="14">
        <v>2268.0907313759499</v>
      </c>
      <c r="AN119" s="14">
        <v>1842.0818124000907</v>
      </c>
      <c r="AO119" s="14">
        <v>1772.6246574632564</v>
      </c>
      <c r="AP119" s="14">
        <v>1562.2814982669524</v>
      </c>
      <c r="AQ119" s="14">
        <v>1469.9992651108673</v>
      </c>
      <c r="AR119" s="14">
        <v>1369.4805343137543</v>
      </c>
      <c r="AS119" s="14">
        <v>1345.9906255493574</v>
      </c>
      <c r="AT119" s="14">
        <v>1144.0640102125308</v>
      </c>
      <c r="AU119" s="14">
        <v>1077.9573249231325</v>
      </c>
      <c r="AV119" s="14">
        <v>1057.4354156566662</v>
      </c>
      <c r="AW119" s="14">
        <v>1061.234526682897</v>
      </c>
      <c r="AX119" s="14">
        <v>970.09654496426958</v>
      </c>
      <c r="AY119" s="14">
        <v>867.4489306689826</v>
      </c>
      <c r="AZ119" s="14">
        <v>841.76447888655355</v>
      </c>
      <c r="BA119" s="14">
        <v>744.44990223133016</v>
      </c>
      <c r="BB119" s="14">
        <v>692.8104701543889</v>
      </c>
      <c r="BC119" s="14">
        <v>659.87389745198334</v>
      </c>
      <c r="BD119" s="14">
        <v>625.01043322157864</v>
      </c>
      <c r="BE119" s="14">
        <v>589.18810615445807</v>
      </c>
      <c r="BF119" s="14">
        <v>561.67178735730249</v>
      </c>
      <c r="BG119" s="14">
        <v>554.03936097501844</v>
      </c>
    </row>
    <row r="120" spans="2:59">
      <c r="B120" s="1"/>
      <c r="Y120" s="75" t="s">
        <v>306</v>
      </c>
      <c r="Z120" s="61" t="s">
        <v>207</v>
      </c>
      <c r="AA120" s="47" t="s">
        <v>441</v>
      </c>
      <c r="AB120" s="47" t="s">
        <v>441</v>
      </c>
      <c r="AC120" s="47" t="s">
        <v>441</v>
      </c>
      <c r="AD120" s="47" t="s">
        <v>441</v>
      </c>
      <c r="AE120" s="47" t="s">
        <v>441</v>
      </c>
      <c r="AF120" s="47" t="s">
        <v>441</v>
      </c>
      <c r="AG120" s="47" t="s">
        <v>441</v>
      </c>
      <c r="AH120" s="47" t="s">
        <v>441</v>
      </c>
      <c r="AI120" s="47">
        <v>281.74176291149161</v>
      </c>
      <c r="AJ120" s="47">
        <v>304.94343436625121</v>
      </c>
      <c r="AK120" s="47">
        <v>370.44886361052261</v>
      </c>
      <c r="AL120" s="47">
        <v>404.83966694034348</v>
      </c>
      <c r="AM120" s="47">
        <v>1157.4611566137212</v>
      </c>
      <c r="AN120" s="47">
        <v>2117.8221535452876</v>
      </c>
      <c r="AO120" s="47">
        <v>2332.475625059838</v>
      </c>
      <c r="AP120" s="47">
        <v>2396.5876410584501</v>
      </c>
      <c r="AQ120" s="47">
        <v>2629.5512298046801</v>
      </c>
      <c r="AR120" s="47">
        <v>2954.3857493036749</v>
      </c>
      <c r="AS120" s="47">
        <v>3122.3311210679167</v>
      </c>
      <c r="AT120" s="47">
        <v>3245.3737967923089</v>
      </c>
      <c r="AU120" s="47">
        <v>3604.7048142021008</v>
      </c>
      <c r="AV120" s="14">
        <v>3857.3535109987015</v>
      </c>
      <c r="AW120" s="14">
        <v>4121.9910719972013</v>
      </c>
      <c r="AX120" s="14">
        <v>4098.4200396843853</v>
      </c>
      <c r="AY120" s="14">
        <v>4160.5672867409685</v>
      </c>
      <c r="AZ120" s="14">
        <v>4327.9643697628999</v>
      </c>
      <c r="BA120" s="14">
        <v>4422.8767130903852</v>
      </c>
      <c r="BB120" s="14">
        <v>4598.7540901407065</v>
      </c>
      <c r="BC120" s="14">
        <v>4738.9074247337912</v>
      </c>
      <c r="BD120" s="14">
        <v>4888.7381808217651</v>
      </c>
      <c r="BE120" s="14">
        <v>4875.1068771419705</v>
      </c>
      <c r="BF120" s="14">
        <v>4901.8718415344038</v>
      </c>
      <c r="BG120" s="14">
        <v>4835.2614530334367</v>
      </c>
    </row>
    <row r="121" spans="2:59">
      <c r="B121" s="1"/>
      <c r="AA121" s="26"/>
      <c r="AB121" s="26"/>
      <c r="AC121" s="26"/>
      <c r="AD121" s="26"/>
      <c r="AE121" s="26"/>
      <c r="AF121" s="26"/>
      <c r="AG121" s="26"/>
      <c r="AH121" s="26"/>
      <c r="AI121" s="26"/>
      <c r="AJ121" s="26"/>
      <c r="AK121" s="26"/>
      <c r="AL121" s="26"/>
      <c r="AM121" s="26"/>
      <c r="AN121" s="26"/>
      <c r="AO121" s="26"/>
      <c r="AP121" s="26"/>
      <c r="AQ121" s="26"/>
      <c r="AR121" s="26"/>
      <c r="AS121" s="26"/>
    </row>
    <row r="122" spans="2:59">
      <c r="B122" s="1"/>
      <c r="AA122" s="26"/>
      <c r="AB122" s="26"/>
      <c r="AC122" s="26"/>
      <c r="AD122" s="26"/>
      <c r="AE122" s="26"/>
      <c r="AF122" s="26"/>
      <c r="AG122" s="26"/>
      <c r="AH122" s="26"/>
      <c r="AI122" s="26"/>
      <c r="AJ122" s="26"/>
      <c r="AK122" s="26"/>
      <c r="AL122" s="26"/>
      <c r="AM122" s="26"/>
      <c r="AN122" s="26"/>
      <c r="AO122" s="26"/>
      <c r="AP122" s="26"/>
      <c r="AQ122" s="26"/>
      <c r="AR122" s="26"/>
      <c r="AS122" s="26"/>
    </row>
    <row r="123" spans="2:59" s="127" customFormat="1">
      <c r="C123" s="254"/>
      <c r="D123" s="254"/>
      <c r="E123" s="254"/>
      <c r="F123" s="254"/>
      <c r="G123" s="254"/>
      <c r="H123" s="254"/>
      <c r="I123" s="254"/>
      <c r="J123" s="254"/>
      <c r="K123" s="254"/>
      <c r="L123" s="254"/>
      <c r="M123" s="254"/>
      <c r="N123" s="254"/>
      <c r="O123" s="254"/>
      <c r="P123" s="254"/>
      <c r="Q123" s="254"/>
      <c r="R123" s="254"/>
      <c r="S123" s="254"/>
      <c r="T123" s="106"/>
      <c r="U123" s="106"/>
      <c r="V123" s="216"/>
      <c r="W123" s="216" t="s">
        <v>177</v>
      </c>
      <c r="X123" s="181">
        <v>45</v>
      </c>
      <c r="Y123" s="386" t="s">
        <v>308</v>
      </c>
      <c r="Z123" s="274"/>
    </row>
    <row r="124" spans="2:59">
      <c r="B124" s="1"/>
      <c r="C124" s="106"/>
      <c r="D124" s="106"/>
      <c r="E124" s="106"/>
      <c r="F124" s="106"/>
      <c r="G124" s="106"/>
      <c r="H124" s="106"/>
      <c r="I124" s="106"/>
      <c r="J124" s="106"/>
      <c r="K124" s="106"/>
      <c r="L124" s="106"/>
      <c r="M124" s="106"/>
      <c r="N124" s="106"/>
      <c r="O124" s="106"/>
      <c r="P124" s="106"/>
      <c r="Q124" s="106"/>
      <c r="R124" s="106"/>
      <c r="S124" s="106"/>
      <c r="Y124" s="8" t="s">
        <v>302</v>
      </c>
      <c r="Z124" s="3" t="s">
        <v>258</v>
      </c>
      <c r="AA124" s="8">
        <v>1990</v>
      </c>
      <c r="AB124" s="8">
        <v>1991</v>
      </c>
      <c r="AC124" s="8">
        <v>1992</v>
      </c>
      <c r="AD124" s="8">
        <v>1993</v>
      </c>
      <c r="AE124" s="8">
        <v>1994</v>
      </c>
      <c r="AF124" s="8">
        <v>1995</v>
      </c>
      <c r="AG124" s="8">
        <v>1996</v>
      </c>
      <c r="AH124" s="8">
        <v>1997</v>
      </c>
      <c r="AI124" s="8">
        <v>1998</v>
      </c>
      <c r="AJ124" s="8">
        <v>1999</v>
      </c>
      <c r="AK124" s="8">
        <v>2000</v>
      </c>
      <c r="AL124" s="8">
        <v>2001</v>
      </c>
      <c r="AM124" s="8">
        <v>2002</v>
      </c>
      <c r="AN124" s="8">
        <v>2003</v>
      </c>
      <c r="AO124" s="8">
        <v>2004</v>
      </c>
      <c r="AP124" s="4">
        <f t="shared" ref="AP124:BG124" si="90">AO124+1</f>
        <v>2005</v>
      </c>
      <c r="AQ124" s="4">
        <f t="shared" si="90"/>
        <v>2006</v>
      </c>
      <c r="AR124" s="4">
        <f>AQ124+1</f>
        <v>2007</v>
      </c>
      <c r="AS124" s="4">
        <f>AR124+1</f>
        <v>2008</v>
      </c>
      <c r="AT124" s="4">
        <f t="shared" si="90"/>
        <v>2009</v>
      </c>
      <c r="AU124" s="4">
        <f t="shared" si="90"/>
        <v>2010</v>
      </c>
      <c r="AV124" s="4">
        <f t="shared" si="90"/>
        <v>2011</v>
      </c>
      <c r="AW124" s="4">
        <f t="shared" si="90"/>
        <v>2012</v>
      </c>
      <c r="AX124" s="4">
        <f t="shared" si="90"/>
        <v>2013</v>
      </c>
      <c r="AY124" s="4">
        <f t="shared" si="90"/>
        <v>2014</v>
      </c>
      <c r="AZ124" s="4">
        <f t="shared" si="90"/>
        <v>2015</v>
      </c>
      <c r="BA124" s="4">
        <f t="shared" si="90"/>
        <v>2016</v>
      </c>
      <c r="BB124" s="4">
        <f t="shared" si="90"/>
        <v>2017</v>
      </c>
      <c r="BC124" s="4">
        <f t="shared" si="90"/>
        <v>2018</v>
      </c>
      <c r="BD124" s="4">
        <f t="shared" si="90"/>
        <v>2019</v>
      </c>
      <c r="BE124" s="4">
        <f t="shared" si="90"/>
        <v>2020</v>
      </c>
      <c r="BF124" s="4">
        <f t="shared" si="90"/>
        <v>2021</v>
      </c>
      <c r="BG124" s="4">
        <f t="shared" si="90"/>
        <v>2022</v>
      </c>
    </row>
    <row r="125" spans="2:59">
      <c r="B125" s="1"/>
      <c r="Y125" s="45" t="s">
        <v>303</v>
      </c>
      <c r="Z125" s="61" t="s">
        <v>111</v>
      </c>
      <c r="AA125" s="48">
        <v>58.756391262966524</v>
      </c>
      <c r="AB125" s="48">
        <v>58.756391262966524</v>
      </c>
      <c r="AC125" s="48">
        <v>58.756391262966524</v>
      </c>
      <c r="AD125" s="48">
        <v>58.756391262966524</v>
      </c>
      <c r="AE125" s="48">
        <v>58.756391262966524</v>
      </c>
      <c r="AF125" s="48">
        <v>58.756391262966524</v>
      </c>
      <c r="AG125" s="48">
        <v>58.756391262966524</v>
      </c>
      <c r="AH125" s="48">
        <v>58.756391262966524</v>
      </c>
      <c r="AI125" s="48">
        <v>58.913843985748414</v>
      </c>
      <c r="AJ125" s="48">
        <v>59.006907008869334</v>
      </c>
      <c r="AK125" s="48">
        <v>59.104567510119388</v>
      </c>
      <c r="AL125" s="48">
        <v>59.168806214712873</v>
      </c>
      <c r="AM125" s="48">
        <v>37.815787975858157</v>
      </c>
      <c r="AN125" s="48">
        <v>37.861846205507661</v>
      </c>
      <c r="AO125" s="48">
        <v>37.911809262277536</v>
      </c>
      <c r="AP125" s="48">
        <v>37.886085493312507</v>
      </c>
      <c r="AQ125" s="48">
        <v>37.881763657366186</v>
      </c>
      <c r="AR125" s="48">
        <v>37.850748043455212</v>
      </c>
      <c r="AS125" s="48">
        <v>37.882040839668576</v>
      </c>
      <c r="AT125" s="48">
        <v>37.943481589367387</v>
      </c>
      <c r="AU125" s="48">
        <v>37.988967312652946</v>
      </c>
      <c r="AV125" s="48">
        <v>38.015163166860034</v>
      </c>
      <c r="AW125" s="48">
        <v>38.008207364504308</v>
      </c>
      <c r="AX125" s="48">
        <v>38.018829778350181</v>
      </c>
      <c r="AY125" s="48">
        <v>38.081189493800188</v>
      </c>
      <c r="AZ125" s="48">
        <v>38.082073235080955</v>
      </c>
      <c r="BA125" s="48">
        <v>38.078620429745371</v>
      </c>
      <c r="BB125" s="48">
        <v>37.947680851794686</v>
      </c>
      <c r="BC125" s="48">
        <v>37.832043013379369</v>
      </c>
      <c r="BD125" s="48">
        <v>37.881145160094945</v>
      </c>
      <c r="BE125" s="48">
        <v>37.921881951705799</v>
      </c>
      <c r="BF125" s="48">
        <v>37.704903543977622</v>
      </c>
      <c r="BG125" s="48">
        <v>37.704903543977622</v>
      </c>
    </row>
    <row r="126" spans="2:59">
      <c r="B126" s="1"/>
      <c r="Y126" s="45" t="s">
        <v>304</v>
      </c>
      <c r="Z126" s="61" t="s">
        <v>111</v>
      </c>
      <c r="AA126" s="48">
        <v>56.76466087970028</v>
      </c>
      <c r="AB126" s="48">
        <v>56.76466087970028</v>
      </c>
      <c r="AC126" s="48">
        <v>56.76466087970028</v>
      </c>
      <c r="AD126" s="48">
        <v>56.76466087970028</v>
      </c>
      <c r="AE126" s="48">
        <v>56.76466087970028</v>
      </c>
      <c r="AF126" s="48">
        <v>56.76466087970028</v>
      </c>
      <c r="AG126" s="48">
        <v>56.76466087970028</v>
      </c>
      <c r="AH126" s="48">
        <v>56.76466087970028</v>
      </c>
      <c r="AI126" s="48">
        <v>57.010856363957785</v>
      </c>
      <c r="AJ126" s="48">
        <v>57.032988033387269</v>
      </c>
      <c r="AK126" s="48">
        <v>57.292837680693324</v>
      </c>
      <c r="AL126" s="48">
        <v>57.298465934660342</v>
      </c>
      <c r="AM126" s="48">
        <v>70.100766183856024</v>
      </c>
      <c r="AN126" s="48">
        <v>71.233026732111412</v>
      </c>
      <c r="AO126" s="48">
        <v>71.432576462581949</v>
      </c>
      <c r="AP126" s="48">
        <v>71.453446183248573</v>
      </c>
      <c r="AQ126" s="48">
        <v>72.840287198192129</v>
      </c>
      <c r="AR126" s="48">
        <v>73.101946974270476</v>
      </c>
      <c r="AS126" s="48">
        <v>73.342795042733542</v>
      </c>
      <c r="AT126" s="48">
        <v>72.70807464419596</v>
      </c>
      <c r="AU126" s="48">
        <v>73.17505238114228</v>
      </c>
      <c r="AV126" s="48">
        <v>73.063529495071037</v>
      </c>
      <c r="AW126" s="48">
        <v>73.425756153061712</v>
      </c>
      <c r="AX126" s="48">
        <v>73.075455518304722</v>
      </c>
      <c r="AY126" s="48">
        <v>73.497680876973718</v>
      </c>
      <c r="AZ126" s="48">
        <v>72.828682941648879</v>
      </c>
      <c r="BA126" s="48">
        <v>72.272488646388595</v>
      </c>
      <c r="BB126" s="48">
        <v>72.545995794558735</v>
      </c>
      <c r="BC126" s="48">
        <v>73.221610132553792</v>
      </c>
      <c r="BD126" s="48">
        <v>72.514316235024211</v>
      </c>
      <c r="BE126" s="48">
        <v>73.235587025697853</v>
      </c>
      <c r="BF126" s="48">
        <v>73.571853932842231</v>
      </c>
      <c r="BG126" s="48">
        <v>73.571853932842231</v>
      </c>
    </row>
    <row r="127" spans="2:59">
      <c r="B127" s="1"/>
      <c r="Y127" s="45" t="s">
        <v>305</v>
      </c>
      <c r="Z127" s="61" t="s">
        <v>111</v>
      </c>
      <c r="AA127" s="48">
        <v>71.420255873273575</v>
      </c>
      <c r="AB127" s="48">
        <v>71.420255873273575</v>
      </c>
      <c r="AC127" s="48">
        <v>71.420255873273575</v>
      </c>
      <c r="AD127" s="48">
        <v>71.420255873273575</v>
      </c>
      <c r="AE127" s="48">
        <v>71.420255873273575</v>
      </c>
      <c r="AF127" s="48">
        <v>71.420255873273575</v>
      </c>
      <c r="AG127" s="48">
        <v>71.420255873273575</v>
      </c>
      <c r="AH127" s="48">
        <v>71.420255873273575</v>
      </c>
      <c r="AI127" s="48">
        <v>72.309379842398172</v>
      </c>
      <c r="AJ127" s="48">
        <v>73.977053519284041</v>
      </c>
      <c r="AK127" s="48">
        <v>74.760041692058039</v>
      </c>
      <c r="AL127" s="48">
        <v>74.355671531350922</v>
      </c>
      <c r="AM127" s="48">
        <v>76.154000437907541</v>
      </c>
      <c r="AN127" s="48">
        <v>76.093140444128025</v>
      </c>
      <c r="AO127" s="48">
        <v>76.138325292698212</v>
      </c>
      <c r="AP127" s="48">
        <v>76.045967124527522</v>
      </c>
      <c r="AQ127" s="48">
        <v>76.037899036240134</v>
      </c>
      <c r="AR127" s="48">
        <v>76.028501908816324</v>
      </c>
      <c r="AS127" s="48">
        <v>76.041046800050921</v>
      </c>
      <c r="AT127" s="48">
        <v>76.020071863185905</v>
      </c>
      <c r="AU127" s="48">
        <v>76.234021087265475</v>
      </c>
      <c r="AV127" s="48">
        <v>76.229485622783059</v>
      </c>
      <c r="AW127" s="48">
        <v>76.232797662831572</v>
      </c>
      <c r="AX127" s="48">
        <v>76.223329101098628</v>
      </c>
      <c r="AY127" s="48">
        <v>76.2234215082145</v>
      </c>
      <c r="AZ127" s="48">
        <v>76.211072016578825</v>
      </c>
      <c r="BA127" s="48">
        <v>76.203717334085326</v>
      </c>
      <c r="BB127" s="48">
        <v>76.316218528045951</v>
      </c>
      <c r="BC127" s="48">
        <v>76.311325324379524</v>
      </c>
      <c r="BD127" s="48">
        <v>76.309835300825554</v>
      </c>
      <c r="BE127" s="48">
        <v>76.302511836948128</v>
      </c>
      <c r="BF127" s="48">
        <v>76.302055243899076</v>
      </c>
      <c r="BG127" s="48">
        <v>76.302055243899076</v>
      </c>
    </row>
    <row r="128" spans="2:59" s="257" customFormat="1">
      <c r="T128" s="258"/>
      <c r="U128" s="258"/>
      <c r="V128" s="259"/>
      <c r="W128" s="258"/>
      <c r="X128" s="145"/>
      <c r="Y128" s="75" t="s">
        <v>306</v>
      </c>
      <c r="Z128" s="61" t="s">
        <v>111</v>
      </c>
      <c r="AA128" s="74" t="s">
        <v>442</v>
      </c>
      <c r="AB128" s="74" t="s">
        <v>442</v>
      </c>
      <c r="AC128" s="74" t="s">
        <v>442</v>
      </c>
      <c r="AD128" s="74" t="s">
        <v>442</v>
      </c>
      <c r="AE128" s="74" t="s">
        <v>442</v>
      </c>
      <c r="AF128" s="74" t="s">
        <v>442</v>
      </c>
      <c r="AG128" s="74" t="s">
        <v>442</v>
      </c>
      <c r="AH128" s="74" t="s">
        <v>442</v>
      </c>
      <c r="AI128" s="74">
        <v>16.948288386223581</v>
      </c>
      <c r="AJ128" s="74">
        <v>17.008908486032634</v>
      </c>
      <c r="AK128" s="74">
        <v>16.870990917161784</v>
      </c>
      <c r="AL128" s="74">
        <v>16.772439761281252</v>
      </c>
      <c r="AM128" s="74">
        <v>13.871998755683377</v>
      </c>
      <c r="AN128" s="74">
        <v>11.959513225553703</v>
      </c>
      <c r="AO128" s="74">
        <v>12.334540122429731</v>
      </c>
      <c r="AP128" s="74">
        <v>11.974619863462566</v>
      </c>
      <c r="AQ128" s="74">
        <v>11.34223519073592</v>
      </c>
      <c r="AR128" s="74">
        <v>11.464913752747073</v>
      </c>
      <c r="AS128" s="74">
        <v>11.136989781087317</v>
      </c>
      <c r="AT128" s="74">
        <v>11.192396327836892</v>
      </c>
      <c r="AU128" s="74">
        <v>11.4733492915956</v>
      </c>
      <c r="AV128" s="74">
        <v>11.864488097747625</v>
      </c>
      <c r="AW128" s="74">
        <v>11.706886516355151</v>
      </c>
      <c r="AX128" s="74">
        <v>11.672216514881528</v>
      </c>
      <c r="AY128" s="74">
        <v>12.021686087754015</v>
      </c>
      <c r="AZ128" s="74">
        <v>12.21471076394981</v>
      </c>
      <c r="BA128" s="74">
        <v>12.46103794157351</v>
      </c>
      <c r="BB128" s="74">
        <v>12.139039717817472</v>
      </c>
      <c r="BC128" s="74">
        <v>12.418597288884028</v>
      </c>
      <c r="BD128" s="74">
        <v>12.280959927299953</v>
      </c>
      <c r="BE128" s="74">
        <v>12.684717060573004</v>
      </c>
      <c r="BF128" s="74">
        <v>12.7496676291199</v>
      </c>
      <c r="BG128" s="74">
        <v>12.7496676291199</v>
      </c>
    </row>
    <row r="129" spans="2:59">
      <c r="B129" s="1"/>
      <c r="AA129" s="18"/>
      <c r="AB129" s="18"/>
      <c r="AC129" s="18"/>
      <c r="AD129" s="18"/>
      <c r="AE129" s="18"/>
      <c r="AF129" s="18"/>
      <c r="AG129" s="18"/>
      <c r="AH129" s="18"/>
      <c r="AI129" s="18"/>
      <c r="AJ129" s="18"/>
      <c r="AK129" s="18"/>
      <c r="AL129" s="18"/>
      <c r="AM129" s="18"/>
      <c r="AN129" s="18"/>
      <c r="AO129" s="18"/>
      <c r="AP129" s="18"/>
      <c r="AQ129" s="18"/>
      <c r="AR129" s="18"/>
      <c r="AS129" s="18"/>
      <c r="AT129" s="18"/>
    </row>
    <row r="130" spans="2:59" s="257" customFormat="1" ht="12.75">
      <c r="T130" s="258"/>
      <c r="U130" s="258"/>
      <c r="V130" s="259"/>
      <c r="W130" s="258"/>
      <c r="Y130" s="1"/>
      <c r="Z130" s="22"/>
    </row>
    <row r="131" spans="2:59" s="116" customFormat="1">
      <c r="T131" s="254"/>
      <c r="U131" s="254"/>
      <c r="V131" s="276"/>
      <c r="W131" s="216" t="s">
        <v>177</v>
      </c>
      <c r="X131" s="181">
        <v>51</v>
      </c>
      <c r="Y131" s="386" t="s">
        <v>309</v>
      </c>
      <c r="Z131" s="119"/>
    </row>
    <row r="132" spans="2:59" s="15" customFormat="1">
      <c r="T132" s="31"/>
      <c r="U132" s="31"/>
      <c r="V132" s="214"/>
      <c r="W132" s="31"/>
      <c r="X132" s="181"/>
      <c r="Y132" s="23" t="s">
        <v>257</v>
      </c>
      <c r="Z132" s="23" t="s">
        <v>258</v>
      </c>
      <c r="AA132" s="4">
        <v>1990</v>
      </c>
      <c r="AB132" s="4">
        <f>AA132+1</f>
        <v>1991</v>
      </c>
      <c r="AC132" s="4">
        <f t="shared" ref="AC132:BG132" si="91">AB132+1</f>
        <v>1992</v>
      </c>
      <c r="AD132" s="4">
        <f t="shared" si="91"/>
        <v>1993</v>
      </c>
      <c r="AE132" s="4">
        <f t="shared" si="91"/>
        <v>1994</v>
      </c>
      <c r="AF132" s="4">
        <f t="shared" si="91"/>
        <v>1995</v>
      </c>
      <c r="AG132" s="4">
        <f t="shared" si="91"/>
        <v>1996</v>
      </c>
      <c r="AH132" s="4">
        <f t="shared" si="91"/>
        <v>1997</v>
      </c>
      <c r="AI132" s="4">
        <f t="shared" si="91"/>
        <v>1998</v>
      </c>
      <c r="AJ132" s="4">
        <f t="shared" si="91"/>
        <v>1999</v>
      </c>
      <c r="AK132" s="4">
        <f t="shared" si="91"/>
        <v>2000</v>
      </c>
      <c r="AL132" s="4">
        <f t="shared" si="91"/>
        <v>2001</v>
      </c>
      <c r="AM132" s="4">
        <f>AL132+1</f>
        <v>2002</v>
      </c>
      <c r="AN132" s="4">
        <f t="shared" si="91"/>
        <v>2003</v>
      </c>
      <c r="AO132" s="4">
        <f t="shared" si="91"/>
        <v>2004</v>
      </c>
      <c r="AP132" s="4">
        <f t="shared" si="91"/>
        <v>2005</v>
      </c>
      <c r="AQ132" s="4">
        <f t="shared" si="91"/>
        <v>2006</v>
      </c>
      <c r="AR132" s="4">
        <f>AQ132+1</f>
        <v>2007</v>
      </c>
      <c r="AS132" s="4">
        <f>AR132+1</f>
        <v>2008</v>
      </c>
      <c r="AT132" s="4">
        <f t="shared" si="91"/>
        <v>2009</v>
      </c>
      <c r="AU132" s="4">
        <f t="shared" si="91"/>
        <v>2010</v>
      </c>
      <c r="AV132" s="4">
        <f t="shared" si="91"/>
        <v>2011</v>
      </c>
      <c r="AW132" s="4">
        <f t="shared" si="91"/>
        <v>2012</v>
      </c>
      <c r="AX132" s="4">
        <f t="shared" si="91"/>
        <v>2013</v>
      </c>
      <c r="AY132" s="4">
        <f t="shared" si="91"/>
        <v>2014</v>
      </c>
      <c r="AZ132" s="4">
        <f t="shared" si="91"/>
        <v>2015</v>
      </c>
      <c r="BA132" s="4">
        <f t="shared" si="91"/>
        <v>2016</v>
      </c>
      <c r="BB132" s="4">
        <f t="shared" si="91"/>
        <v>2017</v>
      </c>
      <c r="BC132" s="4">
        <f t="shared" si="91"/>
        <v>2018</v>
      </c>
      <c r="BD132" s="4">
        <f t="shared" si="91"/>
        <v>2019</v>
      </c>
      <c r="BE132" s="4">
        <f t="shared" si="91"/>
        <v>2020</v>
      </c>
      <c r="BF132" s="4">
        <f t="shared" si="91"/>
        <v>2021</v>
      </c>
      <c r="BG132" s="4">
        <f t="shared" si="91"/>
        <v>2022</v>
      </c>
    </row>
    <row r="133" spans="2:59" s="257" customFormat="1">
      <c r="T133" s="258"/>
      <c r="U133" s="258"/>
      <c r="V133" s="259"/>
      <c r="W133" s="258"/>
      <c r="X133" s="145"/>
      <c r="Y133" s="70" t="s">
        <v>310</v>
      </c>
      <c r="Z133" s="61" t="s">
        <v>0</v>
      </c>
      <c r="AA133" s="72">
        <v>2.5930606167469925</v>
      </c>
      <c r="AB133" s="72">
        <v>2.7815296437576187</v>
      </c>
      <c r="AC133" s="72">
        <v>2.9699986707682444</v>
      </c>
      <c r="AD133" s="72">
        <v>3.1584676977788702</v>
      </c>
      <c r="AE133" s="72">
        <v>3.3469367247894968</v>
      </c>
      <c r="AF133" s="72">
        <v>3.5354057518001225</v>
      </c>
      <c r="AG133" s="72">
        <v>3.7238747788107487</v>
      </c>
      <c r="AH133" s="72">
        <v>3.9123438058213749</v>
      </c>
      <c r="AI133" s="72">
        <v>4.100812832832001</v>
      </c>
      <c r="AJ133" s="72">
        <v>4.2892818598426263</v>
      </c>
      <c r="AK133" s="72">
        <v>4.4777508868532534</v>
      </c>
      <c r="AL133" s="72">
        <v>4.6662199138638796</v>
      </c>
      <c r="AM133" s="72">
        <v>4.8546889408745049</v>
      </c>
      <c r="AN133" s="72">
        <v>5.043157967885131</v>
      </c>
      <c r="AO133" s="72">
        <v>5.2316269948957581</v>
      </c>
      <c r="AP133" s="72">
        <v>5.4200960219063825</v>
      </c>
      <c r="AQ133" s="72">
        <v>5.6085650489170096</v>
      </c>
      <c r="AR133" s="72">
        <v>5.7970340759276358</v>
      </c>
      <c r="AS133" s="72">
        <v>5.9855031029382619</v>
      </c>
      <c r="AT133" s="72">
        <v>5.9855031029382619</v>
      </c>
      <c r="AU133" s="72">
        <v>5.9855031029382619</v>
      </c>
      <c r="AV133" s="72">
        <v>5.9855031029382619</v>
      </c>
      <c r="AW133" s="72">
        <v>5.9855031029382619</v>
      </c>
      <c r="AX133" s="72">
        <v>5.9855031029382619</v>
      </c>
      <c r="AY133" s="72">
        <v>5.9855031029382619</v>
      </c>
      <c r="AZ133" s="72">
        <v>5.9855031029382619</v>
      </c>
      <c r="BA133" s="72">
        <v>5.9855031029382619</v>
      </c>
      <c r="BB133" s="72">
        <v>5.9855031029382619</v>
      </c>
      <c r="BC133" s="72">
        <v>5.9855031029382619</v>
      </c>
      <c r="BD133" s="72">
        <v>5.9855031029382619</v>
      </c>
      <c r="BE133" s="72">
        <v>5.9855031029382619</v>
      </c>
      <c r="BF133" s="72">
        <v>5.9855031029382619</v>
      </c>
      <c r="BG133" s="72">
        <v>5.9855031029382619</v>
      </c>
    </row>
    <row r="134" spans="2:59" s="257" customFormat="1">
      <c r="T134" s="258"/>
      <c r="U134" s="258"/>
      <c r="V134" s="259"/>
      <c r="W134" s="258"/>
      <c r="X134" s="145"/>
      <c r="Y134" s="27"/>
      <c r="Z134" s="22"/>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G134" s="38"/>
    </row>
    <row r="135" spans="2:59" s="15" customFormat="1">
      <c r="T135" s="31"/>
      <c r="U135" s="31"/>
      <c r="V135" s="214"/>
      <c r="W135" s="31"/>
      <c r="X135" s="181"/>
      <c r="Y135" s="260"/>
      <c r="Z135" s="22"/>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G135" s="38"/>
    </row>
    <row r="136" spans="2:59" s="127" customFormat="1">
      <c r="C136" s="254"/>
      <c r="D136" s="254"/>
      <c r="E136" s="254"/>
      <c r="F136" s="254"/>
      <c r="G136" s="254"/>
      <c r="H136" s="254"/>
      <c r="I136" s="254"/>
      <c r="J136" s="254"/>
      <c r="K136" s="254"/>
      <c r="L136" s="254"/>
      <c r="M136" s="254"/>
      <c r="N136" s="254"/>
      <c r="O136" s="254"/>
      <c r="P136" s="254"/>
      <c r="Q136" s="254"/>
      <c r="R136" s="254"/>
      <c r="S136" s="254"/>
      <c r="T136" s="106"/>
      <c r="U136" s="106"/>
      <c r="V136" s="216"/>
      <c r="W136" s="216" t="s">
        <v>177</v>
      </c>
      <c r="X136" s="181">
        <v>52</v>
      </c>
      <c r="Y136" s="386" t="s">
        <v>311</v>
      </c>
      <c r="Z136" s="274"/>
      <c r="AA136" s="278"/>
      <c r="AB136" s="278"/>
      <c r="AC136" s="278"/>
      <c r="AD136" s="278"/>
      <c r="AE136" s="278"/>
      <c r="AF136" s="278"/>
      <c r="AG136" s="278"/>
      <c r="AH136" s="278"/>
      <c r="AI136" s="278"/>
      <c r="AJ136" s="278"/>
      <c r="AK136" s="278"/>
      <c r="AL136" s="278"/>
      <c r="AM136" s="278"/>
      <c r="AN136" s="278"/>
      <c r="AO136" s="278"/>
      <c r="AP136" s="278"/>
      <c r="AQ136" s="278"/>
      <c r="AR136" s="278"/>
      <c r="AU136" s="94"/>
      <c r="AV136" s="94"/>
      <c r="AW136" s="94"/>
      <c r="AX136" s="94"/>
      <c r="AY136" s="94"/>
      <c r="AZ136" s="94"/>
      <c r="BA136" s="94"/>
      <c r="BB136" s="94"/>
      <c r="BC136" s="94"/>
      <c r="BD136" s="94"/>
      <c r="BE136" s="94"/>
      <c r="BG136" s="94"/>
    </row>
    <row r="137" spans="2:59">
      <c r="B137" s="1"/>
      <c r="C137" s="106"/>
      <c r="D137" s="106"/>
      <c r="E137" s="106"/>
      <c r="F137" s="106"/>
      <c r="G137" s="106"/>
      <c r="H137" s="106"/>
      <c r="I137" s="106"/>
      <c r="J137" s="106"/>
      <c r="K137" s="106"/>
      <c r="L137" s="106"/>
      <c r="M137" s="106"/>
      <c r="N137" s="106"/>
      <c r="O137" s="106"/>
      <c r="P137" s="106"/>
      <c r="Q137" s="106"/>
      <c r="R137" s="106"/>
      <c r="S137" s="106"/>
      <c r="Y137" s="17" t="s">
        <v>257</v>
      </c>
      <c r="Z137" s="8" t="s">
        <v>278</v>
      </c>
      <c r="AA137" s="8">
        <v>1990</v>
      </c>
      <c r="AB137" s="8">
        <v>1991</v>
      </c>
      <c r="AC137" s="8">
        <v>1992</v>
      </c>
      <c r="AD137" s="8">
        <v>1993</v>
      </c>
      <c r="AE137" s="8">
        <v>1994</v>
      </c>
      <c r="AF137" s="8">
        <v>1995</v>
      </c>
      <c r="AG137" s="8">
        <v>1996</v>
      </c>
      <c r="AH137" s="8">
        <v>1997</v>
      </c>
      <c r="AI137" s="8">
        <v>1998</v>
      </c>
      <c r="AJ137" s="8">
        <v>1999</v>
      </c>
      <c r="AK137" s="8">
        <v>2000</v>
      </c>
      <c r="AL137" s="8">
        <v>2001</v>
      </c>
      <c r="AM137" s="8">
        <v>2002</v>
      </c>
      <c r="AN137" s="8">
        <v>2003</v>
      </c>
      <c r="AO137" s="8">
        <v>2004</v>
      </c>
      <c r="AP137" s="8">
        <f t="shared" ref="AP137:BG137" si="92">AO137+1</f>
        <v>2005</v>
      </c>
      <c r="AQ137" s="8">
        <f t="shared" si="92"/>
        <v>2006</v>
      </c>
      <c r="AR137" s="8">
        <f>AQ137+1</f>
        <v>2007</v>
      </c>
      <c r="AS137" s="8">
        <f>AR137+1</f>
        <v>2008</v>
      </c>
      <c r="AT137" s="8">
        <f t="shared" si="92"/>
        <v>2009</v>
      </c>
      <c r="AU137" s="8">
        <f t="shared" si="92"/>
        <v>2010</v>
      </c>
      <c r="AV137" s="8">
        <f t="shared" si="92"/>
        <v>2011</v>
      </c>
      <c r="AW137" s="8">
        <f t="shared" si="92"/>
        <v>2012</v>
      </c>
      <c r="AX137" s="8">
        <f t="shared" si="92"/>
        <v>2013</v>
      </c>
      <c r="AY137" s="8">
        <f t="shared" si="92"/>
        <v>2014</v>
      </c>
      <c r="AZ137" s="8">
        <f t="shared" si="92"/>
        <v>2015</v>
      </c>
      <c r="BA137" s="8">
        <f t="shared" si="92"/>
        <v>2016</v>
      </c>
      <c r="BB137" s="8">
        <f t="shared" si="92"/>
        <v>2017</v>
      </c>
      <c r="BC137" s="8">
        <f t="shared" si="92"/>
        <v>2018</v>
      </c>
      <c r="BD137" s="8">
        <f t="shared" si="92"/>
        <v>2019</v>
      </c>
      <c r="BE137" s="8">
        <f t="shared" si="92"/>
        <v>2020</v>
      </c>
      <c r="BF137" s="8">
        <f t="shared" si="92"/>
        <v>2021</v>
      </c>
      <c r="BG137" s="8">
        <f t="shared" si="92"/>
        <v>2022</v>
      </c>
    </row>
    <row r="138" spans="2:59" ht="15.75">
      <c r="B138" s="1"/>
      <c r="Y138" s="73" t="s">
        <v>312</v>
      </c>
      <c r="Z138" s="261" t="s">
        <v>0</v>
      </c>
      <c r="AA138" s="76">
        <v>0.56182575361723852</v>
      </c>
      <c r="AB138" s="76">
        <v>0.52823653535059589</v>
      </c>
      <c r="AC138" s="76">
        <v>0.7414942485010052</v>
      </c>
      <c r="AD138" s="76">
        <v>0.68526153818291446</v>
      </c>
      <c r="AE138" s="76">
        <v>0.58300994207924883</v>
      </c>
      <c r="AF138" s="76">
        <v>0.68015460916571246</v>
      </c>
      <c r="AG138" s="76">
        <v>0.65935624910637258</v>
      </c>
      <c r="AH138" s="76">
        <v>0.68001248016647065</v>
      </c>
      <c r="AI138" s="76">
        <v>0.60210165521642389</v>
      </c>
      <c r="AJ138" s="76">
        <v>0.58223531533839479</v>
      </c>
      <c r="AK138" s="76">
        <v>0.57550947137161734</v>
      </c>
      <c r="AL138" s="76">
        <v>1.2439509263487141</v>
      </c>
      <c r="AM138" s="76">
        <v>1.3225670939729686</v>
      </c>
      <c r="AN138" s="76">
        <v>1.3123938324344688</v>
      </c>
      <c r="AO138" s="76">
        <v>1.3343308161794785</v>
      </c>
      <c r="AP138" s="76">
        <v>2.479836229965084</v>
      </c>
      <c r="AQ138" s="76">
        <v>2.4785047375893301</v>
      </c>
      <c r="AR138" s="76">
        <v>1.8154122690705705</v>
      </c>
      <c r="AS138" s="76">
        <v>1.9503363884631444</v>
      </c>
      <c r="AT138" s="76">
        <v>2.0596095673273958</v>
      </c>
      <c r="AU138" s="76">
        <v>4.0887700513012772</v>
      </c>
      <c r="AV138" s="76">
        <v>4.1025968953376228</v>
      </c>
      <c r="AW138" s="76">
        <v>2.3056724949188747</v>
      </c>
      <c r="AX138" s="76">
        <v>3.990957419660103</v>
      </c>
      <c r="AY138" s="76">
        <v>4.1955882279715828</v>
      </c>
      <c r="AZ138" s="76">
        <v>4.8349263779870935</v>
      </c>
      <c r="BA138" s="76">
        <v>4.3655051826652951</v>
      </c>
      <c r="BB138" s="76">
        <v>3.0782251485993064</v>
      </c>
      <c r="BC138" s="76">
        <v>3.1875532881501933</v>
      </c>
      <c r="BD138" s="76">
        <v>3.8040695244677436</v>
      </c>
      <c r="BE138" s="76">
        <v>3.9636441643638638</v>
      </c>
      <c r="BF138" s="76">
        <v>2.2314438127726333</v>
      </c>
      <c r="BG138" s="76">
        <v>4.7783826006172223</v>
      </c>
    </row>
    <row r="139" spans="2:59">
      <c r="B139" s="1"/>
      <c r="Y139" s="73" t="s">
        <v>122</v>
      </c>
      <c r="Z139" s="261" t="s">
        <v>0</v>
      </c>
      <c r="AA139" s="76">
        <v>1.435033629110263</v>
      </c>
      <c r="AB139" s="76">
        <v>1.3977668491968476</v>
      </c>
      <c r="AC139" s="76">
        <v>1.6634697641160816</v>
      </c>
      <c r="AD139" s="76">
        <v>1.5019315140749161</v>
      </c>
      <c r="AE139" s="76">
        <v>1.3228921298244525</v>
      </c>
      <c r="AF139" s="76">
        <v>1.4252239020212352</v>
      </c>
      <c r="AG139" s="76">
        <v>1.4039687210673144</v>
      </c>
      <c r="AH139" s="76">
        <v>3.6368835042217897</v>
      </c>
      <c r="AI139" s="76">
        <v>4.8865553562922495</v>
      </c>
      <c r="AJ139" s="76">
        <v>4.2653262025553227</v>
      </c>
      <c r="AK139" s="76">
        <v>4.121221960223596</v>
      </c>
      <c r="AL139" s="76">
        <v>4.3173355155472857</v>
      </c>
      <c r="AM139" s="76">
        <v>4.3685865715419396</v>
      </c>
      <c r="AN139" s="76">
        <v>3.936300708341911</v>
      </c>
      <c r="AO139" s="76">
        <v>5.5142250531489818</v>
      </c>
      <c r="AP139" s="76">
        <v>6.6206930559511985</v>
      </c>
      <c r="AQ139" s="76">
        <v>7.1928087985074889</v>
      </c>
      <c r="AR139" s="76">
        <v>10.530515286748422</v>
      </c>
      <c r="AS139" s="76">
        <v>13.717261584384913</v>
      </c>
      <c r="AT139" s="76">
        <v>9.1773623458742861</v>
      </c>
      <c r="AU139" s="76">
        <v>13.302733653459283</v>
      </c>
      <c r="AV139" s="76">
        <v>17.75901701066271</v>
      </c>
      <c r="AW139" s="76">
        <v>17.500576624385793</v>
      </c>
      <c r="AX139" s="76">
        <v>13.349990704681383</v>
      </c>
      <c r="AY139" s="76">
        <v>16.650220743757195</v>
      </c>
      <c r="AZ139" s="76">
        <v>19.232396302035216</v>
      </c>
      <c r="BA139" s="76">
        <v>18.405352816499747</v>
      </c>
      <c r="BB139" s="76">
        <v>17.602740486159622</v>
      </c>
      <c r="BC139" s="76">
        <v>17.106765791386948</v>
      </c>
      <c r="BD139" s="76">
        <v>20.750556584749805</v>
      </c>
      <c r="BE139" s="76">
        <v>25.81503726317105</v>
      </c>
      <c r="BF139" s="76">
        <v>21.39649455219034</v>
      </c>
      <c r="BG139" s="76">
        <v>19.963240593993973</v>
      </c>
    </row>
    <row r="140" spans="2:59" ht="15.75">
      <c r="B140" s="1"/>
      <c r="Y140" s="73" t="s">
        <v>313</v>
      </c>
      <c r="Z140" s="261" t="s">
        <v>0</v>
      </c>
      <c r="AA140" s="76">
        <v>0.19241940219322576</v>
      </c>
      <c r="AB140" s="76">
        <v>0.59322722738753253</v>
      </c>
      <c r="AC140" s="76">
        <v>0.8047422219307746</v>
      </c>
      <c r="AD140" s="76">
        <v>0.77066233223520386</v>
      </c>
      <c r="AE140" s="76">
        <v>0.72390126219212803</v>
      </c>
      <c r="AF140" s="76">
        <v>0.75806189272782121</v>
      </c>
      <c r="AG140" s="76">
        <v>0.73609025510111192</v>
      </c>
      <c r="AH140" s="76">
        <v>1.1851194763163648</v>
      </c>
      <c r="AI140" s="76">
        <v>1.1190445022796414</v>
      </c>
      <c r="AJ140" s="76">
        <v>1.1078396290424051</v>
      </c>
      <c r="AK140" s="76">
        <v>1.0995626899135091</v>
      </c>
      <c r="AL140" s="76">
        <v>1.1940707512541895</v>
      </c>
      <c r="AM140" s="76">
        <v>1.1965762370376725</v>
      </c>
      <c r="AN140" s="76">
        <v>1.140519485066122</v>
      </c>
      <c r="AO140" s="76">
        <v>1.2531957215319205</v>
      </c>
      <c r="AP140" s="76">
        <v>1.530581761240615</v>
      </c>
      <c r="AQ140" s="76">
        <v>1.821528681277738</v>
      </c>
      <c r="AR140" s="76">
        <v>3.8656740624479413</v>
      </c>
      <c r="AS140" s="76">
        <v>4.6348900818393899</v>
      </c>
      <c r="AT140" s="76">
        <v>4.8283155085860532</v>
      </c>
      <c r="AU140" s="76">
        <v>5.9197122202265353</v>
      </c>
      <c r="AV140" s="76">
        <v>15.731969607776145</v>
      </c>
      <c r="AW140" s="76">
        <v>13.075211438809861</v>
      </c>
      <c r="AX140" s="76">
        <v>8.4936938347835405</v>
      </c>
      <c r="AY140" s="76">
        <v>10.456530050424579</v>
      </c>
      <c r="AZ140" s="76">
        <v>10.187565965527307</v>
      </c>
      <c r="BA140" s="76">
        <v>9.7462376561310293</v>
      </c>
      <c r="BB140" s="76">
        <v>8.491531278415291</v>
      </c>
      <c r="BC140" s="76">
        <v>7.5774506675251398</v>
      </c>
      <c r="BD140" s="76">
        <v>7.9118236009238343</v>
      </c>
      <c r="BE140" s="76">
        <v>9.5424266847756094</v>
      </c>
      <c r="BF140" s="76">
        <v>11.098766175529692</v>
      </c>
      <c r="BG140" s="76">
        <v>11.023002314060495</v>
      </c>
    </row>
    <row r="141" spans="2:59" ht="15.75">
      <c r="B141" s="1"/>
      <c r="Y141" s="73" t="s">
        <v>314</v>
      </c>
      <c r="Z141" s="261" t="s">
        <v>0</v>
      </c>
      <c r="AA141" s="76">
        <v>0.91669225651343711</v>
      </c>
      <c r="AB141" s="76">
        <v>0.86682849820261476</v>
      </c>
      <c r="AC141" s="76">
        <v>0.9190357414516509</v>
      </c>
      <c r="AD141" s="76">
        <v>0.87654198435968067</v>
      </c>
      <c r="AE141" s="76">
        <v>0.83953654201713279</v>
      </c>
      <c r="AF141" s="76">
        <v>0.8273904754296435</v>
      </c>
      <c r="AG141" s="76">
        <v>0.8154966036430652</v>
      </c>
      <c r="AH141" s="76">
        <v>0.83525444373759483</v>
      </c>
      <c r="AI141" s="76">
        <v>0.76658636051352635</v>
      </c>
      <c r="AJ141" s="76">
        <v>1.0063027611948638</v>
      </c>
      <c r="AK141" s="76">
        <v>0.974344380446166</v>
      </c>
      <c r="AL141" s="76">
        <v>1.0773781451856259</v>
      </c>
      <c r="AM141" s="76">
        <v>1.0472268736993637</v>
      </c>
      <c r="AN141" s="76">
        <v>0.97973652661933341</v>
      </c>
      <c r="AO141" s="76">
        <v>1.0000999476132362</v>
      </c>
      <c r="AP141" s="76">
        <v>1.1375285171601084</v>
      </c>
      <c r="AQ141" s="76">
        <v>1.6413685396455391</v>
      </c>
      <c r="AR141" s="76">
        <v>0.65684684366019352</v>
      </c>
      <c r="AS141" s="76">
        <v>1.4997310458004374</v>
      </c>
      <c r="AT141" s="76">
        <v>2.1334039164070124</v>
      </c>
      <c r="AU141" s="76">
        <v>2.1694343705598222</v>
      </c>
      <c r="AV141" s="76">
        <v>2.9889292141601813</v>
      </c>
      <c r="AW141" s="76">
        <v>3.4398178681504694</v>
      </c>
      <c r="AX141" s="76">
        <v>8.3004023873283863</v>
      </c>
      <c r="AY141" s="76">
        <v>12.523287812497125</v>
      </c>
      <c r="AZ141" s="76">
        <v>12.184507915891867</v>
      </c>
      <c r="BA141" s="76">
        <v>11.985073807622092</v>
      </c>
      <c r="BB141" s="76">
        <v>10.578072118751288</v>
      </c>
      <c r="BC141" s="76">
        <v>11.530408341970579</v>
      </c>
      <c r="BD141" s="76">
        <v>11.193657395147843</v>
      </c>
      <c r="BE141" s="76">
        <v>14.47334446416639</v>
      </c>
      <c r="BF141" s="76">
        <v>11.993596886754498</v>
      </c>
      <c r="BG141" s="76">
        <v>8.9815935000655234</v>
      </c>
    </row>
    <row r="142" spans="2:59" ht="15.75">
      <c r="B142" s="1"/>
      <c r="Y142" s="73" t="s">
        <v>315</v>
      </c>
      <c r="Z142" s="261" t="s">
        <v>0</v>
      </c>
      <c r="AA142" s="76">
        <v>0.19241940219322576</v>
      </c>
      <c r="AB142" s="76">
        <v>0.59322722738753253</v>
      </c>
      <c r="AC142" s="76">
        <v>0.8047422219307746</v>
      </c>
      <c r="AD142" s="76">
        <v>0.77066233223520386</v>
      </c>
      <c r="AE142" s="76">
        <v>0.72390126219212803</v>
      </c>
      <c r="AF142" s="76">
        <v>0.75806189272782121</v>
      </c>
      <c r="AG142" s="76">
        <v>0.73609025510111192</v>
      </c>
      <c r="AH142" s="76">
        <v>1.1851194763163648</v>
      </c>
      <c r="AI142" s="76">
        <v>1.1190445022796414</v>
      </c>
      <c r="AJ142" s="76">
        <v>1.1078396290424051</v>
      </c>
      <c r="AK142" s="76">
        <v>1.0995626899135091</v>
      </c>
      <c r="AL142" s="76">
        <v>1.1940707512541895</v>
      </c>
      <c r="AM142" s="76">
        <v>1.1965762370376725</v>
      </c>
      <c r="AN142" s="76">
        <v>1.140519485066122</v>
      </c>
      <c r="AO142" s="76">
        <v>1.2531957215319205</v>
      </c>
      <c r="AP142" s="76">
        <v>1.530581761240615</v>
      </c>
      <c r="AQ142" s="76">
        <v>1.821528681277738</v>
      </c>
      <c r="AR142" s="76">
        <v>2.3627094368073638</v>
      </c>
      <c r="AS142" s="76">
        <v>1.1518296968950197</v>
      </c>
      <c r="AT142" s="76">
        <v>2.5080634950166933</v>
      </c>
      <c r="AU142" s="76">
        <v>1.4988424413058457</v>
      </c>
      <c r="AV142" s="76">
        <v>2.1550464523690582</v>
      </c>
      <c r="AW142" s="76">
        <v>1.802361863975666</v>
      </c>
      <c r="AX142" s="76">
        <v>1.9365160319874957</v>
      </c>
      <c r="AY142" s="76">
        <v>2.6388834142028106</v>
      </c>
      <c r="AZ142" s="76">
        <v>4.1562058462592493</v>
      </c>
      <c r="BA142" s="76">
        <v>5.0096702274779963</v>
      </c>
      <c r="BB142" s="76">
        <v>3.3161992311202266</v>
      </c>
      <c r="BC142" s="76">
        <v>3.5630892679966379</v>
      </c>
      <c r="BD142" s="76">
        <v>3.2575584994784594</v>
      </c>
      <c r="BE142" s="76">
        <v>11.430374261668023</v>
      </c>
      <c r="BF142" s="76">
        <v>10.417465772406507</v>
      </c>
      <c r="BG142" s="76">
        <v>4.4219694964670833</v>
      </c>
    </row>
    <row r="143" spans="2:59" s="257" customFormat="1">
      <c r="T143" s="258"/>
      <c r="U143" s="258"/>
      <c r="V143" s="259"/>
      <c r="W143" s="258"/>
      <c r="X143" s="145"/>
      <c r="Y143" s="1" t="s">
        <v>316</v>
      </c>
      <c r="Z143" s="22"/>
    </row>
    <row r="144" spans="2:59" s="257" customFormat="1">
      <c r="T144" s="258"/>
      <c r="U144" s="258"/>
      <c r="V144" s="259"/>
      <c r="W144" s="258"/>
      <c r="X144" s="145"/>
      <c r="Y144" s="1"/>
      <c r="Z144" s="22"/>
    </row>
    <row r="145" spans="1:59" s="127" customFormat="1">
      <c r="C145" s="254"/>
      <c r="D145" s="254"/>
      <c r="E145" s="254"/>
      <c r="F145" s="254"/>
      <c r="G145" s="254"/>
      <c r="H145" s="254"/>
      <c r="I145" s="254"/>
      <c r="J145" s="254"/>
      <c r="K145" s="254"/>
      <c r="L145" s="254"/>
      <c r="M145" s="254"/>
      <c r="N145" s="254"/>
      <c r="O145" s="254"/>
      <c r="P145" s="254"/>
      <c r="Q145" s="254"/>
      <c r="R145" s="254"/>
      <c r="S145" s="254"/>
      <c r="T145" s="106"/>
      <c r="U145" s="106"/>
      <c r="V145" s="216"/>
      <c r="W145" s="216" t="s">
        <v>177</v>
      </c>
      <c r="X145" s="181">
        <v>54</v>
      </c>
      <c r="Y145" s="386" t="s">
        <v>317</v>
      </c>
      <c r="Z145" s="274"/>
    </row>
    <row r="146" spans="1:59">
      <c r="B146" s="1"/>
      <c r="C146" s="106"/>
      <c r="D146" s="106"/>
      <c r="E146" s="106"/>
      <c r="F146" s="106"/>
      <c r="G146" s="106"/>
      <c r="H146" s="106"/>
      <c r="I146" s="106"/>
      <c r="J146" s="106"/>
      <c r="K146" s="106"/>
      <c r="L146" s="106"/>
      <c r="M146" s="106"/>
      <c r="N146" s="106"/>
      <c r="O146" s="106"/>
      <c r="P146" s="106"/>
      <c r="Q146" s="106"/>
      <c r="R146" s="106"/>
      <c r="S146" s="106"/>
      <c r="Y146" s="8" t="s">
        <v>257</v>
      </c>
      <c r="Z146" s="3" t="s">
        <v>258</v>
      </c>
      <c r="AA146" s="8">
        <v>1990</v>
      </c>
      <c r="AB146" s="8">
        <v>1991</v>
      </c>
      <c r="AC146" s="8">
        <v>1992</v>
      </c>
      <c r="AD146" s="8">
        <v>1993</v>
      </c>
      <c r="AE146" s="8">
        <v>1994</v>
      </c>
      <c r="AF146" s="8">
        <v>1995</v>
      </c>
      <c r="AG146" s="8">
        <v>1996</v>
      </c>
      <c r="AH146" s="8">
        <v>1997</v>
      </c>
      <c r="AI146" s="8">
        <v>1998</v>
      </c>
      <c r="AJ146" s="8">
        <v>1999</v>
      </c>
      <c r="AK146" s="8">
        <v>2000</v>
      </c>
      <c r="AL146" s="8">
        <v>2001</v>
      </c>
      <c r="AM146" s="8">
        <v>2002</v>
      </c>
      <c r="AN146" s="8">
        <v>2003</v>
      </c>
      <c r="AO146" s="8">
        <v>2004</v>
      </c>
      <c r="AP146" s="4">
        <f t="shared" ref="AP146:BG146" si="93">AO146+1</f>
        <v>2005</v>
      </c>
      <c r="AQ146" s="4">
        <f t="shared" si="93"/>
        <v>2006</v>
      </c>
      <c r="AR146" s="4">
        <f>AQ146+1</f>
        <v>2007</v>
      </c>
      <c r="AS146" s="4">
        <f>AR146+1</f>
        <v>2008</v>
      </c>
      <c r="AT146" s="4">
        <f t="shared" si="93"/>
        <v>2009</v>
      </c>
      <c r="AU146" s="4">
        <f t="shared" si="93"/>
        <v>2010</v>
      </c>
      <c r="AV146" s="4">
        <f t="shared" si="93"/>
        <v>2011</v>
      </c>
      <c r="AW146" s="4">
        <f t="shared" si="93"/>
        <v>2012</v>
      </c>
      <c r="AX146" s="4">
        <f t="shared" si="93"/>
        <v>2013</v>
      </c>
      <c r="AY146" s="4">
        <f t="shared" si="93"/>
        <v>2014</v>
      </c>
      <c r="AZ146" s="4">
        <f t="shared" si="93"/>
        <v>2015</v>
      </c>
      <c r="BA146" s="4">
        <f t="shared" si="93"/>
        <v>2016</v>
      </c>
      <c r="BB146" s="4">
        <f t="shared" si="93"/>
        <v>2017</v>
      </c>
      <c r="BC146" s="4">
        <f t="shared" si="93"/>
        <v>2018</v>
      </c>
      <c r="BD146" s="4">
        <f t="shared" si="93"/>
        <v>2019</v>
      </c>
      <c r="BE146" s="4">
        <f t="shared" si="93"/>
        <v>2020</v>
      </c>
      <c r="BF146" s="4">
        <f t="shared" si="93"/>
        <v>2021</v>
      </c>
      <c r="BG146" s="4">
        <f t="shared" si="93"/>
        <v>2022</v>
      </c>
    </row>
    <row r="147" spans="1:59">
      <c r="A147" s="1" t="s">
        <v>1</v>
      </c>
      <c r="B147" s="1"/>
      <c r="Y147" s="40" t="s">
        <v>318</v>
      </c>
      <c r="Z147" s="61" t="s">
        <v>207</v>
      </c>
      <c r="AA147" s="54">
        <v>1258.2719074095844</v>
      </c>
      <c r="AB147" s="54">
        <v>1313.711183641457</v>
      </c>
      <c r="AC147" s="54">
        <v>1537.5331795755012</v>
      </c>
      <c r="AD147" s="54">
        <v>1344.5297912541689</v>
      </c>
      <c r="AE147" s="54">
        <v>1710.0064707106631</v>
      </c>
      <c r="AF147" s="54">
        <v>1498.4568415504634</v>
      </c>
      <c r="AG147" s="54">
        <v>1411.0776165635309</v>
      </c>
      <c r="AH147" s="54">
        <v>1439.0978022806325</v>
      </c>
      <c r="AI147" s="54">
        <v>1436.0102391713876</v>
      </c>
      <c r="AJ147" s="54">
        <v>1435.3413274357615</v>
      </c>
      <c r="AK147" s="54">
        <v>1645.5739014416783</v>
      </c>
      <c r="AL147" s="54">
        <v>1488.8876579613461</v>
      </c>
      <c r="AM147" s="54">
        <v>1496.9888580704726</v>
      </c>
      <c r="AN147" s="54">
        <v>1436.4550440298565</v>
      </c>
      <c r="AO147" s="54">
        <v>1422.0498709693986</v>
      </c>
      <c r="AP147" s="54">
        <v>1492.7820827092828</v>
      </c>
      <c r="AQ147" s="54">
        <v>1434.7836510852208</v>
      </c>
      <c r="AR147" s="54">
        <v>1444.5404003921767</v>
      </c>
      <c r="AS147" s="54">
        <v>1282.8370528566852</v>
      </c>
      <c r="AT147" s="54">
        <v>1104.2331215406432</v>
      </c>
      <c r="AU147" s="54">
        <v>1467.1526923516765</v>
      </c>
      <c r="AV147" s="54">
        <v>1409.8068878749066</v>
      </c>
      <c r="AW147" s="54">
        <v>1545.983414337557</v>
      </c>
      <c r="AX147" s="54">
        <v>1296.7500714743151</v>
      </c>
      <c r="AY147" s="54">
        <v>1419.8987753304973</v>
      </c>
      <c r="AZ147" s="54">
        <v>1190.9223881188723</v>
      </c>
      <c r="BA147" s="54">
        <v>1374.6345712303494</v>
      </c>
      <c r="BB147" s="54">
        <v>1301.1092016604912</v>
      </c>
      <c r="BC147" s="54">
        <v>1317.0989145815226</v>
      </c>
      <c r="BD147" s="54">
        <v>1204.7500714743151</v>
      </c>
      <c r="BE147" s="54">
        <v>1144.5560094841651</v>
      </c>
      <c r="BF147" s="54">
        <v>1168.9925302288702</v>
      </c>
      <c r="BG147" s="54">
        <v>1026.072959417837</v>
      </c>
    </row>
    <row r="148" spans="1:59" s="15" customFormat="1">
      <c r="T148" s="31"/>
      <c r="U148" s="31"/>
      <c r="V148" s="214"/>
      <c r="W148" s="31"/>
      <c r="X148" s="181"/>
      <c r="Y148" s="251" t="s">
        <v>319</v>
      </c>
      <c r="Z148" s="61" t="s">
        <v>207</v>
      </c>
      <c r="AA148" s="159">
        <v>40.322092590415735</v>
      </c>
      <c r="AB148" s="159">
        <v>44.922816358543045</v>
      </c>
      <c r="AC148" s="159">
        <v>54.910820424498688</v>
      </c>
      <c r="AD148" s="159">
        <v>52.214208745831399</v>
      </c>
      <c r="AE148" s="159">
        <v>68.774529289336968</v>
      </c>
      <c r="AF148" s="159">
        <v>68.860158449536527</v>
      </c>
      <c r="AG148" s="159">
        <v>70.306383436469048</v>
      </c>
      <c r="AH148" s="159">
        <v>80.190867719367517</v>
      </c>
      <c r="AI148" s="159">
        <v>79.514760828612495</v>
      </c>
      <c r="AJ148" s="159">
        <v>86.171672564238364</v>
      </c>
      <c r="AK148" s="159">
        <v>103.40682950694993</v>
      </c>
      <c r="AL148" s="159">
        <v>97.757307195448277</v>
      </c>
      <c r="AM148" s="159">
        <v>102.53103043126954</v>
      </c>
      <c r="AN148" s="159">
        <v>102.47696990742587</v>
      </c>
      <c r="AO148" s="159">
        <v>105.52191648704743</v>
      </c>
      <c r="AP148" s="159">
        <v>115.0686385450725</v>
      </c>
      <c r="AQ148" s="159">
        <v>114.75124090084201</v>
      </c>
      <c r="AR148" s="159">
        <v>119.73566271720345</v>
      </c>
      <c r="AS148" s="159">
        <v>139.1629471433146</v>
      </c>
      <c r="AT148" s="159">
        <v>112.76687845935685</v>
      </c>
      <c r="AU148" s="159">
        <v>120.84730764832351</v>
      </c>
      <c r="AV148" s="159">
        <v>110.19311212509339</v>
      </c>
      <c r="AW148" s="159">
        <v>117.01658566244302</v>
      </c>
      <c r="AX148" s="159">
        <v>103.24992852568502</v>
      </c>
      <c r="AY148" s="159">
        <v>115.10122466950277</v>
      </c>
      <c r="AZ148" s="159">
        <v>100.07761188112774</v>
      </c>
      <c r="BA148" s="159">
        <v>113.36542876965068</v>
      </c>
      <c r="BB148" s="159">
        <v>102.89079833950872</v>
      </c>
      <c r="BC148" s="159">
        <v>106.90108541847735</v>
      </c>
      <c r="BD148" s="159">
        <v>103.24992852568502</v>
      </c>
      <c r="BE148" s="159">
        <v>97.443990515834898</v>
      </c>
      <c r="BF148" s="159">
        <v>96.00746977112972</v>
      </c>
      <c r="BG148" s="159">
        <v>87.927040582163059</v>
      </c>
    </row>
    <row r="149" spans="1:59">
      <c r="A149" s="1" t="s">
        <v>1</v>
      </c>
      <c r="B149" s="1"/>
      <c r="Y149" s="43" t="s">
        <v>122</v>
      </c>
      <c r="Z149" s="61" t="s">
        <v>207</v>
      </c>
      <c r="AA149" s="54">
        <v>842.30611999999996</v>
      </c>
      <c r="AB149" s="54">
        <v>801.20611999999994</v>
      </c>
      <c r="AC149" s="54">
        <v>954.10611999999992</v>
      </c>
      <c r="AD149" s="54">
        <v>1087.2061200000001</v>
      </c>
      <c r="AE149" s="54">
        <v>1579.9634020000001</v>
      </c>
      <c r="AF149" s="54">
        <v>1793.831414</v>
      </c>
      <c r="AG149" s="54">
        <v>1702.524952</v>
      </c>
      <c r="AH149" s="54">
        <v>2064.1680919999999</v>
      </c>
      <c r="AI149" s="54">
        <v>2227.4437039999998</v>
      </c>
      <c r="AJ149" s="54">
        <v>1983.171558</v>
      </c>
      <c r="AK149" s="54">
        <v>1779.8022024210998</v>
      </c>
      <c r="AL149" s="54">
        <v>1677.7869105255879</v>
      </c>
      <c r="AM149" s="54">
        <v>1612.8698148049793</v>
      </c>
      <c r="AN149" s="54">
        <v>1795.7348731728907</v>
      </c>
      <c r="AO149" s="54">
        <v>1823.1646319280774</v>
      </c>
      <c r="AP149" s="54">
        <v>1807.6211019668049</v>
      </c>
      <c r="AQ149" s="54">
        <v>1744.5326568298756</v>
      </c>
      <c r="AR149" s="54">
        <v>1919.2866321778479</v>
      </c>
      <c r="AS149" s="54">
        <v>2118</v>
      </c>
      <c r="AT149" s="54">
        <v>1490.5</v>
      </c>
      <c r="AU149" s="54">
        <v>1703</v>
      </c>
      <c r="AV149" s="54">
        <v>1511</v>
      </c>
      <c r="AW149" s="54">
        <v>1632</v>
      </c>
      <c r="AX149" s="54">
        <v>1778</v>
      </c>
      <c r="AY149" s="54">
        <v>1591</v>
      </c>
      <c r="AZ149" s="54">
        <v>1826</v>
      </c>
      <c r="BA149" s="54">
        <v>1777</v>
      </c>
      <c r="BB149" s="54">
        <v>1840</v>
      </c>
      <c r="BC149" s="54">
        <v>1864</v>
      </c>
      <c r="BD149" s="54">
        <v>1848</v>
      </c>
      <c r="BE149" s="54">
        <v>1574</v>
      </c>
      <c r="BF149" s="54">
        <v>1626</v>
      </c>
      <c r="BG149" s="54">
        <v>1549</v>
      </c>
    </row>
    <row r="150" spans="1:59">
      <c r="B150" s="1"/>
      <c r="Y150" s="40" t="s">
        <v>261</v>
      </c>
      <c r="Z150" s="61" t="s">
        <v>207</v>
      </c>
      <c r="AA150" s="54">
        <v>335.31387999999998</v>
      </c>
      <c r="AB150" s="54">
        <v>87.313879999999997</v>
      </c>
      <c r="AC150" s="54">
        <v>71.313879999999997</v>
      </c>
      <c r="AD150" s="54">
        <v>106.31388</v>
      </c>
      <c r="AE150" s="54">
        <v>480.11359799999997</v>
      </c>
      <c r="AF150" s="54">
        <v>711.70758599999999</v>
      </c>
      <c r="AG150" s="54">
        <v>388.4270479999999</v>
      </c>
      <c r="AH150" s="54">
        <v>735.24390800000003</v>
      </c>
      <c r="AI150" s="54">
        <v>949.56029599999999</v>
      </c>
      <c r="AJ150" s="54">
        <v>770.61144200000001</v>
      </c>
      <c r="AK150" s="54">
        <v>718.28817151912619</v>
      </c>
      <c r="AL150" s="54">
        <v>730.1682785016136</v>
      </c>
      <c r="AM150" s="54">
        <v>707.36449224896262</v>
      </c>
      <c r="AN150" s="54">
        <v>453.27656620009213</v>
      </c>
      <c r="AO150" s="54">
        <v>364.81337729276163</v>
      </c>
      <c r="AP150" s="54">
        <v>322.77585100691556</v>
      </c>
      <c r="AQ150" s="54">
        <v>321.7411854937759</v>
      </c>
      <c r="AR150" s="54">
        <v>140.60596585923545</v>
      </c>
      <c r="AS150" s="54">
        <v>494</v>
      </c>
      <c r="AT150" s="54">
        <v>298.5</v>
      </c>
      <c r="AU150" s="54">
        <v>292</v>
      </c>
      <c r="AV150" s="54">
        <v>225</v>
      </c>
      <c r="AW150" s="54">
        <v>349</v>
      </c>
      <c r="AX150" s="54">
        <v>152</v>
      </c>
      <c r="AY150" s="54">
        <v>130</v>
      </c>
      <c r="AZ150" s="54">
        <v>114</v>
      </c>
      <c r="BA150" s="54">
        <v>109</v>
      </c>
      <c r="BB150" s="54">
        <v>116</v>
      </c>
      <c r="BC150" s="54">
        <v>103</v>
      </c>
      <c r="BD150" s="54">
        <v>5</v>
      </c>
      <c r="BE150" s="54">
        <v>18</v>
      </c>
      <c r="BF150" s="54">
        <v>16</v>
      </c>
      <c r="BG150" s="54">
        <v>15</v>
      </c>
    </row>
    <row r="151" spans="1:59">
      <c r="B151" s="1"/>
      <c r="Y151" s="40" t="s">
        <v>320</v>
      </c>
      <c r="Z151" s="61" t="s">
        <v>207</v>
      </c>
      <c r="AA151" s="54">
        <v>2679</v>
      </c>
      <c r="AB151" s="54">
        <v>2462</v>
      </c>
      <c r="AC151" s="54">
        <v>2979</v>
      </c>
      <c r="AD151" s="54">
        <v>2865</v>
      </c>
      <c r="AE151" s="54">
        <v>3968</v>
      </c>
      <c r="AF151" s="54">
        <v>4744</v>
      </c>
      <c r="AG151" s="54">
        <v>5431</v>
      </c>
      <c r="AH151" s="54">
        <v>4674</v>
      </c>
      <c r="AI151" s="54">
        <v>4172</v>
      </c>
      <c r="AJ151" s="54">
        <v>3794</v>
      </c>
      <c r="AK151" s="54">
        <v>3114</v>
      </c>
      <c r="AL151" s="54">
        <v>2922</v>
      </c>
      <c r="AM151" s="54">
        <v>2425</v>
      </c>
      <c r="AN151" s="54">
        <v>2222</v>
      </c>
      <c r="AO151" s="54">
        <v>2034</v>
      </c>
      <c r="AP151" s="54">
        <v>1865</v>
      </c>
      <c r="AQ151" s="54">
        <v>1660</v>
      </c>
      <c r="AR151" s="54">
        <v>1659.0829546983928</v>
      </c>
      <c r="AS151" s="54">
        <v>1313</v>
      </c>
      <c r="AT151" s="54">
        <v>1283</v>
      </c>
      <c r="AU151" s="54">
        <v>1101</v>
      </c>
      <c r="AV151" s="54">
        <v>1135</v>
      </c>
      <c r="AW151" s="54">
        <v>1181</v>
      </c>
      <c r="AX151" s="54">
        <v>1388</v>
      </c>
      <c r="AY151" s="54">
        <v>1137</v>
      </c>
      <c r="AZ151" s="54">
        <v>1120</v>
      </c>
      <c r="BA151" s="54">
        <v>1062</v>
      </c>
      <c r="BB151" s="54">
        <v>1263</v>
      </c>
      <c r="BC151" s="54">
        <v>1247</v>
      </c>
      <c r="BD151" s="54">
        <v>1161</v>
      </c>
      <c r="BE151" s="54">
        <v>1055</v>
      </c>
      <c r="BF151" s="54">
        <v>958</v>
      </c>
      <c r="BG151" s="54">
        <v>927</v>
      </c>
    </row>
    <row r="152" spans="1:59">
      <c r="B152" s="1"/>
      <c r="Y152" s="40" t="s">
        <v>262</v>
      </c>
      <c r="Z152" s="61" t="s">
        <v>207</v>
      </c>
      <c r="AA152" s="54">
        <v>31</v>
      </c>
      <c r="AB152" s="54">
        <v>31</v>
      </c>
      <c r="AC152" s="54">
        <v>28</v>
      </c>
      <c r="AD152" s="54">
        <v>33</v>
      </c>
      <c r="AE152" s="54">
        <v>38</v>
      </c>
      <c r="AF152" s="54">
        <v>49</v>
      </c>
      <c r="AG152" s="54">
        <v>49</v>
      </c>
      <c r="AH152" s="54">
        <v>41</v>
      </c>
      <c r="AI152" s="54">
        <v>52</v>
      </c>
      <c r="AJ152" s="54">
        <v>57</v>
      </c>
      <c r="AK152" s="54">
        <v>50</v>
      </c>
      <c r="AL152" s="54">
        <v>51</v>
      </c>
      <c r="AM152" s="54">
        <v>46</v>
      </c>
      <c r="AN152" s="54">
        <v>40</v>
      </c>
      <c r="AO152" s="54">
        <v>36</v>
      </c>
      <c r="AP152" s="54">
        <v>43</v>
      </c>
      <c r="AQ152" s="54">
        <v>36</v>
      </c>
      <c r="AR152" s="54">
        <v>35.93788091856382</v>
      </c>
      <c r="AS152" s="54">
        <v>33</v>
      </c>
      <c r="AT152" s="54">
        <v>26</v>
      </c>
      <c r="AU152" s="54">
        <v>24</v>
      </c>
      <c r="AV152" s="54">
        <v>26</v>
      </c>
      <c r="AW152" s="54">
        <v>24</v>
      </c>
      <c r="AX152" s="54">
        <v>35</v>
      </c>
      <c r="AY152" s="54">
        <v>39</v>
      </c>
      <c r="AZ152" s="54">
        <v>27</v>
      </c>
      <c r="BA152" s="54">
        <v>36</v>
      </c>
      <c r="BB152" s="54">
        <v>29</v>
      </c>
      <c r="BC152" s="54">
        <v>21</v>
      </c>
      <c r="BD152" s="54">
        <v>23</v>
      </c>
      <c r="BE152" s="54">
        <v>30</v>
      </c>
      <c r="BF152" s="54">
        <v>28</v>
      </c>
      <c r="BG152" s="54">
        <v>27</v>
      </c>
    </row>
    <row r="153" spans="1:59" ht="15" customHeight="1">
      <c r="B153" s="1"/>
      <c r="Y153" s="65" t="s">
        <v>321</v>
      </c>
      <c r="Z153" s="61" t="s">
        <v>207</v>
      </c>
      <c r="AA153" s="54">
        <v>77</v>
      </c>
      <c r="AB153" s="54">
        <v>65</v>
      </c>
      <c r="AC153" s="54">
        <v>75</v>
      </c>
      <c r="AD153" s="54">
        <v>88</v>
      </c>
      <c r="AE153" s="54">
        <v>109</v>
      </c>
      <c r="AF153" s="54">
        <v>125</v>
      </c>
      <c r="AG153" s="54">
        <v>124</v>
      </c>
      <c r="AH153" s="54">
        <v>107</v>
      </c>
      <c r="AI153" s="54">
        <v>181</v>
      </c>
      <c r="AJ153" s="54">
        <v>168</v>
      </c>
      <c r="AK153" s="54">
        <v>272</v>
      </c>
      <c r="AL153" s="54">
        <v>275</v>
      </c>
      <c r="AM153" s="54">
        <v>322</v>
      </c>
      <c r="AN153" s="54">
        <v>187</v>
      </c>
      <c r="AO153" s="54">
        <v>175</v>
      </c>
      <c r="AP153" s="54">
        <v>167</v>
      </c>
      <c r="AQ153" s="54">
        <v>186</v>
      </c>
      <c r="AR153" s="54">
        <v>153.51966203904138</v>
      </c>
      <c r="AS153" s="54">
        <v>220</v>
      </c>
      <c r="AT153" s="54">
        <v>181</v>
      </c>
      <c r="AU153" s="54">
        <v>190</v>
      </c>
      <c r="AV153" s="54">
        <v>184</v>
      </c>
      <c r="AW153" s="54">
        <v>153</v>
      </c>
      <c r="AX153" s="54">
        <v>151</v>
      </c>
      <c r="AY153" s="54">
        <v>153</v>
      </c>
      <c r="AZ153" s="54">
        <v>168</v>
      </c>
      <c r="BA153" s="54">
        <v>154</v>
      </c>
      <c r="BB153" s="54">
        <v>133</v>
      </c>
      <c r="BC153" s="54">
        <v>159</v>
      </c>
      <c r="BD153" s="54">
        <v>204</v>
      </c>
      <c r="BE153" s="54">
        <v>170</v>
      </c>
      <c r="BF153" s="54">
        <v>198</v>
      </c>
      <c r="BG153" s="54">
        <v>197</v>
      </c>
    </row>
    <row r="154" spans="1:59">
      <c r="B154" s="1"/>
      <c r="Y154" s="40" t="s">
        <v>322</v>
      </c>
      <c r="Z154" s="61" t="s">
        <v>207</v>
      </c>
      <c r="AA154" s="54">
        <v>3213.9520000000002</v>
      </c>
      <c r="AB154" s="54">
        <v>3221.6919999999996</v>
      </c>
      <c r="AC154" s="54">
        <v>3542.4539999999997</v>
      </c>
      <c r="AD154" s="54">
        <v>3394.0609999999997</v>
      </c>
      <c r="AE154" s="54">
        <v>3695.3250000000003</v>
      </c>
      <c r="AF154" s="54">
        <v>3828.7859999999996</v>
      </c>
      <c r="AG154" s="54">
        <v>3849.1040000000003</v>
      </c>
      <c r="AH154" s="54">
        <v>3914.5510000000004</v>
      </c>
      <c r="AI154" s="54">
        <v>4054.442</v>
      </c>
      <c r="AJ154" s="54">
        <v>4269.62</v>
      </c>
      <c r="AK154" s="54">
        <v>4300.1570000000002</v>
      </c>
      <c r="AL154" s="54">
        <v>4524.143</v>
      </c>
      <c r="AM154" s="54">
        <v>4785.0060000000003</v>
      </c>
      <c r="AN154" s="54">
        <v>4973.393</v>
      </c>
      <c r="AO154" s="54">
        <v>5004.954200000001</v>
      </c>
      <c r="AP154" s="54">
        <v>5173.6392329999999</v>
      </c>
      <c r="AQ154" s="54">
        <v>5196.0321199999998</v>
      </c>
      <c r="AR154" s="54">
        <v>5037.8300899999995</v>
      </c>
      <c r="AS154" s="54">
        <v>4967.9836990000013</v>
      </c>
      <c r="AT154" s="54">
        <v>4892.6370869999992</v>
      </c>
      <c r="AU154" s="54">
        <v>5186.6657079999986</v>
      </c>
      <c r="AV154" s="54">
        <v>4907.7548500000003</v>
      </c>
      <c r="AW154" s="54">
        <v>5020.5540490000003</v>
      </c>
      <c r="AX154" s="54">
        <v>5078.4006450000006</v>
      </c>
      <c r="AY154" s="54">
        <v>5014.4473779970003</v>
      </c>
      <c r="AZ154" s="54">
        <v>5045.8113700000004</v>
      </c>
      <c r="BA154" s="54">
        <v>4964.4666179999995</v>
      </c>
      <c r="BB154" s="54">
        <v>5187.9329600000001</v>
      </c>
      <c r="BC154" s="54">
        <v>5198.1864139999989</v>
      </c>
      <c r="BD154" s="54">
        <v>5235.5728140000001</v>
      </c>
      <c r="BE154" s="54">
        <v>5022.9126036524121</v>
      </c>
      <c r="BF154" s="54">
        <v>4938.3049499999997</v>
      </c>
      <c r="BG154" s="54">
        <v>4528.7974400000003</v>
      </c>
    </row>
    <row r="155" spans="1:59">
      <c r="B155" s="1"/>
      <c r="Y155" s="40" t="s">
        <v>323</v>
      </c>
      <c r="Z155" s="61" t="s">
        <v>207</v>
      </c>
      <c r="AA155" s="54">
        <v>1972.4464407543617</v>
      </c>
      <c r="AB155" s="54">
        <v>1982.4675083885948</v>
      </c>
      <c r="AC155" s="54">
        <v>1992.4885760228278</v>
      </c>
      <c r="AD155" s="54">
        <v>2002.5096436570609</v>
      </c>
      <c r="AE155" s="54">
        <v>2012.530711291294</v>
      </c>
      <c r="AF155" s="54">
        <v>2022.5517789255271</v>
      </c>
      <c r="AG155" s="54">
        <v>2032.5728465597601</v>
      </c>
      <c r="AH155" s="54">
        <v>2042.5939141939932</v>
      </c>
      <c r="AI155" s="54">
        <v>2042.593914193993</v>
      </c>
      <c r="AJ155" s="54">
        <v>2021</v>
      </c>
      <c r="AK155" s="54">
        <v>2071</v>
      </c>
      <c r="AL155" s="54">
        <v>1697.7517837490343</v>
      </c>
      <c r="AM155" s="54">
        <v>1736.3546409376054</v>
      </c>
      <c r="AN155" s="54">
        <v>1975.7820552312164</v>
      </c>
      <c r="AO155" s="54">
        <v>2370</v>
      </c>
      <c r="AP155" s="54">
        <v>2287.8139408055472</v>
      </c>
      <c r="AQ155" s="54">
        <v>2253.2934395778166</v>
      </c>
      <c r="AR155" s="54">
        <v>2274.9768583086793</v>
      </c>
      <c r="AS155" s="54">
        <v>2082</v>
      </c>
      <c r="AT155" s="54">
        <v>2106</v>
      </c>
      <c r="AU155" s="54">
        <v>2010</v>
      </c>
      <c r="AV155" s="54">
        <v>2020</v>
      </c>
      <c r="AW155" s="54">
        <v>1713</v>
      </c>
      <c r="AX155" s="54">
        <v>1954</v>
      </c>
      <c r="AY155" s="54">
        <v>2021</v>
      </c>
      <c r="AZ155" s="54">
        <v>1880</v>
      </c>
      <c r="BA155" s="54">
        <v>1884</v>
      </c>
      <c r="BB155" s="54">
        <v>2003</v>
      </c>
      <c r="BC155" s="54">
        <v>1938</v>
      </c>
      <c r="BD155" s="54">
        <v>1962</v>
      </c>
      <c r="BE155" s="54">
        <v>1790</v>
      </c>
      <c r="BF155" s="54">
        <v>1690</v>
      </c>
      <c r="BG155" s="54">
        <v>1651</v>
      </c>
    </row>
    <row r="156" spans="1:59" s="15" customFormat="1">
      <c r="T156" s="31"/>
      <c r="U156" s="31"/>
      <c r="V156" s="214"/>
      <c r="W156" s="31"/>
      <c r="X156" s="181"/>
      <c r="Y156" s="37"/>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row>
    <row r="157" spans="1:59" s="15" customFormat="1">
      <c r="T157" s="31"/>
      <c r="U157" s="31"/>
      <c r="V157" s="214"/>
      <c r="W157" s="31"/>
      <c r="X157" s="181"/>
      <c r="Y157" s="37"/>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row>
    <row r="158" spans="1:59" s="127" customFormat="1">
      <c r="C158" s="254"/>
      <c r="D158" s="254"/>
      <c r="E158" s="254"/>
      <c r="F158" s="254"/>
      <c r="G158" s="254"/>
      <c r="H158" s="254"/>
      <c r="I158" s="254"/>
      <c r="J158" s="254"/>
      <c r="K158" s="254"/>
      <c r="L158" s="254"/>
      <c r="M158" s="254"/>
      <c r="N158" s="254"/>
      <c r="O158" s="254"/>
      <c r="P158" s="254"/>
      <c r="Q158" s="254"/>
      <c r="R158" s="254"/>
      <c r="S158" s="254"/>
      <c r="T158" s="106"/>
      <c r="U158" s="106"/>
      <c r="V158" s="216"/>
      <c r="W158" s="216" t="s">
        <v>177</v>
      </c>
      <c r="X158" s="181">
        <v>57</v>
      </c>
      <c r="Y158" s="386" t="s">
        <v>324</v>
      </c>
      <c r="Z158" s="274"/>
      <c r="AA158" s="274"/>
      <c r="AB158" s="274"/>
      <c r="AC158" s="274"/>
      <c r="AD158" s="274"/>
      <c r="AE158" s="274"/>
      <c r="AF158" s="274"/>
      <c r="AG158" s="274"/>
      <c r="AH158" s="274"/>
      <c r="AI158" s="274"/>
      <c r="AJ158" s="274"/>
      <c r="AK158" s="274"/>
      <c r="AL158" s="274"/>
      <c r="AM158" s="274"/>
      <c r="AN158" s="274"/>
      <c r="AO158" s="274"/>
      <c r="AP158" s="274"/>
      <c r="AQ158" s="274"/>
      <c r="AR158" s="274"/>
      <c r="AS158" s="274"/>
      <c r="AT158" s="274"/>
      <c r="AU158" s="274"/>
      <c r="AV158" s="274"/>
      <c r="AW158" s="274"/>
      <c r="AX158" s="274"/>
      <c r="AY158" s="274"/>
      <c r="AZ158" s="274"/>
      <c r="BA158" s="274"/>
      <c r="BB158" s="274"/>
      <c r="BC158" s="274"/>
      <c r="BD158" s="274"/>
      <c r="BE158" s="274"/>
      <c r="BF158" s="274"/>
      <c r="BG158" s="274"/>
    </row>
    <row r="159" spans="1:59">
      <c r="B159" s="1"/>
      <c r="C159" s="106"/>
      <c r="D159" s="106"/>
      <c r="E159" s="106"/>
      <c r="F159" s="106"/>
      <c r="G159" s="106"/>
      <c r="H159" s="106"/>
      <c r="I159" s="106"/>
      <c r="J159" s="106"/>
      <c r="K159" s="106"/>
      <c r="L159" s="106"/>
      <c r="M159" s="106"/>
      <c r="N159" s="106"/>
      <c r="O159" s="106"/>
      <c r="P159" s="106"/>
      <c r="Q159" s="106"/>
      <c r="R159" s="106"/>
      <c r="S159" s="106"/>
      <c r="Y159" s="8" t="s">
        <v>257</v>
      </c>
      <c r="Z159" s="3" t="s">
        <v>258</v>
      </c>
      <c r="AA159" s="8">
        <v>1990</v>
      </c>
      <c r="AB159" s="8">
        <v>1991</v>
      </c>
      <c r="AC159" s="8">
        <v>1992</v>
      </c>
      <c r="AD159" s="8">
        <v>1993</v>
      </c>
      <c r="AE159" s="8">
        <v>1994</v>
      </c>
      <c r="AF159" s="8">
        <v>1995</v>
      </c>
      <c r="AG159" s="8">
        <v>1996</v>
      </c>
      <c r="AH159" s="8">
        <v>1997</v>
      </c>
      <c r="AI159" s="8">
        <v>1998</v>
      </c>
      <c r="AJ159" s="8">
        <v>1999</v>
      </c>
      <c r="AK159" s="8">
        <v>2000</v>
      </c>
      <c r="AL159" s="8">
        <v>2001</v>
      </c>
      <c r="AM159" s="8">
        <v>2002</v>
      </c>
      <c r="AN159" s="8">
        <v>2003</v>
      </c>
      <c r="AO159" s="8">
        <v>2004</v>
      </c>
      <c r="AP159" s="4">
        <f t="shared" ref="AP159:BG159" si="94">AO159+1</f>
        <v>2005</v>
      </c>
      <c r="AQ159" s="4">
        <f t="shared" si="94"/>
        <v>2006</v>
      </c>
      <c r="AR159" s="4">
        <f>AQ159+1</f>
        <v>2007</v>
      </c>
      <c r="AS159" s="4">
        <f>AR159+1</f>
        <v>2008</v>
      </c>
      <c r="AT159" s="4">
        <f t="shared" si="94"/>
        <v>2009</v>
      </c>
      <c r="AU159" s="4">
        <f t="shared" si="94"/>
        <v>2010</v>
      </c>
      <c r="AV159" s="4">
        <f t="shared" si="94"/>
        <v>2011</v>
      </c>
      <c r="AW159" s="4">
        <f t="shared" si="94"/>
        <v>2012</v>
      </c>
      <c r="AX159" s="4">
        <f t="shared" si="94"/>
        <v>2013</v>
      </c>
      <c r="AY159" s="4">
        <f t="shared" si="94"/>
        <v>2014</v>
      </c>
      <c r="AZ159" s="4">
        <f t="shared" si="94"/>
        <v>2015</v>
      </c>
      <c r="BA159" s="4">
        <f t="shared" si="94"/>
        <v>2016</v>
      </c>
      <c r="BB159" s="4">
        <f t="shared" si="94"/>
        <v>2017</v>
      </c>
      <c r="BC159" s="4">
        <f t="shared" si="94"/>
        <v>2018</v>
      </c>
      <c r="BD159" s="4">
        <f t="shared" si="94"/>
        <v>2019</v>
      </c>
      <c r="BE159" s="4">
        <f t="shared" si="94"/>
        <v>2020</v>
      </c>
      <c r="BF159" s="4">
        <f t="shared" si="94"/>
        <v>2021</v>
      </c>
      <c r="BG159" s="4">
        <f t="shared" si="94"/>
        <v>2022</v>
      </c>
    </row>
    <row r="160" spans="1:59" ht="15" customHeight="1">
      <c r="B160" s="1"/>
      <c r="Y160" s="40" t="s">
        <v>325</v>
      </c>
      <c r="Z160" s="61" t="s">
        <v>207</v>
      </c>
      <c r="AA160" s="64">
        <v>970.69899999999996</v>
      </c>
      <c r="AB160" s="64">
        <v>1030.556</v>
      </c>
      <c r="AC160" s="64">
        <v>1112.5740000000001</v>
      </c>
      <c r="AD160" s="64">
        <v>1150.8520000000001</v>
      </c>
      <c r="AE160" s="64">
        <v>1045.27</v>
      </c>
      <c r="AF160" s="64">
        <v>1540.7170000000001</v>
      </c>
      <c r="AG160" s="64">
        <v>1246.432</v>
      </c>
      <c r="AH160" s="64">
        <v>1360.7370000000001</v>
      </c>
      <c r="AI160" s="64">
        <v>1829.83</v>
      </c>
      <c r="AJ160" s="64">
        <v>1768.163</v>
      </c>
      <c r="AK160" s="64">
        <v>1721.203</v>
      </c>
      <c r="AL160" s="64">
        <v>1851.4059999999999</v>
      </c>
      <c r="AM160" s="64">
        <v>1381.3389999999999</v>
      </c>
      <c r="AN160" s="64">
        <v>2536.0010000000002</v>
      </c>
      <c r="AO160" s="64">
        <v>2588.1472700000008</v>
      </c>
      <c r="AP160" s="64">
        <v>2792.1603329999998</v>
      </c>
      <c r="AQ160" s="64">
        <v>2579.6594499999997</v>
      </c>
      <c r="AR160" s="64">
        <v>2449.5586500000004</v>
      </c>
      <c r="AS160" s="64">
        <v>2206.8072700000007</v>
      </c>
      <c r="AT160" s="64">
        <v>1988.9266749999992</v>
      </c>
      <c r="AU160" s="64">
        <v>1916.0318919999995</v>
      </c>
      <c r="AV160" s="64">
        <v>1901.7286200000003</v>
      </c>
      <c r="AW160" s="64">
        <v>2028.4713900000006</v>
      </c>
      <c r="AX160" s="64">
        <v>2219.1743749105462</v>
      </c>
      <c r="AY160" s="64">
        <v>1689.6088380670003</v>
      </c>
      <c r="AZ160" s="64">
        <v>1730.2748309962901</v>
      </c>
      <c r="BA160" s="64">
        <v>1243.4726767720342</v>
      </c>
      <c r="BB160" s="64">
        <v>1581.3372299999996</v>
      </c>
      <c r="BC160" s="64">
        <v>1609.1198339999999</v>
      </c>
      <c r="BD160" s="64">
        <v>1762.9918209999996</v>
      </c>
      <c r="BE160" s="64">
        <v>1630.4491300000002</v>
      </c>
      <c r="BF160" s="64">
        <v>1548.5965899999999</v>
      </c>
      <c r="BG160" s="64">
        <v>1512.1291000000003</v>
      </c>
    </row>
    <row r="161" spans="2:59" ht="15" customHeight="1">
      <c r="B161" s="1"/>
      <c r="Y161" s="40" t="s">
        <v>326</v>
      </c>
      <c r="Z161" s="61" t="s">
        <v>207</v>
      </c>
      <c r="AA161" s="64">
        <v>473.84199999999998</v>
      </c>
      <c r="AB161" s="64">
        <v>436.30399999999997</v>
      </c>
      <c r="AC161" s="64">
        <v>643.74099999999999</v>
      </c>
      <c r="AD161" s="64">
        <v>696.03200000000004</v>
      </c>
      <c r="AE161" s="64">
        <v>731.52</v>
      </c>
      <c r="AF161" s="64">
        <v>885.83199999999999</v>
      </c>
      <c r="AG161" s="64">
        <v>1181.646</v>
      </c>
      <c r="AH161" s="64">
        <v>1295.27</v>
      </c>
      <c r="AI161" s="64">
        <v>1378.848</v>
      </c>
      <c r="AJ161" s="64">
        <v>1464.78</v>
      </c>
      <c r="AK161" s="64">
        <v>1491.1610000000001</v>
      </c>
      <c r="AL161" s="64">
        <v>1713.8</v>
      </c>
      <c r="AM161" s="64">
        <v>2343.8020000000001</v>
      </c>
      <c r="AN161" s="64">
        <v>1671.576</v>
      </c>
      <c r="AO161" s="64">
        <v>1513.4794000000002</v>
      </c>
      <c r="AP161" s="64">
        <v>1523.9054900000001</v>
      </c>
      <c r="AQ161" s="64">
        <v>1831.98233</v>
      </c>
      <c r="AR161" s="64">
        <v>1851.9015199999999</v>
      </c>
      <c r="AS161" s="64">
        <v>2098.4455290000001</v>
      </c>
      <c r="AT161" s="64">
        <v>2267.2385920000002</v>
      </c>
      <c r="AU161" s="64">
        <v>2369.3464099999997</v>
      </c>
      <c r="AV161" s="64">
        <v>2418.1324640000003</v>
      </c>
      <c r="AW161" s="64">
        <v>2354.6984189999998</v>
      </c>
      <c r="AX161" s="64">
        <v>2211.7270700894542</v>
      </c>
      <c r="AY161" s="64">
        <v>2547.3426199300006</v>
      </c>
      <c r="AZ161" s="64">
        <v>2401.48643200371</v>
      </c>
      <c r="BA161" s="64">
        <v>2792.5227492279651</v>
      </c>
      <c r="BB161" s="64">
        <v>2572.8691000000003</v>
      </c>
      <c r="BC161" s="64">
        <v>2594.1338699999992</v>
      </c>
      <c r="BD161" s="64">
        <v>2419.7153169999997</v>
      </c>
      <c r="BE161" s="64">
        <v>2326.6690279999993</v>
      </c>
      <c r="BF161" s="64">
        <v>2270.9824599999997</v>
      </c>
      <c r="BG161" s="64">
        <v>2031.8926100000001</v>
      </c>
    </row>
    <row r="162" spans="2:59" ht="15" customHeight="1">
      <c r="B162" s="1"/>
      <c r="Y162" s="40" t="s">
        <v>327</v>
      </c>
      <c r="Z162" s="61" t="s">
        <v>207</v>
      </c>
      <c r="AA162" s="64">
        <v>678.87900000000002</v>
      </c>
      <c r="AB162" s="64">
        <v>682.62599999999998</v>
      </c>
      <c r="AC162" s="64">
        <v>743.26499999999999</v>
      </c>
      <c r="AD162" s="64">
        <v>682.65800000000002</v>
      </c>
      <c r="AE162" s="64">
        <v>1023.5069999999999</v>
      </c>
      <c r="AF162" s="64">
        <v>611.26700000000005</v>
      </c>
      <c r="AG162" s="64">
        <v>798.221</v>
      </c>
      <c r="AH162" s="64">
        <v>571.01400000000001</v>
      </c>
      <c r="AI162" s="64">
        <v>305.05</v>
      </c>
      <c r="AJ162" s="64">
        <v>445.33499999999998</v>
      </c>
      <c r="AK162" s="64">
        <v>503.54899999999998</v>
      </c>
      <c r="AL162" s="64">
        <v>380.62599999999998</v>
      </c>
      <c r="AM162" s="64">
        <v>404.27600000000001</v>
      </c>
      <c r="AN162" s="64">
        <v>209.179</v>
      </c>
      <c r="AO162" s="64">
        <v>186.0421</v>
      </c>
      <c r="AP162" s="64">
        <v>109.26613999999999</v>
      </c>
      <c r="AQ162" s="64">
        <v>95.845130000000012</v>
      </c>
      <c r="AR162" s="64">
        <v>69.352029999999999</v>
      </c>
      <c r="AS162" s="64">
        <v>56.073540000000001</v>
      </c>
      <c r="AT162" s="64">
        <v>64.146959999999993</v>
      </c>
      <c r="AU162" s="64">
        <v>61.411520000000003</v>
      </c>
      <c r="AV162" s="64">
        <v>51.719679999999997</v>
      </c>
      <c r="AW162" s="64">
        <v>42.959099999999999</v>
      </c>
      <c r="AX162" s="64">
        <v>39.656999999999996</v>
      </c>
      <c r="AY162" s="64" t="s">
        <v>441</v>
      </c>
      <c r="AZ162" s="64" t="s">
        <v>441</v>
      </c>
      <c r="BA162" s="64" t="s">
        <v>441</v>
      </c>
      <c r="BB162" s="64" t="s">
        <v>441</v>
      </c>
      <c r="BC162" s="64" t="s">
        <v>441</v>
      </c>
      <c r="BD162" s="64" t="s">
        <v>441</v>
      </c>
      <c r="BE162" s="64" t="s">
        <v>441</v>
      </c>
      <c r="BF162" s="64" t="s">
        <v>441</v>
      </c>
      <c r="BG162" s="64" t="s">
        <v>441</v>
      </c>
    </row>
    <row r="163" spans="2:59" ht="15" customHeight="1">
      <c r="B163" s="1"/>
      <c r="Y163" s="45" t="s">
        <v>328</v>
      </c>
      <c r="Z163" s="61" t="s">
        <v>207</v>
      </c>
      <c r="AA163" s="64">
        <v>877.41499999999996</v>
      </c>
      <c r="AB163" s="64">
        <v>877.399</v>
      </c>
      <c r="AC163" s="64">
        <v>782.85500000000002</v>
      </c>
      <c r="AD163" s="64">
        <v>598.28700000000003</v>
      </c>
      <c r="AE163" s="64">
        <v>544.76599999999996</v>
      </c>
      <c r="AF163" s="64">
        <v>528.95399999999995</v>
      </c>
      <c r="AG163" s="64">
        <v>363.40300000000002</v>
      </c>
      <c r="AH163" s="64">
        <v>453.14600000000002</v>
      </c>
      <c r="AI163" s="64">
        <v>307.74</v>
      </c>
      <c r="AJ163" s="64">
        <v>371.72800000000001</v>
      </c>
      <c r="AK163" s="64">
        <v>318.517</v>
      </c>
      <c r="AL163" s="64">
        <v>407.21899999999999</v>
      </c>
      <c r="AM163" s="64">
        <v>473.64699999999999</v>
      </c>
      <c r="AN163" s="64">
        <v>376.40600000000001</v>
      </c>
      <c r="AO163" s="64">
        <v>294.90154999999999</v>
      </c>
      <c r="AP163" s="64">
        <v>283.77754000000004</v>
      </c>
      <c r="AQ163" s="64">
        <v>218.64375000000001</v>
      </c>
      <c r="AR163" s="64">
        <v>210.56871000000001</v>
      </c>
      <c r="AS163" s="64">
        <v>166.44442999999998</v>
      </c>
      <c r="AT163" s="64">
        <v>141.88748999999999</v>
      </c>
      <c r="AU163" s="64">
        <v>108.20958</v>
      </c>
      <c r="AV163" s="64">
        <v>82.893199999999993</v>
      </c>
      <c r="AW163" s="64">
        <v>73.024100000000004</v>
      </c>
      <c r="AX163" s="64">
        <v>21.72</v>
      </c>
      <c r="AY163" s="64">
        <v>1.3149999999999999</v>
      </c>
      <c r="AZ163" s="64" t="s">
        <v>441</v>
      </c>
      <c r="BA163" s="64" t="s">
        <v>441</v>
      </c>
      <c r="BB163" s="64" t="s">
        <v>441</v>
      </c>
      <c r="BC163" s="64" t="s">
        <v>441</v>
      </c>
      <c r="BD163" s="64" t="s">
        <v>441</v>
      </c>
      <c r="BE163" s="64" t="s">
        <v>441</v>
      </c>
      <c r="BF163" s="64" t="s">
        <v>441</v>
      </c>
      <c r="BG163" s="64" t="s">
        <v>441</v>
      </c>
    </row>
    <row r="164" spans="2:59" ht="36">
      <c r="B164" s="1"/>
      <c r="Y164" s="65" t="s">
        <v>329</v>
      </c>
      <c r="Z164" s="61" t="s">
        <v>207</v>
      </c>
      <c r="AA164" s="64">
        <v>213.11699999999999</v>
      </c>
      <c r="AB164" s="64">
        <v>194.80699999999999</v>
      </c>
      <c r="AC164" s="64">
        <v>260.01900000000001</v>
      </c>
      <c r="AD164" s="64">
        <v>266.23200000000003</v>
      </c>
      <c r="AE164" s="64">
        <v>350.262</v>
      </c>
      <c r="AF164" s="64">
        <v>262.01600000000002</v>
      </c>
      <c r="AG164" s="64">
        <v>259.40199999999999</v>
      </c>
      <c r="AH164" s="64">
        <v>234.38399999999999</v>
      </c>
      <c r="AI164" s="64">
        <v>232.97399999999999</v>
      </c>
      <c r="AJ164" s="64">
        <v>219.614</v>
      </c>
      <c r="AK164" s="64">
        <v>265.72699999999998</v>
      </c>
      <c r="AL164" s="64">
        <v>171.09200000000001</v>
      </c>
      <c r="AM164" s="64">
        <v>181.452</v>
      </c>
      <c r="AN164" s="64">
        <v>178.11199999999999</v>
      </c>
      <c r="AO164" s="64">
        <v>417.64057999999994</v>
      </c>
      <c r="AP164" s="64">
        <v>462.83049</v>
      </c>
      <c r="AQ164" s="64">
        <v>468.09727000000004</v>
      </c>
      <c r="AR164" s="64">
        <v>454.90776999999991</v>
      </c>
      <c r="AS164" s="64">
        <v>438.08797000000004</v>
      </c>
      <c r="AT164" s="64">
        <v>423.61960000000005</v>
      </c>
      <c r="AU164" s="64">
        <v>725.51761999999997</v>
      </c>
      <c r="AV164" s="64">
        <v>452.21555000000012</v>
      </c>
      <c r="AW164" s="64">
        <v>481.05519000000004</v>
      </c>
      <c r="AX164" s="64">
        <v>518.16530000000012</v>
      </c>
      <c r="AY164" s="64">
        <v>654.17102000000011</v>
      </c>
      <c r="AZ164" s="64">
        <v>780.72273699999982</v>
      </c>
      <c r="BA164" s="64">
        <v>799.72864200000015</v>
      </c>
      <c r="BB164" s="64">
        <v>876.44308000000001</v>
      </c>
      <c r="BC164" s="64">
        <v>817.17998000000011</v>
      </c>
      <c r="BD164" s="64">
        <v>831.98237599999993</v>
      </c>
      <c r="BE164" s="64">
        <v>818.03975565241331</v>
      </c>
      <c r="BF164" s="64">
        <v>881.14648</v>
      </c>
      <c r="BG164" s="64">
        <v>752.35662000000002</v>
      </c>
    </row>
    <row r="165" spans="2:59" ht="15" customHeight="1">
      <c r="B165" s="1"/>
      <c r="Y165" s="65" t="s">
        <v>330</v>
      </c>
      <c r="Z165" s="61" t="s">
        <v>207</v>
      </c>
      <c r="AA165" s="64" t="s">
        <v>441</v>
      </c>
      <c r="AB165" s="64" t="s">
        <v>441</v>
      </c>
      <c r="AC165" s="64" t="s">
        <v>441</v>
      </c>
      <c r="AD165" s="64" t="s">
        <v>441</v>
      </c>
      <c r="AE165" s="64" t="s">
        <v>441</v>
      </c>
      <c r="AF165" s="64" t="s">
        <v>441</v>
      </c>
      <c r="AG165" s="64" t="s">
        <v>441</v>
      </c>
      <c r="AH165" s="64" t="s">
        <v>441</v>
      </c>
      <c r="AI165" s="64" t="s">
        <v>441</v>
      </c>
      <c r="AJ165" s="64" t="s">
        <v>441</v>
      </c>
      <c r="AK165" s="64" t="s">
        <v>441</v>
      </c>
      <c r="AL165" s="64" t="s">
        <v>441</v>
      </c>
      <c r="AM165" s="412">
        <v>0.49</v>
      </c>
      <c r="AN165" s="64">
        <v>2.1190000000000002</v>
      </c>
      <c r="AO165" s="64">
        <v>4.7433000000000005</v>
      </c>
      <c r="AP165" s="64">
        <v>1.6992400000000001</v>
      </c>
      <c r="AQ165" s="64">
        <v>1.80419</v>
      </c>
      <c r="AR165" s="64">
        <v>1.5414100000000002</v>
      </c>
      <c r="AS165" s="64">
        <v>2.1249600000000002</v>
      </c>
      <c r="AT165" s="64">
        <v>6.8177700000000003</v>
      </c>
      <c r="AU165" s="64">
        <v>6.1486859999999997</v>
      </c>
      <c r="AV165" s="64">
        <v>1.0653360000000001</v>
      </c>
      <c r="AW165" s="64">
        <v>40.345850000000006</v>
      </c>
      <c r="AX165" s="64">
        <v>67.95689999999999</v>
      </c>
      <c r="AY165" s="64">
        <v>122.00989999999999</v>
      </c>
      <c r="AZ165" s="64">
        <v>133.32737</v>
      </c>
      <c r="BA165" s="64">
        <v>128.74254999999999</v>
      </c>
      <c r="BB165" s="64">
        <v>157.28354999999999</v>
      </c>
      <c r="BC165" s="64">
        <v>177.75273000000004</v>
      </c>
      <c r="BD165" s="64">
        <v>220.88329999999999</v>
      </c>
      <c r="BE165" s="64">
        <v>247.75469000000001</v>
      </c>
      <c r="BF165" s="64">
        <v>237.57942</v>
      </c>
      <c r="BG165" s="64">
        <v>232.41911000000002</v>
      </c>
    </row>
    <row r="166" spans="2:59">
      <c r="B166" s="1"/>
    </row>
    <row r="167" spans="2:59">
      <c r="B167" s="1"/>
    </row>
    <row r="168" spans="2:59" s="127" customFormat="1">
      <c r="C168" s="254"/>
      <c r="D168" s="254"/>
      <c r="E168" s="254"/>
      <c r="F168" s="254"/>
      <c r="G168" s="254"/>
      <c r="H168" s="254"/>
      <c r="I168" s="254"/>
      <c r="J168" s="254"/>
      <c r="K168" s="254"/>
      <c r="L168" s="254"/>
      <c r="M168" s="254"/>
      <c r="N168" s="254"/>
      <c r="O168" s="254"/>
      <c r="P168" s="254"/>
      <c r="Q168" s="254"/>
      <c r="R168" s="254"/>
      <c r="S168" s="254"/>
      <c r="T168" s="106"/>
      <c r="U168" s="106"/>
      <c r="V168" s="216"/>
      <c r="W168" s="216" t="s">
        <v>177</v>
      </c>
      <c r="X168" s="181">
        <v>61</v>
      </c>
      <c r="Y168" s="386" t="s">
        <v>331</v>
      </c>
      <c r="Z168" s="274"/>
    </row>
    <row r="169" spans="2:59" ht="15" customHeight="1">
      <c r="B169" s="1"/>
      <c r="Y169" s="12" t="s">
        <v>257</v>
      </c>
      <c r="Z169" s="3" t="s">
        <v>258</v>
      </c>
      <c r="AA169" s="12">
        <v>1990</v>
      </c>
      <c r="AB169" s="12">
        <v>1991</v>
      </c>
      <c r="AC169" s="12">
        <v>1992</v>
      </c>
      <c r="AD169" s="12">
        <v>1993</v>
      </c>
      <c r="AE169" s="12">
        <v>1994</v>
      </c>
      <c r="AF169" s="12">
        <v>1995</v>
      </c>
      <c r="AG169" s="12">
        <v>1996</v>
      </c>
      <c r="AH169" s="12">
        <v>1997</v>
      </c>
      <c r="AI169" s="12">
        <v>1998</v>
      </c>
      <c r="AJ169" s="12">
        <v>1999</v>
      </c>
      <c r="AK169" s="12">
        <v>2000</v>
      </c>
      <c r="AL169" s="12">
        <v>2001</v>
      </c>
      <c r="AM169" s="12">
        <v>2002</v>
      </c>
      <c r="AN169" s="12">
        <v>2003</v>
      </c>
      <c r="AO169" s="12">
        <v>2004</v>
      </c>
      <c r="AP169" s="4">
        <f t="shared" ref="AP169:BG169" si="95">AO169+1</f>
        <v>2005</v>
      </c>
      <c r="AQ169" s="4">
        <f t="shared" si="95"/>
        <v>2006</v>
      </c>
      <c r="AR169" s="4">
        <f>AQ169+1</f>
        <v>2007</v>
      </c>
      <c r="AS169" s="4">
        <f>AR169+1</f>
        <v>2008</v>
      </c>
      <c r="AT169" s="4">
        <f t="shared" si="95"/>
        <v>2009</v>
      </c>
      <c r="AU169" s="4">
        <f t="shared" si="95"/>
        <v>2010</v>
      </c>
      <c r="AV169" s="4">
        <f t="shared" si="95"/>
        <v>2011</v>
      </c>
      <c r="AW169" s="4">
        <f t="shared" si="95"/>
        <v>2012</v>
      </c>
      <c r="AX169" s="4">
        <f t="shared" si="95"/>
        <v>2013</v>
      </c>
      <c r="AY169" s="4">
        <f t="shared" si="95"/>
        <v>2014</v>
      </c>
      <c r="AZ169" s="4">
        <f t="shared" si="95"/>
        <v>2015</v>
      </c>
      <c r="BA169" s="4">
        <f t="shared" si="95"/>
        <v>2016</v>
      </c>
      <c r="BB169" s="4">
        <f t="shared" si="95"/>
        <v>2017</v>
      </c>
      <c r="BC169" s="4">
        <f t="shared" si="95"/>
        <v>2018</v>
      </c>
      <c r="BD169" s="4">
        <f t="shared" si="95"/>
        <v>2019</v>
      </c>
      <c r="BE169" s="4">
        <f t="shared" si="95"/>
        <v>2020</v>
      </c>
      <c r="BF169" s="4">
        <f t="shared" si="95"/>
        <v>2021</v>
      </c>
      <c r="BG169" s="4">
        <f t="shared" si="95"/>
        <v>2022</v>
      </c>
    </row>
    <row r="170" spans="2:59" ht="15" customHeight="1">
      <c r="B170" s="1"/>
      <c r="Y170" s="425" t="s">
        <v>449</v>
      </c>
      <c r="Z170" s="61" t="s">
        <v>207</v>
      </c>
      <c r="AA170" s="14">
        <v>237.97665318123845</v>
      </c>
      <c r="AB170" s="14">
        <v>237.97665318123845</v>
      </c>
      <c r="AC170" s="14">
        <v>237.97665318123845</v>
      </c>
      <c r="AD170" s="14">
        <v>237.97665318123845</v>
      </c>
      <c r="AE170" s="14">
        <v>256.22636235927132</v>
      </c>
      <c r="AF170" s="14">
        <v>353.07056998133612</v>
      </c>
      <c r="AG170" s="14">
        <v>377.38093119275931</v>
      </c>
      <c r="AH170" s="14">
        <v>492.27715750539716</v>
      </c>
      <c r="AI170" s="14">
        <v>393.03746092495868</v>
      </c>
      <c r="AJ170" s="14">
        <v>452.44855709056105</v>
      </c>
      <c r="AK170" s="14">
        <v>520.09007356289533</v>
      </c>
      <c r="AL170" s="14">
        <v>471.81668845431824</v>
      </c>
      <c r="AM170" s="14">
        <v>475.6452725611075</v>
      </c>
      <c r="AN170" s="14">
        <v>457.62840617621703</v>
      </c>
      <c r="AO170" s="14">
        <v>454.25024372905006</v>
      </c>
      <c r="AP170" s="14">
        <v>478.12259168902995</v>
      </c>
      <c r="AQ170" s="14">
        <v>460.78135779357285</v>
      </c>
      <c r="AR170" s="14">
        <v>465.16490338573675</v>
      </c>
      <c r="AS170" s="14">
        <v>868.31475</v>
      </c>
      <c r="AT170" s="14">
        <v>629.05737499999998</v>
      </c>
      <c r="AU170" s="14">
        <v>389.8</v>
      </c>
      <c r="AV170" s="14">
        <v>277.74</v>
      </c>
      <c r="AW170" s="14">
        <v>267.27999999999997</v>
      </c>
      <c r="AX170" s="14">
        <v>271.44</v>
      </c>
      <c r="AY170" s="14">
        <v>266.45999999999998</v>
      </c>
      <c r="AZ170" s="14">
        <v>235.77</v>
      </c>
      <c r="BA170" s="14">
        <v>278.27999999999997</v>
      </c>
      <c r="BB170" s="14">
        <v>222.3</v>
      </c>
      <c r="BC170" s="14">
        <v>263.12</v>
      </c>
      <c r="BD170" s="14">
        <v>317.09000000000003</v>
      </c>
      <c r="BE170" s="14">
        <v>310.81</v>
      </c>
      <c r="BF170" s="14">
        <v>262.77999999999997</v>
      </c>
      <c r="BG170" s="14">
        <v>278.77999999999997</v>
      </c>
    </row>
    <row r="171" spans="2:59" ht="15" customHeight="1">
      <c r="B171" s="1"/>
      <c r="Y171" s="45" t="s">
        <v>332</v>
      </c>
      <c r="Z171" s="61" t="s">
        <v>207</v>
      </c>
      <c r="AA171" s="14">
        <v>18.429346818761552</v>
      </c>
      <c r="AB171" s="14">
        <v>18.429346818761552</v>
      </c>
      <c r="AC171" s="14">
        <v>18.429346818761552</v>
      </c>
      <c r="AD171" s="14">
        <v>18.429346818761552</v>
      </c>
      <c r="AE171" s="14">
        <v>19.8426376407287</v>
      </c>
      <c r="AF171" s="14">
        <v>27.342430018663908</v>
      </c>
      <c r="AG171" s="14">
        <v>29.225068807240699</v>
      </c>
      <c r="AH171" s="14">
        <v>38.1228424946028</v>
      </c>
      <c r="AI171" s="14">
        <v>30.437539075041332</v>
      </c>
      <c r="AJ171" s="14">
        <v>35.038442909438984</v>
      </c>
      <c r="AK171" s="14">
        <v>40.276725529819579</v>
      </c>
      <c r="AL171" s="14">
        <v>36.538346388887341</v>
      </c>
      <c r="AM171" s="14">
        <v>36.834838937150394</v>
      </c>
      <c r="AN171" s="14">
        <v>35.439579886500759</v>
      </c>
      <c r="AO171" s="14">
        <v>35.177968814503949</v>
      </c>
      <c r="AP171" s="14">
        <v>37.026687056614719</v>
      </c>
      <c r="AQ171" s="14">
        <v>35.683750220364445</v>
      </c>
      <c r="AR171" s="14">
        <v>36.023219999999995</v>
      </c>
      <c r="AS171" s="14">
        <v>34.685249999999996</v>
      </c>
      <c r="AT171" s="14">
        <v>37.942625</v>
      </c>
      <c r="AU171" s="14">
        <v>41.2</v>
      </c>
      <c r="AV171" s="14">
        <v>43.26</v>
      </c>
      <c r="AW171" s="14">
        <v>24.72</v>
      </c>
      <c r="AX171" s="14">
        <v>53.56</v>
      </c>
      <c r="AY171" s="14">
        <v>121.54</v>
      </c>
      <c r="AZ171" s="14">
        <v>145.22999999999999</v>
      </c>
      <c r="BA171" s="14">
        <v>127.72</v>
      </c>
      <c r="BB171" s="14">
        <v>92.7</v>
      </c>
      <c r="BC171" s="14">
        <v>98.88</v>
      </c>
      <c r="BD171" s="14">
        <v>99.91</v>
      </c>
      <c r="BE171" s="14">
        <v>75.19</v>
      </c>
      <c r="BF171" s="14">
        <v>76.22</v>
      </c>
      <c r="BG171" s="14">
        <v>76.22</v>
      </c>
    </row>
    <row r="172" spans="2:59" ht="15" customHeight="1">
      <c r="B172" s="1"/>
      <c r="Y172" s="45" t="s">
        <v>333</v>
      </c>
      <c r="Z172" s="61" t="s">
        <v>207</v>
      </c>
      <c r="AA172" s="14">
        <v>77.693879999999993</v>
      </c>
      <c r="AB172" s="14">
        <v>77.693879999999993</v>
      </c>
      <c r="AC172" s="14">
        <v>77.693879999999993</v>
      </c>
      <c r="AD172" s="14">
        <v>77.693879999999993</v>
      </c>
      <c r="AE172" s="14">
        <v>68.936598000000004</v>
      </c>
      <c r="AF172" s="14">
        <v>127.86858599999999</v>
      </c>
      <c r="AG172" s="14">
        <v>388.57504799999998</v>
      </c>
      <c r="AH172" s="14">
        <v>124.50190799999999</v>
      </c>
      <c r="AI172" s="14">
        <v>120.55629599999999</v>
      </c>
      <c r="AJ172" s="14">
        <v>185.828442</v>
      </c>
      <c r="AK172" s="14">
        <v>166.7721932628088</v>
      </c>
      <c r="AL172" s="14">
        <v>157.21308947441216</v>
      </c>
      <c r="AM172" s="14">
        <v>151.13018519502074</v>
      </c>
      <c r="AN172" s="14">
        <v>168.26512682710927</v>
      </c>
      <c r="AO172" s="14">
        <v>170.83536807192255</v>
      </c>
      <c r="AP172" s="14">
        <v>169.37889803319501</v>
      </c>
      <c r="AQ172" s="14">
        <v>163.46734317012448</v>
      </c>
      <c r="AR172" s="14">
        <v>179.84225478138717</v>
      </c>
      <c r="AS172" s="14">
        <v>131</v>
      </c>
      <c r="AT172" s="14">
        <v>142.5</v>
      </c>
      <c r="AU172" s="14">
        <v>154</v>
      </c>
      <c r="AV172" s="14">
        <v>176</v>
      </c>
      <c r="AW172" s="14">
        <v>131</v>
      </c>
      <c r="AX172" s="14">
        <v>133</v>
      </c>
      <c r="AY172" s="14">
        <v>176</v>
      </c>
      <c r="AZ172" s="14">
        <v>166</v>
      </c>
      <c r="BA172" s="14">
        <v>160</v>
      </c>
      <c r="BB172" s="14">
        <v>154</v>
      </c>
      <c r="BC172" s="14">
        <v>187</v>
      </c>
      <c r="BD172" s="14">
        <v>207</v>
      </c>
      <c r="BE172" s="14">
        <v>182</v>
      </c>
      <c r="BF172" s="14">
        <v>175</v>
      </c>
      <c r="BG172" s="14">
        <v>166</v>
      </c>
    </row>
    <row r="173" spans="2:59" ht="15" customHeight="1">
      <c r="B173" s="1"/>
      <c r="Y173" s="45" t="s">
        <v>334</v>
      </c>
      <c r="Z173" s="61" t="s">
        <v>207</v>
      </c>
      <c r="AA173" s="14">
        <v>104.68612</v>
      </c>
      <c r="AB173" s="14">
        <v>104.68612</v>
      </c>
      <c r="AC173" s="14">
        <v>104.68612</v>
      </c>
      <c r="AD173" s="14">
        <v>104.68612</v>
      </c>
      <c r="AE173" s="14">
        <v>92.886402000000018</v>
      </c>
      <c r="AF173" s="14">
        <v>172.29241400000001</v>
      </c>
      <c r="AG173" s="14">
        <v>523.5729520000001</v>
      </c>
      <c r="AH173" s="14">
        <v>167.756092</v>
      </c>
      <c r="AI173" s="14">
        <v>162.43970400000001</v>
      </c>
      <c r="AJ173" s="14">
        <v>250.38855800000002</v>
      </c>
      <c r="AK173" s="14">
        <v>224.71182848087383</v>
      </c>
      <c r="AL173" s="14">
        <v>211.83172149838637</v>
      </c>
      <c r="AM173" s="14">
        <v>203.63550775103738</v>
      </c>
      <c r="AN173" s="14">
        <v>226.72343379990784</v>
      </c>
      <c r="AO173" s="14">
        <v>230.18662270723837</v>
      </c>
      <c r="AP173" s="14">
        <v>228.22414899308441</v>
      </c>
      <c r="AQ173" s="14">
        <v>220.2588145062241</v>
      </c>
      <c r="AR173" s="14">
        <v>242.32266254581279</v>
      </c>
      <c r="AS173" s="14">
        <v>91</v>
      </c>
      <c r="AT173" s="14">
        <v>98.5</v>
      </c>
      <c r="AU173" s="14">
        <v>106</v>
      </c>
      <c r="AV173" s="14">
        <v>121</v>
      </c>
      <c r="AW173" s="14">
        <v>90</v>
      </c>
      <c r="AX173" s="14">
        <v>92</v>
      </c>
      <c r="AY173" s="14">
        <v>121</v>
      </c>
      <c r="AZ173" s="14">
        <v>114</v>
      </c>
      <c r="BA173" s="14">
        <v>110</v>
      </c>
      <c r="BB173" s="14">
        <v>106</v>
      </c>
      <c r="BC173" s="14">
        <v>129</v>
      </c>
      <c r="BD173" s="14">
        <v>142</v>
      </c>
      <c r="BE173" s="14">
        <v>125</v>
      </c>
      <c r="BF173" s="14">
        <v>121</v>
      </c>
      <c r="BG173" s="14">
        <v>115</v>
      </c>
    </row>
    <row r="174" spans="2:59">
      <c r="B174" s="1"/>
    </row>
    <row r="175" spans="2:59" s="257" customFormat="1">
      <c r="T175" s="258"/>
      <c r="U175" s="258"/>
      <c r="V175" s="259"/>
      <c r="W175" s="258"/>
      <c r="X175" s="145"/>
      <c r="Y175" s="1"/>
      <c r="Z175" s="22"/>
    </row>
    <row r="176" spans="2:59">
      <c r="B176" s="1"/>
      <c r="U176" s="258"/>
      <c r="W176" s="216" t="s">
        <v>177</v>
      </c>
      <c r="X176" s="181">
        <v>64</v>
      </c>
      <c r="Y176" s="386" t="s">
        <v>335</v>
      </c>
      <c r="Z176" s="274"/>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row>
    <row r="177" spans="2:59">
      <c r="B177" s="1"/>
      <c r="U177" s="258"/>
      <c r="Y177" s="12" t="s">
        <v>257</v>
      </c>
      <c r="Z177" s="3" t="s">
        <v>258</v>
      </c>
      <c r="AA177" s="8">
        <v>1990</v>
      </c>
      <c r="AB177" s="8">
        <v>1991</v>
      </c>
      <c r="AC177" s="8">
        <v>1992</v>
      </c>
      <c r="AD177" s="8">
        <v>1993</v>
      </c>
      <c r="AE177" s="8">
        <v>1994</v>
      </c>
      <c r="AF177" s="8">
        <v>1995</v>
      </c>
      <c r="AG177" s="8">
        <v>1996</v>
      </c>
      <c r="AH177" s="8">
        <v>1997</v>
      </c>
      <c r="AI177" s="8">
        <v>1998</v>
      </c>
      <c r="AJ177" s="8">
        <v>1999</v>
      </c>
      <c r="AK177" s="8">
        <v>2000</v>
      </c>
      <c r="AL177" s="8">
        <v>2001</v>
      </c>
      <c r="AM177" s="8">
        <v>2002</v>
      </c>
      <c r="AN177" s="8">
        <v>2003</v>
      </c>
      <c r="AO177" s="8">
        <v>2004</v>
      </c>
      <c r="AP177" s="4">
        <f t="shared" ref="AP177:BG177" si="96">AO177+1</f>
        <v>2005</v>
      </c>
      <c r="AQ177" s="4">
        <f t="shared" si="96"/>
        <v>2006</v>
      </c>
      <c r="AR177" s="4">
        <f t="shared" si="96"/>
        <v>2007</v>
      </c>
      <c r="AS177" s="4">
        <f t="shared" si="96"/>
        <v>2008</v>
      </c>
      <c r="AT177" s="4">
        <f t="shared" si="96"/>
        <v>2009</v>
      </c>
      <c r="AU177" s="4">
        <f t="shared" si="96"/>
        <v>2010</v>
      </c>
      <c r="AV177" s="4">
        <f t="shared" si="96"/>
        <v>2011</v>
      </c>
      <c r="AW177" s="4">
        <f t="shared" si="96"/>
        <v>2012</v>
      </c>
      <c r="AX177" s="4">
        <f t="shared" si="96"/>
        <v>2013</v>
      </c>
      <c r="AY177" s="4">
        <f t="shared" si="96"/>
        <v>2014</v>
      </c>
      <c r="AZ177" s="4">
        <f t="shared" si="96"/>
        <v>2015</v>
      </c>
      <c r="BA177" s="4">
        <f t="shared" si="96"/>
        <v>2016</v>
      </c>
      <c r="BB177" s="4">
        <f t="shared" si="96"/>
        <v>2017</v>
      </c>
      <c r="BC177" s="4">
        <f t="shared" si="96"/>
        <v>2018</v>
      </c>
      <c r="BD177" s="4">
        <f t="shared" si="96"/>
        <v>2019</v>
      </c>
      <c r="BE177" s="4">
        <f t="shared" si="96"/>
        <v>2020</v>
      </c>
      <c r="BF177" s="4">
        <f t="shared" si="96"/>
        <v>2021</v>
      </c>
      <c r="BG177" s="4">
        <f t="shared" si="96"/>
        <v>2022</v>
      </c>
    </row>
    <row r="178" spans="2:59">
      <c r="U178" s="258"/>
      <c r="Y178" s="417" t="s">
        <v>336</v>
      </c>
      <c r="Z178" s="79" t="s">
        <v>207</v>
      </c>
      <c r="AA178" s="289">
        <v>3.4460000000000002</v>
      </c>
      <c r="AB178" s="289">
        <v>3.4460000000000002</v>
      </c>
      <c r="AC178" s="289">
        <v>3.4460000000000002</v>
      </c>
      <c r="AD178" s="289">
        <v>3.4460000000000002</v>
      </c>
      <c r="AE178" s="289">
        <v>3.4460000000000002</v>
      </c>
      <c r="AF178" s="289">
        <v>3.4460000000000002</v>
      </c>
      <c r="AG178" s="289">
        <v>3.4460000000000002</v>
      </c>
      <c r="AH178" s="289">
        <v>1.1930000000000001</v>
      </c>
      <c r="AI178" s="289">
        <v>2.577</v>
      </c>
      <c r="AJ178" s="289">
        <v>1.526</v>
      </c>
      <c r="AK178" s="289">
        <v>0.94699999999999995</v>
      </c>
      <c r="AL178" s="289">
        <v>0.41699999999999998</v>
      </c>
      <c r="AM178" s="289">
        <v>0.27900000000000003</v>
      </c>
      <c r="AN178" s="289">
        <v>0.45400000000000001</v>
      </c>
      <c r="AO178" s="289">
        <v>0.29599999999999999</v>
      </c>
      <c r="AP178" s="289">
        <v>0.19500000000000001</v>
      </c>
      <c r="AQ178" s="289">
        <v>0.14299999999999999</v>
      </c>
      <c r="AR178" s="289">
        <v>0.129</v>
      </c>
      <c r="AS178" s="289">
        <v>0.215</v>
      </c>
      <c r="AT178" s="289">
        <v>0.22</v>
      </c>
      <c r="AU178" s="289">
        <v>9.4E-2</v>
      </c>
      <c r="AV178" s="289">
        <v>5.5E-2</v>
      </c>
      <c r="AW178" s="289">
        <v>7.6999999999999999E-2</v>
      </c>
      <c r="AX178" s="289">
        <v>5.2999999999999999E-2</v>
      </c>
      <c r="AY178" s="289">
        <v>6.6000000000000003E-2</v>
      </c>
      <c r="AZ178" s="290">
        <v>1.9E-2</v>
      </c>
      <c r="BA178" s="290">
        <v>4.8000000000000001E-2</v>
      </c>
      <c r="BB178" s="289">
        <v>5.5E-2</v>
      </c>
      <c r="BC178" s="289">
        <v>0.10100000000000001</v>
      </c>
      <c r="BD178" s="289">
        <v>5.0999999999999997E-2</v>
      </c>
      <c r="BE178" s="290">
        <v>0.03</v>
      </c>
      <c r="BF178" s="290">
        <v>1.7000000000000001E-2</v>
      </c>
      <c r="BG178" s="290">
        <v>1.7000000000000001E-2</v>
      </c>
    </row>
    <row r="179" spans="2:59">
      <c r="U179" s="258"/>
      <c r="Y179" s="94"/>
      <c r="Z179" s="22"/>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row>
    <row r="180" spans="2:59">
      <c r="U180" s="258"/>
      <c r="Y180" s="94"/>
    </row>
    <row r="181" spans="2:59">
      <c r="B181" s="1"/>
      <c r="U181" s="258"/>
      <c r="W181" s="216" t="s">
        <v>177</v>
      </c>
      <c r="X181" s="181">
        <v>66</v>
      </c>
      <c r="Y181" s="386" t="s">
        <v>337</v>
      </c>
      <c r="Z181" s="274"/>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row>
    <row r="182" spans="2:59">
      <c r="B182" s="1"/>
      <c r="U182" s="258"/>
      <c r="Y182" s="12" t="s">
        <v>257</v>
      </c>
      <c r="Z182" s="3" t="s">
        <v>258</v>
      </c>
      <c r="AA182" s="8">
        <v>1990</v>
      </c>
      <c r="AB182" s="8">
        <v>1991</v>
      </c>
      <c r="AC182" s="8">
        <v>1992</v>
      </c>
      <c r="AD182" s="8">
        <v>1993</v>
      </c>
      <c r="AE182" s="8">
        <v>1994</v>
      </c>
      <c r="AF182" s="8">
        <v>1995</v>
      </c>
      <c r="AG182" s="8">
        <v>1996</v>
      </c>
      <c r="AH182" s="8">
        <v>1997</v>
      </c>
      <c r="AI182" s="8">
        <v>1998</v>
      </c>
      <c r="AJ182" s="8">
        <v>1999</v>
      </c>
      <c r="AK182" s="8">
        <v>2000</v>
      </c>
      <c r="AL182" s="8">
        <v>2001</v>
      </c>
      <c r="AM182" s="8">
        <v>2002</v>
      </c>
      <c r="AN182" s="8">
        <v>2003</v>
      </c>
      <c r="AO182" s="8">
        <v>2004</v>
      </c>
      <c r="AP182" s="4">
        <f t="shared" ref="AP182:BG182" si="97">AO182+1</f>
        <v>2005</v>
      </c>
      <c r="AQ182" s="4">
        <f t="shared" si="97"/>
        <v>2006</v>
      </c>
      <c r="AR182" s="4">
        <f t="shared" si="97"/>
        <v>2007</v>
      </c>
      <c r="AS182" s="4">
        <f t="shared" si="97"/>
        <v>2008</v>
      </c>
      <c r="AT182" s="4">
        <f t="shared" si="97"/>
        <v>2009</v>
      </c>
      <c r="AU182" s="4">
        <f t="shared" si="97"/>
        <v>2010</v>
      </c>
      <c r="AV182" s="4">
        <f t="shared" si="97"/>
        <v>2011</v>
      </c>
      <c r="AW182" s="4">
        <f t="shared" si="97"/>
        <v>2012</v>
      </c>
      <c r="AX182" s="4">
        <f t="shared" si="97"/>
        <v>2013</v>
      </c>
      <c r="AY182" s="4">
        <f t="shared" si="97"/>
        <v>2014</v>
      </c>
      <c r="AZ182" s="4">
        <f t="shared" si="97"/>
        <v>2015</v>
      </c>
      <c r="BA182" s="4">
        <f t="shared" si="97"/>
        <v>2016</v>
      </c>
      <c r="BB182" s="4">
        <f t="shared" si="97"/>
        <v>2017</v>
      </c>
      <c r="BC182" s="4">
        <f t="shared" si="97"/>
        <v>2018</v>
      </c>
      <c r="BD182" s="4">
        <f t="shared" si="97"/>
        <v>2019</v>
      </c>
      <c r="BE182" s="4">
        <f t="shared" si="97"/>
        <v>2020</v>
      </c>
      <c r="BF182" s="4">
        <f t="shared" si="97"/>
        <v>2021</v>
      </c>
      <c r="BG182" s="4">
        <f t="shared" si="97"/>
        <v>2022</v>
      </c>
    </row>
    <row r="183" spans="2:59">
      <c r="U183" s="258"/>
      <c r="Y183" s="417" t="s">
        <v>338</v>
      </c>
      <c r="Z183" s="79" t="s">
        <v>207</v>
      </c>
      <c r="AA183" s="289">
        <v>72.220999999999989</v>
      </c>
      <c r="AB183" s="289">
        <v>72.220999999999989</v>
      </c>
      <c r="AC183" s="289">
        <v>72.220999999999989</v>
      </c>
      <c r="AD183" s="289">
        <v>72.220999999999989</v>
      </c>
      <c r="AE183" s="289">
        <v>72.220999999999989</v>
      </c>
      <c r="AF183" s="289">
        <v>72.220999999999989</v>
      </c>
      <c r="AG183" s="289">
        <v>72.220999999999989</v>
      </c>
      <c r="AH183" s="289">
        <v>45.834999999999994</v>
      </c>
      <c r="AI183" s="289">
        <v>39.982999999999997</v>
      </c>
      <c r="AJ183" s="289">
        <v>42.529000000000003</v>
      </c>
      <c r="AK183" s="289">
        <v>28.887000000000004</v>
      </c>
      <c r="AL183" s="289">
        <v>9.9970000000000017</v>
      </c>
      <c r="AM183" s="289">
        <v>5.7</v>
      </c>
      <c r="AN183" s="289">
        <v>5.0399999999999991</v>
      </c>
      <c r="AO183" s="289">
        <v>3.3989999999999996</v>
      </c>
      <c r="AP183" s="289">
        <v>3.4689999999999999</v>
      </c>
      <c r="AQ183" s="289">
        <v>2.5379999999999994</v>
      </c>
      <c r="AR183" s="289">
        <v>2.9770000000000003</v>
      </c>
      <c r="AS183" s="289">
        <v>1.7369999999999999</v>
      </c>
      <c r="AT183" s="289">
        <v>1.6719999999999999</v>
      </c>
      <c r="AU183" s="289">
        <v>1.284</v>
      </c>
      <c r="AV183" s="289">
        <v>1.1499999999999999</v>
      </c>
      <c r="AW183" s="289">
        <v>0.91800000000000004</v>
      </c>
      <c r="AX183" s="289">
        <v>1.3309999999999997</v>
      </c>
      <c r="AY183" s="289">
        <v>0.62</v>
      </c>
      <c r="AZ183" s="289">
        <v>0.95599999999999996</v>
      </c>
      <c r="BA183" s="289">
        <v>0.53200000000000003</v>
      </c>
      <c r="BB183" s="289">
        <v>0.67700000000000005</v>
      </c>
      <c r="BC183" s="289">
        <v>0.77</v>
      </c>
      <c r="BD183" s="289">
        <v>0.74999999999999989</v>
      </c>
      <c r="BE183" s="289">
        <v>0.41000000000000003</v>
      </c>
      <c r="BF183" s="289">
        <v>0.628</v>
      </c>
      <c r="BG183" s="289">
        <v>0.628</v>
      </c>
    </row>
    <row r="184" spans="2:59">
      <c r="U184" s="258"/>
      <c r="Y184" s="417" t="s">
        <v>339</v>
      </c>
      <c r="Z184" s="79" t="s">
        <v>206</v>
      </c>
      <c r="AA184" s="289">
        <v>62.43399999999999</v>
      </c>
      <c r="AB184" s="289">
        <v>62.43399999999999</v>
      </c>
      <c r="AC184" s="289">
        <v>62.43399999999999</v>
      </c>
      <c r="AD184" s="289">
        <v>62.43399999999999</v>
      </c>
      <c r="AE184" s="289">
        <v>62.43399999999999</v>
      </c>
      <c r="AF184" s="289">
        <v>62.43399999999999</v>
      </c>
      <c r="AG184" s="289">
        <v>62.43399999999999</v>
      </c>
      <c r="AH184" s="289">
        <v>42.220099999999995</v>
      </c>
      <c r="AI184" s="289">
        <v>36.176699999999997</v>
      </c>
      <c r="AJ184" s="289">
        <v>39.379599999999996</v>
      </c>
      <c r="AK184" s="289">
        <v>25.453800000000001</v>
      </c>
      <c r="AL184" s="289">
        <v>9.0175999999999998</v>
      </c>
      <c r="AM184" s="289">
        <v>5.1906499999999998</v>
      </c>
      <c r="AN184" s="289">
        <v>4.5174500000000002</v>
      </c>
      <c r="AO184" s="289">
        <v>3.0065999999999993</v>
      </c>
      <c r="AP184" s="289">
        <v>3.1232499999999996</v>
      </c>
      <c r="AQ184" s="289">
        <v>2.2550999999999997</v>
      </c>
      <c r="AR184" s="289">
        <v>2.61415</v>
      </c>
      <c r="AS184" s="289">
        <v>1.5537500000000002</v>
      </c>
      <c r="AT184" s="289">
        <v>1.5311999999999999</v>
      </c>
      <c r="AU184" s="289">
        <v>1.1429</v>
      </c>
      <c r="AV184" s="289">
        <v>1.0156000000000001</v>
      </c>
      <c r="AW184" s="289">
        <v>0.82279999999999998</v>
      </c>
      <c r="AX184" s="289">
        <v>1.1533499999999999</v>
      </c>
      <c r="AY184" s="289">
        <v>0.54369999999999985</v>
      </c>
      <c r="AZ184" s="289">
        <v>0.82364999999999988</v>
      </c>
      <c r="BA184" s="289">
        <v>0.47514999999999996</v>
      </c>
      <c r="BB184" s="289">
        <v>0.60579999999999989</v>
      </c>
      <c r="BC184" s="289">
        <v>0.70655000000000001</v>
      </c>
      <c r="BD184" s="289">
        <v>0.68140000000000001</v>
      </c>
      <c r="BE184" s="289">
        <v>0.36045000000000005</v>
      </c>
      <c r="BF184" s="289">
        <v>0.54865000000000008</v>
      </c>
      <c r="BG184" s="289">
        <v>0.54865000000000008</v>
      </c>
    </row>
    <row r="185" spans="2:59">
      <c r="B185" s="1"/>
      <c r="U185" s="258"/>
      <c r="Y185" s="15"/>
      <c r="Z185" s="22"/>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row>
    <row r="186" spans="2:59">
      <c r="B186" s="1"/>
    </row>
    <row r="187" spans="2:59">
      <c r="B187" s="1"/>
      <c r="W187" s="216" t="s">
        <v>177</v>
      </c>
      <c r="X187" s="181">
        <v>68</v>
      </c>
      <c r="Y187" s="386" t="s">
        <v>340</v>
      </c>
    </row>
    <row r="188" spans="2:59">
      <c r="B188" s="1"/>
      <c r="Y188" s="12" t="s">
        <v>257</v>
      </c>
      <c r="Z188" s="12" t="s">
        <v>278</v>
      </c>
      <c r="AA188" s="12">
        <v>1990</v>
      </c>
      <c r="AB188" s="12">
        <v>1991</v>
      </c>
      <c r="AC188" s="12">
        <v>1992</v>
      </c>
      <c r="AD188" s="12">
        <v>1993</v>
      </c>
      <c r="AE188" s="12">
        <v>1994</v>
      </c>
      <c r="AF188" s="12">
        <v>1995</v>
      </c>
      <c r="AG188" s="12">
        <v>1996</v>
      </c>
      <c r="AH188" s="12">
        <v>1997</v>
      </c>
      <c r="AI188" s="12">
        <v>1998</v>
      </c>
      <c r="AJ188" s="12">
        <v>1999</v>
      </c>
      <c r="AK188" s="12">
        <v>2000</v>
      </c>
      <c r="AL188" s="12">
        <v>2001</v>
      </c>
      <c r="AM188" s="12">
        <v>2002</v>
      </c>
      <c r="AN188" s="12">
        <v>2003</v>
      </c>
      <c r="AO188" s="12">
        <v>2004</v>
      </c>
      <c r="AP188" s="4">
        <f t="shared" ref="AP188:BG188" si="98">AO188+1</f>
        <v>2005</v>
      </c>
      <c r="AQ188" s="4">
        <f t="shared" si="98"/>
        <v>2006</v>
      </c>
      <c r="AR188" s="4">
        <f>AQ188+1</f>
        <v>2007</v>
      </c>
      <c r="AS188" s="4">
        <f>AR188+1</f>
        <v>2008</v>
      </c>
      <c r="AT188" s="4">
        <f t="shared" si="98"/>
        <v>2009</v>
      </c>
      <c r="AU188" s="4">
        <f t="shared" si="98"/>
        <v>2010</v>
      </c>
      <c r="AV188" s="4">
        <f t="shared" si="98"/>
        <v>2011</v>
      </c>
      <c r="AW188" s="4">
        <f t="shared" si="98"/>
        <v>2012</v>
      </c>
      <c r="AX188" s="4">
        <f t="shared" si="98"/>
        <v>2013</v>
      </c>
      <c r="AY188" s="4">
        <f t="shared" si="98"/>
        <v>2014</v>
      </c>
      <c r="AZ188" s="4">
        <f t="shared" si="98"/>
        <v>2015</v>
      </c>
      <c r="BA188" s="4">
        <f t="shared" si="98"/>
        <v>2016</v>
      </c>
      <c r="BB188" s="4">
        <f t="shared" si="98"/>
        <v>2017</v>
      </c>
      <c r="BC188" s="4">
        <f t="shared" si="98"/>
        <v>2018</v>
      </c>
      <c r="BD188" s="4">
        <f t="shared" si="98"/>
        <v>2019</v>
      </c>
      <c r="BE188" s="4">
        <f t="shared" si="98"/>
        <v>2020</v>
      </c>
      <c r="BF188" s="4">
        <f t="shared" si="98"/>
        <v>2021</v>
      </c>
      <c r="BG188" s="4">
        <f t="shared" si="98"/>
        <v>2022</v>
      </c>
    </row>
    <row r="189" spans="2:59">
      <c r="B189" s="1"/>
      <c r="Y189" s="45" t="s">
        <v>341</v>
      </c>
      <c r="Z189" s="61" t="s">
        <v>209</v>
      </c>
      <c r="AA189" s="13">
        <v>1466.5602268738016</v>
      </c>
      <c r="AB189" s="13">
        <v>1466.5602268738016</v>
      </c>
      <c r="AC189" s="13">
        <v>1466.5602268738016</v>
      </c>
      <c r="AD189" s="13">
        <v>1466.5602268738016</v>
      </c>
      <c r="AE189" s="13">
        <v>1466.5602268738016</v>
      </c>
      <c r="AF189" s="13">
        <v>1466.5602268738016</v>
      </c>
      <c r="AG189" s="13">
        <v>1466.5602268738016</v>
      </c>
      <c r="AH189" s="13">
        <v>1466.5602268738016</v>
      </c>
      <c r="AI189" s="13">
        <v>1466.5602268738016</v>
      </c>
      <c r="AJ189" s="13">
        <v>1466.5602268738016</v>
      </c>
      <c r="AK189" s="13">
        <v>1466.5602268738016</v>
      </c>
      <c r="AL189" s="13">
        <v>1466.5602268738016</v>
      </c>
      <c r="AM189" s="13">
        <v>1466.5602268738016</v>
      </c>
      <c r="AN189" s="13">
        <v>1466.5602268738016</v>
      </c>
      <c r="AO189" s="13">
        <v>1466.5602268738016</v>
      </c>
      <c r="AP189" s="13">
        <v>1466.5602268738016</v>
      </c>
      <c r="AQ189" s="13">
        <v>1466.5602268738016</v>
      </c>
      <c r="AR189" s="13">
        <v>1466.5602268738016</v>
      </c>
      <c r="AS189" s="13">
        <v>1466.5602268738016</v>
      </c>
      <c r="AT189" s="13">
        <v>1466.5602268738016</v>
      </c>
      <c r="AU189" s="13">
        <v>1466.5602268738016</v>
      </c>
      <c r="AV189" s="13">
        <v>1466.5602268738016</v>
      </c>
      <c r="AW189" s="13">
        <v>1466.5602268738016</v>
      </c>
      <c r="AX189" s="13">
        <v>1466.5602268738016</v>
      </c>
      <c r="AY189" s="13">
        <v>1466.5602268738016</v>
      </c>
      <c r="AZ189" s="13">
        <v>1466.5602268738016</v>
      </c>
      <c r="BA189" s="13">
        <v>1466.5602268738016</v>
      </c>
      <c r="BB189" s="13">
        <v>1466.5602268738016</v>
      </c>
      <c r="BC189" s="13">
        <v>1466.5602268738016</v>
      </c>
      <c r="BD189" s="13">
        <v>1466.5602268738016</v>
      </c>
      <c r="BE189" s="13">
        <v>1466.5602268738016</v>
      </c>
      <c r="BF189" s="13">
        <v>1466.5602268738016</v>
      </c>
      <c r="BG189" s="13">
        <v>1466.5602268738016</v>
      </c>
    </row>
    <row r="190" spans="2:59">
      <c r="B190" s="1"/>
      <c r="Y190" s="45" t="s">
        <v>127</v>
      </c>
      <c r="Z190" s="61" t="s">
        <v>209</v>
      </c>
      <c r="AA190" s="14">
        <v>1867.3086695743932</v>
      </c>
      <c r="AB190" s="14">
        <v>1839.4263108313387</v>
      </c>
      <c r="AC190" s="14">
        <v>1812.8427284458153</v>
      </c>
      <c r="AD190" s="14">
        <v>1805.1903796454371</v>
      </c>
      <c r="AE190" s="14">
        <v>1795.4365171417512</v>
      </c>
      <c r="AF190" s="14">
        <v>1793.6454325772804</v>
      </c>
      <c r="AG190" s="14">
        <v>1804.8685941340843</v>
      </c>
      <c r="AH190" s="14">
        <v>1832.517192385272</v>
      </c>
      <c r="AI190" s="14">
        <v>1807.9610941085257</v>
      </c>
      <c r="AJ190" s="14">
        <v>1815.5803489925581</v>
      </c>
      <c r="AK190" s="14">
        <v>1798.8102499114393</v>
      </c>
      <c r="AL190" s="14">
        <v>1793.6678769669913</v>
      </c>
      <c r="AM190" s="14">
        <v>1794.2489130638553</v>
      </c>
      <c r="AN190" s="14">
        <v>1778.9836587291404</v>
      </c>
      <c r="AO190" s="14">
        <v>1761.5463871396653</v>
      </c>
      <c r="AP190" s="14">
        <v>1746.0010546835044</v>
      </c>
      <c r="AQ190" s="14">
        <v>1737.9801761086244</v>
      </c>
      <c r="AR190" s="14">
        <v>1730.166459938958</v>
      </c>
      <c r="AS190" s="14">
        <v>1734.1364980745384</v>
      </c>
      <c r="AT190" s="14">
        <v>1737.5345279630815</v>
      </c>
      <c r="AU190" s="14">
        <v>1759.215217439044</v>
      </c>
      <c r="AV190" s="14">
        <v>1744.0254794262585</v>
      </c>
      <c r="AW190" s="14">
        <v>1743.3525045908968</v>
      </c>
      <c r="AX190" s="14">
        <v>1743.864888652949</v>
      </c>
      <c r="AY190" s="14">
        <v>1736.0217896179079</v>
      </c>
      <c r="AZ190" s="14">
        <v>1697.7041628178069</v>
      </c>
      <c r="BA190" s="14">
        <v>1676.5901152370695</v>
      </c>
      <c r="BB190" s="14">
        <v>1672.6191410529927</v>
      </c>
      <c r="BC190" s="14">
        <v>1661.3064312692088</v>
      </c>
      <c r="BD190" s="14">
        <v>1644.8360974663365</v>
      </c>
      <c r="BE190" s="14">
        <v>1640.9301757916448</v>
      </c>
      <c r="BF190" s="14">
        <v>1562.4715146376832</v>
      </c>
      <c r="BG190" s="14">
        <v>1562.4715146376832</v>
      </c>
    </row>
    <row r="191" spans="2:59">
      <c r="B191" s="1"/>
    </row>
    <row r="192" spans="2:59" collapsed="1">
      <c r="B192" s="1"/>
      <c r="V192" s="31"/>
    </row>
    <row r="193" spans="2:59" ht="15.75">
      <c r="B193" s="1"/>
      <c r="V193" s="215" t="s">
        <v>342</v>
      </c>
    </row>
    <row r="194" spans="2:59" ht="15.75">
      <c r="B194" s="1"/>
      <c r="V194" s="215"/>
      <c r="X194" s="94"/>
      <c r="Z194" s="1"/>
    </row>
    <row r="195" spans="2:59" ht="15.75">
      <c r="B195" s="1"/>
      <c r="V195" s="215"/>
      <c r="W195" s="216"/>
      <c r="X195" s="94"/>
    </row>
    <row r="196" spans="2:59" s="127" customFormat="1">
      <c r="C196" s="254"/>
      <c r="D196" s="254"/>
      <c r="E196" s="254"/>
      <c r="F196" s="254"/>
      <c r="G196" s="254"/>
      <c r="H196" s="254"/>
      <c r="I196" s="254"/>
      <c r="J196" s="254"/>
      <c r="K196" s="254"/>
      <c r="L196" s="254"/>
      <c r="M196" s="254"/>
      <c r="N196" s="254"/>
      <c r="O196" s="254"/>
      <c r="P196" s="254"/>
      <c r="Q196" s="254"/>
      <c r="R196" s="254"/>
      <c r="S196" s="254"/>
      <c r="T196" s="106"/>
      <c r="U196" s="106"/>
      <c r="V196" s="216"/>
      <c r="W196" s="216" t="s">
        <v>177</v>
      </c>
      <c r="X196" s="181">
        <v>82</v>
      </c>
      <c r="Y196" s="386" t="s">
        <v>343</v>
      </c>
      <c r="Z196" s="274"/>
    </row>
    <row r="197" spans="2:59">
      <c r="B197" s="1"/>
      <c r="Y197" s="8" t="s">
        <v>257</v>
      </c>
      <c r="Z197" s="8" t="s">
        <v>278</v>
      </c>
      <c r="AA197" s="8">
        <v>1990</v>
      </c>
      <c r="AB197" s="8">
        <v>1991</v>
      </c>
      <c r="AC197" s="8">
        <v>1992</v>
      </c>
      <c r="AD197" s="8">
        <v>1993</v>
      </c>
      <c r="AE197" s="8">
        <v>1994</v>
      </c>
      <c r="AF197" s="8">
        <v>1995</v>
      </c>
      <c r="AG197" s="8">
        <v>1996</v>
      </c>
      <c r="AH197" s="8">
        <v>1997</v>
      </c>
      <c r="AI197" s="8">
        <v>1998</v>
      </c>
      <c r="AJ197" s="8">
        <v>1999</v>
      </c>
      <c r="AK197" s="8">
        <v>2000</v>
      </c>
      <c r="AL197" s="8">
        <v>2001</v>
      </c>
      <c r="AM197" s="8">
        <v>2002</v>
      </c>
      <c r="AN197" s="8">
        <v>2003</v>
      </c>
      <c r="AO197" s="8">
        <v>2004</v>
      </c>
      <c r="AP197" s="9">
        <f t="shared" ref="AP197:BG197" si="99">AO197+1</f>
        <v>2005</v>
      </c>
      <c r="AQ197" s="9">
        <f t="shared" si="99"/>
        <v>2006</v>
      </c>
      <c r="AR197" s="9">
        <f>AQ197+1</f>
        <v>2007</v>
      </c>
      <c r="AS197" s="9">
        <f>AR197+1</f>
        <v>2008</v>
      </c>
      <c r="AT197" s="9">
        <f t="shared" si="99"/>
        <v>2009</v>
      </c>
      <c r="AU197" s="9">
        <f t="shared" si="99"/>
        <v>2010</v>
      </c>
      <c r="AV197" s="9">
        <f t="shared" si="99"/>
        <v>2011</v>
      </c>
      <c r="AW197" s="9">
        <f t="shared" si="99"/>
        <v>2012</v>
      </c>
      <c r="AX197" s="9">
        <f t="shared" si="99"/>
        <v>2013</v>
      </c>
      <c r="AY197" s="9">
        <f t="shared" si="99"/>
        <v>2014</v>
      </c>
      <c r="AZ197" s="9">
        <f t="shared" si="99"/>
        <v>2015</v>
      </c>
      <c r="BA197" s="9">
        <f t="shared" si="99"/>
        <v>2016</v>
      </c>
      <c r="BB197" s="9">
        <f t="shared" si="99"/>
        <v>2017</v>
      </c>
      <c r="BC197" s="9">
        <f t="shared" si="99"/>
        <v>2018</v>
      </c>
      <c r="BD197" s="9">
        <f t="shared" si="99"/>
        <v>2019</v>
      </c>
      <c r="BE197" s="9">
        <f t="shared" si="99"/>
        <v>2020</v>
      </c>
      <c r="BF197" s="9">
        <f t="shared" si="99"/>
        <v>2021</v>
      </c>
      <c r="BG197" s="9">
        <f t="shared" si="99"/>
        <v>2022</v>
      </c>
    </row>
    <row r="198" spans="2:59" ht="26.1" customHeight="1">
      <c r="B198" s="1"/>
      <c r="Y198" s="251" t="s">
        <v>344</v>
      </c>
      <c r="Z198" s="56" t="s">
        <v>108</v>
      </c>
      <c r="AA198" s="57">
        <v>9761.1809090000006</v>
      </c>
      <c r="AB198" s="57">
        <v>10363.857293999999</v>
      </c>
      <c r="AC198" s="57">
        <v>9965.0480360000001</v>
      </c>
      <c r="AD198" s="57">
        <v>10834.471511</v>
      </c>
      <c r="AE198" s="57">
        <v>10388.031568</v>
      </c>
      <c r="AF198" s="57">
        <v>10779.836515000001</v>
      </c>
      <c r="AG198" s="57">
        <v>10920.932761</v>
      </c>
      <c r="AH198" s="57">
        <v>11272.536248</v>
      </c>
      <c r="AI198" s="57">
        <v>11682.96668</v>
      </c>
      <c r="AJ198" s="57">
        <v>11117.261226000001</v>
      </c>
      <c r="AK198" s="57">
        <v>10685.674643</v>
      </c>
      <c r="AL198" s="57">
        <v>10629.973719</v>
      </c>
      <c r="AM198" s="57">
        <v>11047.646266</v>
      </c>
      <c r="AN198" s="57">
        <v>11176.918734000001</v>
      </c>
      <c r="AO198" s="57">
        <v>11222.247633999999</v>
      </c>
      <c r="AP198" s="57">
        <v>11405.332322756667</v>
      </c>
      <c r="AQ198" s="57">
        <v>11936.909873800001</v>
      </c>
      <c r="AR198" s="57">
        <v>11429.301488499999</v>
      </c>
      <c r="AS198" s="57">
        <v>11508.094539</v>
      </c>
      <c r="AT198" s="57">
        <v>11551.8063889</v>
      </c>
      <c r="AU198" s="57">
        <v>11357.916485299998</v>
      </c>
      <c r="AV198" s="57">
        <v>11288.387855495999</v>
      </c>
      <c r="AW198" s="57">
        <v>10485.164359169234</v>
      </c>
      <c r="AX198" s="57">
        <v>10736.021042319995</v>
      </c>
      <c r="AY198" s="57">
        <v>10698.645417986972</v>
      </c>
      <c r="AZ198" s="57">
        <v>10400.705306459999</v>
      </c>
      <c r="BA198" s="57">
        <v>10394.067647978003</v>
      </c>
      <c r="BB198" s="57">
        <v>9648.3519027299972</v>
      </c>
      <c r="BC198" s="57">
        <v>9907.7003797800025</v>
      </c>
      <c r="BD198" s="57">
        <v>10124.277011889271</v>
      </c>
      <c r="BE198" s="57">
        <v>9732.9134970100004</v>
      </c>
      <c r="BF198" s="57">
        <v>9732.9134970100004</v>
      </c>
      <c r="BG198" s="57">
        <v>9732.9134970100004</v>
      </c>
    </row>
    <row r="199" spans="2:59" ht="26.1" customHeight="1">
      <c r="B199" s="1"/>
      <c r="Y199" s="251" t="s">
        <v>345</v>
      </c>
      <c r="Z199" s="56" t="s">
        <v>108</v>
      </c>
      <c r="AA199" s="57">
        <v>72.624399999999994</v>
      </c>
      <c r="AB199" s="57">
        <v>51.994999999999997</v>
      </c>
      <c r="AC199" s="57">
        <v>456.768597</v>
      </c>
      <c r="AD199" s="57">
        <v>117.091369</v>
      </c>
      <c r="AE199" s="57">
        <v>207.97239500000001</v>
      </c>
      <c r="AF199" s="57">
        <v>446.46114</v>
      </c>
      <c r="AG199" s="57">
        <v>469.56432799999999</v>
      </c>
      <c r="AH199" s="57">
        <v>534.473161</v>
      </c>
      <c r="AI199" s="57">
        <v>659.81013299999995</v>
      </c>
      <c r="AJ199" s="57">
        <v>910.33416999999997</v>
      </c>
      <c r="AK199" s="57">
        <v>1523.2952330000001</v>
      </c>
      <c r="AL199" s="57">
        <v>1411.7719420000001</v>
      </c>
      <c r="AM199" s="57">
        <v>919.98322199999996</v>
      </c>
      <c r="AN199" s="57">
        <v>1107.02352</v>
      </c>
      <c r="AO199" s="57">
        <v>1228.087505</v>
      </c>
      <c r="AP199" s="57">
        <v>1039.0271339999999</v>
      </c>
      <c r="AQ199" s="57">
        <v>484.77617800000002</v>
      </c>
      <c r="AR199" s="57">
        <v>809.21610799999996</v>
      </c>
      <c r="AS199" s="57">
        <v>808.70558200000005</v>
      </c>
      <c r="AT199" s="57">
        <v>867.94785000000002</v>
      </c>
      <c r="AU199" s="57">
        <v>908.70416320000004</v>
      </c>
      <c r="AV199" s="57">
        <v>908.76373149999995</v>
      </c>
      <c r="AW199" s="57">
        <v>952.79100800000003</v>
      </c>
      <c r="AX199" s="57">
        <v>931.34055310790006</v>
      </c>
      <c r="AY199" s="57">
        <v>937.80629699999997</v>
      </c>
      <c r="AZ199" s="57">
        <v>933.1504023</v>
      </c>
      <c r="BA199" s="57">
        <v>961.54454199999998</v>
      </c>
      <c r="BB199" s="57">
        <v>1106.9448327</v>
      </c>
      <c r="BC199" s="57">
        <v>1247.5656946500001</v>
      </c>
      <c r="BD199" s="57">
        <v>1497.3478135999999</v>
      </c>
      <c r="BE199" s="57">
        <v>1455.7643184000001</v>
      </c>
      <c r="BF199" s="57">
        <v>1455.7643184000001</v>
      </c>
      <c r="BG199" s="57">
        <v>1455.7643184000001</v>
      </c>
    </row>
    <row r="200" spans="2:59" ht="26.1" customHeight="1">
      <c r="B200" s="1"/>
      <c r="Y200" s="252" t="s">
        <v>346</v>
      </c>
      <c r="Z200" s="56" t="s">
        <v>108</v>
      </c>
      <c r="AA200" s="57">
        <v>23.35576</v>
      </c>
      <c r="AB200" s="57">
        <v>45.322526000000003</v>
      </c>
      <c r="AC200" s="57">
        <v>54.25074</v>
      </c>
      <c r="AD200" s="57">
        <v>60.599235</v>
      </c>
      <c r="AE200" s="57">
        <v>70.830575999999994</v>
      </c>
      <c r="AF200" s="57">
        <v>89.239773</v>
      </c>
      <c r="AG200" s="57">
        <v>81.446442000000005</v>
      </c>
      <c r="AH200" s="57">
        <v>178.42469600000001</v>
      </c>
      <c r="AI200" s="57">
        <v>174.359982</v>
      </c>
      <c r="AJ200" s="57">
        <v>246.84208899999999</v>
      </c>
      <c r="AK200" s="57">
        <v>486.582581</v>
      </c>
      <c r="AL200" s="57">
        <v>636.19314699999995</v>
      </c>
      <c r="AM200" s="57">
        <v>829.64002000000005</v>
      </c>
      <c r="AN200" s="57">
        <v>971.39313000000004</v>
      </c>
      <c r="AO200" s="57">
        <v>1218.532457</v>
      </c>
      <c r="AP200" s="57">
        <v>1373.746394</v>
      </c>
      <c r="AQ200" s="57">
        <v>1676.0541109999999</v>
      </c>
      <c r="AR200" s="57">
        <v>1483.2060719999999</v>
      </c>
      <c r="AS200" s="57">
        <v>1858.0041369999999</v>
      </c>
      <c r="AT200" s="57">
        <v>2048.5608200000001</v>
      </c>
      <c r="AU200" s="57">
        <v>2181.4067605</v>
      </c>
      <c r="AV200" s="57">
        <v>2307.5315615</v>
      </c>
      <c r="AW200" s="57">
        <v>2355.2608806307649</v>
      </c>
      <c r="AX200" s="57">
        <v>2628.8937806974727</v>
      </c>
      <c r="AY200" s="57">
        <v>2683.56751345562</v>
      </c>
      <c r="AZ200" s="57">
        <v>2819.1123620999997</v>
      </c>
      <c r="BA200" s="57">
        <v>3032.5732875399999</v>
      </c>
      <c r="BB200" s="57">
        <v>2998.1102328400002</v>
      </c>
      <c r="BC200" s="57">
        <v>3131.5070783999995</v>
      </c>
      <c r="BD200" s="57">
        <v>3361.4813056469461</v>
      </c>
      <c r="BE200" s="57">
        <v>3479.5968059800007</v>
      </c>
      <c r="BF200" s="57">
        <v>3479.5968059800007</v>
      </c>
      <c r="BG200" s="57">
        <v>3479.5968059800007</v>
      </c>
    </row>
    <row r="201" spans="2:59" ht="26.1" customHeight="1" thickBot="1">
      <c r="B201" s="1"/>
      <c r="Y201" s="253" t="s">
        <v>347</v>
      </c>
      <c r="Z201" s="58" t="s">
        <v>108</v>
      </c>
      <c r="AA201" s="326" t="s">
        <v>441</v>
      </c>
      <c r="AB201" s="326" t="s">
        <v>441</v>
      </c>
      <c r="AC201" s="326" t="s">
        <v>441</v>
      </c>
      <c r="AD201" s="326" t="s">
        <v>441</v>
      </c>
      <c r="AE201" s="326" t="s">
        <v>441</v>
      </c>
      <c r="AF201" s="326" t="s">
        <v>441</v>
      </c>
      <c r="AG201" s="326" t="s">
        <v>441</v>
      </c>
      <c r="AH201" s="326" t="s">
        <v>441</v>
      </c>
      <c r="AI201" s="326" t="s">
        <v>441</v>
      </c>
      <c r="AJ201" s="326" t="s">
        <v>441</v>
      </c>
      <c r="AK201" s="326" t="s">
        <v>441</v>
      </c>
      <c r="AL201" s="326" t="s">
        <v>441</v>
      </c>
      <c r="AM201" s="326" t="s">
        <v>441</v>
      </c>
      <c r="AN201" s="326" t="s">
        <v>441</v>
      </c>
      <c r="AO201" s="326" t="s">
        <v>441</v>
      </c>
      <c r="AP201" s="326">
        <v>8.2128999999999994E-2</v>
      </c>
      <c r="AQ201" s="326">
        <v>0.34881299999999998</v>
      </c>
      <c r="AR201" s="326">
        <v>0.61504700000000001</v>
      </c>
      <c r="AS201" s="326">
        <v>0.93695200000000001</v>
      </c>
      <c r="AT201" s="326">
        <v>1.3873</v>
      </c>
      <c r="AU201" s="326">
        <v>1.9749140000000001</v>
      </c>
      <c r="AV201" s="326">
        <v>20.211091</v>
      </c>
      <c r="AW201" s="326">
        <v>20.186534999999999</v>
      </c>
      <c r="AX201" s="326">
        <v>14.854684700000002</v>
      </c>
      <c r="AY201" s="326">
        <v>0.13772300000000001</v>
      </c>
      <c r="AZ201" s="326">
        <v>0.19869400000000001</v>
      </c>
      <c r="BA201" s="326">
        <v>4.8213343000000002</v>
      </c>
      <c r="BB201" s="326">
        <v>0.41652800000000001</v>
      </c>
      <c r="BC201" s="326">
        <v>6.3403429999999998</v>
      </c>
      <c r="BD201" s="326">
        <v>5.8415920000000003</v>
      </c>
      <c r="BE201" s="326">
        <v>6.1778849999999998</v>
      </c>
      <c r="BF201" s="326">
        <v>6.1778849999999998</v>
      </c>
      <c r="BG201" s="326">
        <v>6.1778849999999998</v>
      </c>
    </row>
    <row r="202" spans="2:59" ht="16.5" thickTop="1">
      <c r="B202" s="1"/>
      <c r="Y202" s="56" t="s">
        <v>348</v>
      </c>
      <c r="Z202" s="56" t="s">
        <v>108</v>
      </c>
      <c r="AA202" s="57">
        <v>9857.1610690000016</v>
      </c>
      <c r="AB202" s="57">
        <v>10461.17482</v>
      </c>
      <c r="AC202" s="57">
        <v>10476.067373</v>
      </c>
      <c r="AD202" s="57">
        <v>11012.162114999999</v>
      </c>
      <c r="AE202" s="57">
        <v>10666.834539000001</v>
      </c>
      <c r="AF202" s="57">
        <v>11315.537428</v>
      </c>
      <c r="AG202" s="57">
        <v>11471.943531000001</v>
      </c>
      <c r="AH202" s="57">
        <v>11985.434105</v>
      </c>
      <c r="AI202" s="57">
        <v>12517.136795</v>
      </c>
      <c r="AJ202" s="57">
        <v>12274.437485</v>
      </c>
      <c r="AK202" s="57">
        <v>12695.552457000002</v>
      </c>
      <c r="AL202" s="57">
        <v>12677.938807999999</v>
      </c>
      <c r="AM202" s="57">
        <v>12797.269508000001</v>
      </c>
      <c r="AN202" s="57">
        <v>13255.335384000002</v>
      </c>
      <c r="AO202" s="57">
        <v>13668.867595999998</v>
      </c>
      <c r="AP202" s="57">
        <v>13818.187979756667</v>
      </c>
      <c r="AQ202" s="57">
        <v>14098.088975800001</v>
      </c>
      <c r="AR202" s="57">
        <v>13722.338715499998</v>
      </c>
      <c r="AS202" s="57">
        <v>14175.74121</v>
      </c>
      <c r="AT202" s="57">
        <v>14469.702358900002</v>
      </c>
      <c r="AU202" s="57">
        <v>14450.002322999999</v>
      </c>
      <c r="AV202" s="57">
        <v>14524.894239495998</v>
      </c>
      <c r="AW202" s="57">
        <v>13813.4027828</v>
      </c>
      <c r="AX202" s="57">
        <v>14311.110060825369</v>
      </c>
      <c r="AY202" s="57">
        <v>14320.156951442592</v>
      </c>
      <c r="AZ202" s="57">
        <v>14153.16676486</v>
      </c>
      <c r="BA202" s="57">
        <v>14393.006811818004</v>
      </c>
      <c r="BB202" s="57">
        <v>13753.823496269999</v>
      </c>
      <c r="BC202" s="57">
        <v>14293.113495830003</v>
      </c>
      <c r="BD202" s="57">
        <v>14988.947723136218</v>
      </c>
      <c r="BE202" s="57">
        <v>14674.452506390002</v>
      </c>
      <c r="BF202" s="57">
        <v>14674.452506390002</v>
      </c>
      <c r="BG202" s="57">
        <v>14674.452506390002</v>
      </c>
    </row>
    <row r="203" spans="2:59">
      <c r="B203" s="1"/>
      <c r="Y203" s="286"/>
      <c r="Z203" s="286"/>
      <c r="AA203" s="287"/>
      <c r="AB203" s="287"/>
      <c r="AC203" s="287"/>
      <c r="AD203" s="287"/>
      <c r="AE203" s="287"/>
      <c r="AF203" s="287"/>
      <c r="AG203" s="287"/>
      <c r="AH203" s="287"/>
      <c r="AI203" s="287"/>
      <c r="AJ203" s="287"/>
      <c r="AK203" s="287"/>
      <c r="AL203" s="287"/>
      <c r="AM203" s="287"/>
      <c r="AN203" s="287"/>
      <c r="AO203" s="287"/>
      <c r="AP203" s="287"/>
      <c r="AQ203" s="287"/>
      <c r="AR203" s="287"/>
      <c r="AS203" s="287"/>
      <c r="AT203" s="287"/>
      <c r="AU203" s="287"/>
      <c r="AV203" s="287"/>
      <c r="AW203" s="287"/>
      <c r="AX203" s="287"/>
      <c r="AY203" s="287"/>
      <c r="AZ203" s="287"/>
      <c r="BA203" s="287"/>
      <c r="BB203" s="287"/>
      <c r="BC203" s="287"/>
      <c r="BD203" s="287"/>
      <c r="BE203" s="287"/>
      <c r="BF203" s="287"/>
      <c r="BG203" s="287"/>
    </row>
    <row r="204" spans="2:59">
      <c r="B204" s="1"/>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row>
    <row r="205" spans="2:59" s="127" customFormat="1">
      <c r="C205" s="254"/>
      <c r="D205" s="254"/>
      <c r="E205" s="254"/>
      <c r="F205" s="254"/>
      <c r="G205" s="254"/>
      <c r="H205" s="254"/>
      <c r="I205" s="254"/>
      <c r="J205" s="254"/>
      <c r="K205" s="254"/>
      <c r="L205" s="254"/>
      <c r="M205" s="254"/>
      <c r="N205" s="254"/>
      <c r="O205" s="254"/>
      <c r="P205" s="254"/>
      <c r="Q205" s="254"/>
      <c r="R205" s="254"/>
      <c r="S205" s="254"/>
      <c r="T205" s="106"/>
      <c r="U205" s="106"/>
      <c r="V205" s="216"/>
      <c r="W205" s="216" t="s">
        <v>177</v>
      </c>
      <c r="X205" s="181">
        <v>86</v>
      </c>
      <c r="Y205" s="386" t="s">
        <v>349</v>
      </c>
      <c r="Z205" s="274"/>
    </row>
    <row r="206" spans="2:59">
      <c r="B206" s="1"/>
      <c r="Y206" s="8" t="s">
        <v>350</v>
      </c>
      <c r="Z206" s="8" t="s">
        <v>278</v>
      </c>
      <c r="AA206" s="8">
        <v>1990</v>
      </c>
      <c r="AB206" s="8">
        <v>1991</v>
      </c>
      <c r="AC206" s="8">
        <v>1992</v>
      </c>
      <c r="AD206" s="8">
        <v>1993</v>
      </c>
      <c r="AE206" s="8">
        <v>1994</v>
      </c>
      <c r="AF206" s="8">
        <v>1995</v>
      </c>
      <c r="AG206" s="8">
        <v>1996</v>
      </c>
      <c r="AH206" s="8">
        <v>1997</v>
      </c>
      <c r="AI206" s="8">
        <v>1998</v>
      </c>
      <c r="AJ206" s="8">
        <v>1999</v>
      </c>
      <c r="AK206" s="8">
        <v>2000</v>
      </c>
      <c r="AL206" s="8">
        <v>2001</v>
      </c>
      <c r="AM206" s="8">
        <v>2002</v>
      </c>
      <c r="AN206" s="8">
        <v>2003</v>
      </c>
      <c r="AO206" s="8">
        <v>2004</v>
      </c>
      <c r="AP206" s="9">
        <f t="shared" ref="AP206:BG206" si="100">AO206+1</f>
        <v>2005</v>
      </c>
      <c r="AQ206" s="9">
        <f t="shared" si="100"/>
        <v>2006</v>
      </c>
      <c r="AR206" s="9">
        <f t="shared" si="100"/>
        <v>2007</v>
      </c>
      <c r="AS206" s="9">
        <f t="shared" si="100"/>
        <v>2008</v>
      </c>
      <c r="AT206" s="9">
        <f t="shared" si="100"/>
        <v>2009</v>
      </c>
      <c r="AU206" s="9">
        <f t="shared" si="100"/>
        <v>2010</v>
      </c>
      <c r="AV206" s="9">
        <f t="shared" si="100"/>
        <v>2011</v>
      </c>
      <c r="AW206" s="9">
        <f t="shared" si="100"/>
        <v>2012</v>
      </c>
      <c r="AX206" s="9">
        <f t="shared" si="100"/>
        <v>2013</v>
      </c>
      <c r="AY206" s="9">
        <f t="shared" si="100"/>
        <v>2014</v>
      </c>
      <c r="AZ206" s="9">
        <f t="shared" si="100"/>
        <v>2015</v>
      </c>
      <c r="BA206" s="9">
        <f t="shared" si="100"/>
        <v>2016</v>
      </c>
      <c r="BB206" s="9">
        <f t="shared" si="100"/>
        <v>2017</v>
      </c>
      <c r="BC206" s="9">
        <f t="shared" si="100"/>
        <v>2018</v>
      </c>
      <c r="BD206" s="9">
        <f t="shared" si="100"/>
        <v>2019</v>
      </c>
      <c r="BE206" s="9">
        <f t="shared" si="100"/>
        <v>2020</v>
      </c>
      <c r="BF206" s="9">
        <f t="shared" si="100"/>
        <v>2021</v>
      </c>
      <c r="BG206" s="9">
        <f t="shared" si="100"/>
        <v>2022</v>
      </c>
    </row>
    <row r="207" spans="2:59">
      <c r="B207" s="1"/>
      <c r="Y207" s="45" t="s">
        <v>351</v>
      </c>
      <c r="Z207" s="61" t="s">
        <v>352</v>
      </c>
      <c r="AA207" s="13">
        <v>493</v>
      </c>
      <c r="AB207" s="13">
        <v>439</v>
      </c>
      <c r="AC207" s="13">
        <v>397</v>
      </c>
      <c r="AD207" s="13">
        <v>401</v>
      </c>
      <c r="AE207" s="13">
        <v>395</v>
      </c>
      <c r="AF207" s="13">
        <v>398</v>
      </c>
      <c r="AG207" s="13">
        <v>384</v>
      </c>
      <c r="AH207" s="13">
        <v>381</v>
      </c>
      <c r="AI207" s="13">
        <v>418</v>
      </c>
      <c r="AJ207" s="13">
        <v>416</v>
      </c>
      <c r="AK207" s="13">
        <v>414</v>
      </c>
      <c r="AL207" s="13">
        <v>457.99099999999999</v>
      </c>
      <c r="AM207" s="13">
        <v>418</v>
      </c>
      <c r="AN207" s="13">
        <v>362</v>
      </c>
      <c r="AO207" s="13">
        <v>383</v>
      </c>
      <c r="AP207" s="13">
        <v>552</v>
      </c>
      <c r="AQ207" s="13">
        <v>361</v>
      </c>
      <c r="AR207" s="13">
        <v>336</v>
      </c>
      <c r="AS207" s="13">
        <v>416</v>
      </c>
      <c r="AT207" s="13">
        <v>297</v>
      </c>
      <c r="AU207" s="13">
        <v>293</v>
      </c>
      <c r="AV207" s="13">
        <v>286</v>
      </c>
      <c r="AW207" s="13">
        <v>289</v>
      </c>
      <c r="AX207" s="13">
        <v>304</v>
      </c>
      <c r="AY207" s="13">
        <v>302</v>
      </c>
      <c r="AZ207" s="13">
        <v>294</v>
      </c>
      <c r="BA207" s="13">
        <v>286</v>
      </c>
      <c r="BB207" s="13">
        <v>320</v>
      </c>
      <c r="BC207" s="13">
        <v>336</v>
      </c>
      <c r="BD207" s="13">
        <v>306</v>
      </c>
      <c r="BE207" s="13">
        <v>259</v>
      </c>
      <c r="BF207" s="13">
        <v>193</v>
      </c>
      <c r="BG207" s="13">
        <v>193</v>
      </c>
    </row>
    <row r="208" spans="2:59">
      <c r="B208" s="1"/>
      <c r="Y208" s="379" t="s">
        <v>353</v>
      </c>
      <c r="Z208" s="61" t="s">
        <v>352</v>
      </c>
      <c r="AA208" s="13">
        <v>6273.5110000000004</v>
      </c>
      <c r="AB208" s="13">
        <v>6776</v>
      </c>
      <c r="AC208" s="13">
        <v>7370</v>
      </c>
      <c r="AD208" s="13">
        <v>7586</v>
      </c>
      <c r="AE208" s="13">
        <v>8062</v>
      </c>
      <c r="AF208" s="13">
        <v>8515</v>
      </c>
      <c r="AG208" s="13">
        <v>9037</v>
      </c>
      <c r="AH208" s="13">
        <v>9566</v>
      </c>
      <c r="AI208" s="13">
        <v>9357</v>
      </c>
      <c r="AJ208" s="13">
        <v>10210</v>
      </c>
      <c r="AK208" s="13">
        <v>10806</v>
      </c>
      <c r="AL208" s="13">
        <v>11377.493</v>
      </c>
      <c r="AM208" s="13">
        <v>12015</v>
      </c>
      <c r="AN208" s="13">
        <v>12481</v>
      </c>
      <c r="AO208" s="13">
        <v>12784</v>
      </c>
      <c r="AP208" s="13">
        <v>12792</v>
      </c>
      <c r="AQ208" s="13">
        <v>13286</v>
      </c>
      <c r="AR208" s="13">
        <v>13939</v>
      </c>
      <c r="AS208" s="13">
        <v>13854</v>
      </c>
      <c r="AT208" s="13">
        <v>13792</v>
      </c>
      <c r="AU208" s="13">
        <v>14082</v>
      </c>
      <c r="AV208" s="13">
        <v>14276</v>
      </c>
      <c r="AW208" s="13">
        <v>14341</v>
      </c>
      <c r="AX208" s="13">
        <v>14492</v>
      </c>
      <c r="AY208" s="13">
        <v>14564</v>
      </c>
      <c r="AZ208" s="13">
        <v>14600</v>
      </c>
      <c r="BA208" s="13">
        <v>14630</v>
      </c>
      <c r="BB208" s="13">
        <v>14557</v>
      </c>
      <c r="BC208" s="13">
        <v>14506</v>
      </c>
      <c r="BD208" s="13">
        <v>14381.000000000002</v>
      </c>
      <c r="BE208" s="13">
        <v>14421</v>
      </c>
      <c r="BF208" s="13">
        <v>15206</v>
      </c>
      <c r="BG208" s="13">
        <v>15206</v>
      </c>
    </row>
    <row r="209" spans="2:59">
      <c r="B209" s="1"/>
      <c r="Y209" s="318" t="s">
        <v>354</v>
      </c>
      <c r="Z209" s="320"/>
      <c r="AA209" s="317"/>
      <c r="AB209" s="317"/>
      <c r="AC209" s="317"/>
      <c r="AD209" s="317"/>
      <c r="AE209" s="317"/>
      <c r="AF209" s="317"/>
      <c r="AG209" s="317"/>
      <c r="AH209" s="317"/>
      <c r="AI209" s="317"/>
      <c r="AJ209" s="317"/>
      <c r="AK209" s="317"/>
      <c r="AL209" s="317"/>
      <c r="AM209" s="317"/>
      <c r="AN209" s="317"/>
      <c r="AO209" s="317"/>
      <c r="AP209" s="317"/>
      <c r="AQ209" s="317"/>
      <c r="AR209" s="317"/>
      <c r="AS209" s="317"/>
      <c r="AT209" s="317"/>
      <c r="AU209" s="317"/>
      <c r="AV209" s="317"/>
      <c r="AW209" s="317"/>
      <c r="AX209" s="317"/>
      <c r="AY209" s="317"/>
      <c r="AZ209" s="317"/>
      <c r="BA209" s="317"/>
      <c r="BB209" s="317"/>
      <c r="BC209" s="317"/>
      <c r="BD209" s="317"/>
      <c r="BE209" s="317"/>
      <c r="BF209" s="317"/>
      <c r="BG209" s="317"/>
    </row>
    <row r="210" spans="2:59">
      <c r="B210" s="1"/>
      <c r="Y210" s="316" t="s">
        <v>355</v>
      </c>
      <c r="Z210" s="310" t="s">
        <v>352</v>
      </c>
      <c r="AA210" s="321" t="s">
        <v>441</v>
      </c>
      <c r="AB210" s="321" t="s">
        <v>441</v>
      </c>
      <c r="AC210" s="321" t="s">
        <v>441</v>
      </c>
      <c r="AD210" s="321" t="s">
        <v>441</v>
      </c>
      <c r="AE210" s="321" t="s">
        <v>441</v>
      </c>
      <c r="AF210" s="321" t="s">
        <v>441</v>
      </c>
      <c r="AG210" s="321" t="s">
        <v>441</v>
      </c>
      <c r="AH210" s="321" t="s">
        <v>441</v>
      </c>
      <c r="AI210" s="321" t="s">
        <v>441</v>
      </c>
      <c r="AJ210" s="321" t="s">
        <v>441</v>
      </c>
      <c r="AK210" s="321" t="s">
        <v>441</v>
      </c>
      <c r="AL210" s="321">
        <v>66.264255265098257</v>
      </c>
      <c r="AM210" s="321">
        <v>126.27445458781123</v>
      </c>
      <c r="AN210" s="321">
        <v>178.33781393818484</v>
      </c>
      <c r="AO210" s="321">
        <v>225.44412771560616</v>
      </c>
      <c r="AP210" s="321">
        <v>262.71005128595067</v>
      </c>
      <c r="AQ210" s="321">
        <v>307.69365117928589</v>
      </c>
      <c r="AR210" s="321">
        <v>457.15360262976088</v>
      </c>
      <c r="AS210" s="321">
        <v>717.44238787892152</v>
      </c>
      <c r="AT210" s="321">
        <v>1060.7948488220886</v>
      </c>
      <c r="AU210" s="321">
        <v>1432.7102008474642</v>
      </c>
      <c r="AV210" s="321">
        <v>1900.451547571819</v>
      </c>
      <c r="AW210" s="321">
        <v>2261.107617072882</v>
      </c>
      <c r="AX210" s="321">
        <v>2611.5155025028325</v>
      </c>
      <c r="AY210" s="321">
        <v>2948.1386624524876</v>
      </c>
      <c r="AZ210" s="321">
        <v>3104.871091613511</v>
      </c>
      <c r="BA210" s="321">
        <v>3446.7979162358974</v>
      </c>
      <c r="BB210" s="321">
        <v>3861.786740014526</v>
      </c>
      <c r="BC210" s="321">
        <v>3954.3441480857446</v>
      </c>
      <c r="BD210" s="321">
        <v>4506.5171726850294</v>
      </c>
      <c r="BE210" s="321">
        <v>4772.3232723483052</v>
      </c>
      <c r="BF210" s="321">
        <v>5315.1527794755866</v>
      </c>
      <c r="BG210" s="321">
        <v>5315.1527794755866</v>
      </c>
    </row>
    <row r="211" spans="2:59">
      <c r="B211" s="1"/>
      <c r="Y211" s="312" t="s">
        <v>356</v>
      </c>
      <c r="Z211" s="310" t="s">
        <v>352</v>
      </c>
      <c r="AA211" s="311" t="s">
        <v>441</v>
      </c>
      <c r="AB211" s="311" t="s">
        <v>441</v>
      </c>
      <c r="AC211" s="311" t="s">
        <v>441</v>
      </c>
      <c r="AD211" s="311" t="s">
        <v>441</v>
      </c>
      <c r="AE211" s="311" t="s">
        <v>441</v>
      </c>
      <c r="AF211" s="311" t="s">
        <v>441</v>
      </c>
      <c r="AG211" s="311" t="s">
        <v>441</v>
      </c>
      <c r="AH211" s="311" t="s">
        <v>441</v>
      </c>
      <c r="AI211" s="311" t="s">
        <v>441</v>
      </c>
      <c r="AJ211" s="311" t="s">
        <v>441</v>
      </c>
      <c r="AK211" s="311" t="s">
        <v>441</v>
      </c>
      <c r="AL211" s="311">
        <v>0.82964827556659237</v>
      </c>
      <c r="AM211" s="311">
        <v>1.5809939020331676</v>
      </c>
      <c r="AN211" s="311">
        <v>2.2328427175436909</v>
      </c>
      <c r="AO211" s="311">
        <v>2.8226278413240067</v>
      </c>
      <c r="AP211" s="311">
        <v>3.2892083394197464</v>
      </c>
      <c r="AQ211" s="311">
        <v>3.8524164511079806</v>
      </c>
      <c r="AR211" s="311">
        <v>5.2141548838673559</v>
      </c>
      <c r="AS211" s="311">
        <v>7.2519064062691632</v>
      </c>
      <c r="AT211" s="311">
        <v>9.5815873245453673</v>
      </c>
      <c r="AU211" s="311">
        <v>13.604492895485512</v>
      </c>
      <c r="AV211" s="311">
        <v>16.245854090585023</v>
      </c>
      <c r="AW211" s="311">
        <v>28.02050979198955</v>
      </c>
      <c r="AX211" s="311">
        <v>35.155986144804018</v>
      </c>
      <c r="AY211" s="311">
        <v>36.913804840474846</v>
      </c>
      <c r="AZ211" s="311">
        <v>38.612506722461916</v>
      </c>
      <c r="BA211" s="311">
        <v>40.154142065743656</v>
      </c>
      <c r="BB211" s="311">
        <v>41.502399482328883</v>
      </c>
      <c r="BC211" s="311">
        <v>43.446226690761208</v>
      </c>
      <c r="BD211" s="311">
        <v>55.651320241878473</v>
      </c>
      <c r="BE211" s="311">
        <v>51.477367106885424</v>
      </c>
      <c r="BF211" s="311">
        <v>58.41587698729581</v>
      </c>
      <c r="BG211" s="311">
        <v>58.41587698729581</v>
      </c>
    </row>
    <row r="212" spans="2:59">
      <c r="B212" s="1"/>
      <c r="Y212" s="312" t="s">
        <v>357</v>
      </c>
      <c r="Z212" s="310" t="s">
        <v>352</v>
      </c>
      <c r="AA212" s="311" t="s">
        <v>441</v>
      </c>
      <c r="AB212" s="311" t="s">
        <v>441</v>
      </c>
      <c r="AC212" s="311" t="s">
        <v>441</v>
      </c>
      <c r="AD212" s="311" t="s">
        <v>441</v>
      </c>
      <c r="AE212" s="311" t="s">
        <v>441</v>
      </c>
      <c r="AF212" s="311" t="s">
        <v>441</v>
      </c>
      <c r="AG212" s="311" t="s">
        <v>441</v>
      </c>
      <c r="AH212" s="311" t="s">
        <v>441</v>
      </c>
      <c r="AI212" s="311" t="s">
        <v>441</v>
      </c>
      <c r="AJ212" s="311" t="s">
        <v>441</v>
      </c>
      <c r="AK212" s="311" t="s">
        <v>441</v>
      </c>
      <c r="AL212" s="311">
        <v>8.4600450616141991</v>
      </c>
      <c r="AM212" s="311">
        <v>16.121626534091781</v>
      </c>
      <c r="AN212" s="311">
        <v>22.76862444270882</v>
      </c>
      <c r="AO212" s="311">
        <v>28.782749790517954</v>
      </c>
      <c r="AP212" s="311">
        <v>33.540539512993575</v>
      </c>
      <c r="AQ212" s="311">
        <v>39.283655173295649</v>
      </c>
      <c r="AR212" s="311">
        <v>45.955859077552155</v>
      </c>
      <c r="AS212" s="311">
        <v>46.713826853940482</v>
      </c>
      <c r="AT212" s="311">
        <v>42.565335883209258</v>
      </c>
      <c r="AU212" s="311">
        <v>33.087527252074821</v>
      </c>
      <c r="AV212" s="311">
        <v>45.871715492006913</v>
      </c>
      <c r="AW212" s="311">
        <v>22.092923356449738</v>
      </c>
      <c r="AX212" s="311">
        <v>25.487763913315931</v>
      </c>
      <c r="AY212" s="311">
        <v>22.295699530263722</v>
      </c>
      <c r="AZ212" s="311">
        <v>19.116424181774224</v>
      </c>
      <c r="BA212" s="311">
        <v>18.076712186571058</v>
      </c>
      <c r="BB212" s="311">
        <v>19.972296367824448</v>
      </c>
      <c r="BC212" s="311">
        <v>29.203382274113011</v>
      </c>
      <c r="BD212" s="311">
        <v>54.269414453679993</v>
      </c>
      <c r="BE212" s="311">
        <v>57.844335379737657</v>
      </c>
      <c r="BF212" s="311">
        <v>34.593271598372432</v>
      </c>
      <c r="BG212" s="311">
        <v>34.593271598372432</v>
      </c>
    </row>
    <row r="213" spans="2:59">
      <c r="B213" s="1"/>
      <c r="Y213" s="312" t="s">
        <v>358</v>
      </c>
      <c r="Z213" s="310" t="s">
        <v>352</v>
      </c>
      <c r="AA213" s="311" t="s">
        <v>441</v>
      </c>
      <c r="AB213" s="311" t="s">
        <v>441</v>
      </c>
      <c r="AC213" s="311" t="s">
        <v>441</v>
      </c>
      <c r="AD213" s="311" t="s">
        <v>441</v>
      </c>
      <c r="AE213" s="311" t="s">
        <v>441</v>
      </c>
      <c r="AF213" s="311" t="s">
        <v>441</v>
      </c>
      <c r="AG213" s="311" t="s">
        <v>441</v>
      </c>
      <c r="AH213" s="311" t="s">
        <v>441</v>
      </c>
      <c r="AI213" s="311" t="s">
        <v>441</v>
      </c>
      <c r="AJ213" s="311" t="s">
        <v>441</v>
      </c>
      <c r="AK213" s="311" t="s">
        <v>441</v>
      </c>
      <c r="AL213" s="311">
        <v>1135.4226261978858</v>
      </c>
      <c r="AM213" s="311">
        <v>2163.6834561289429</v>
      </c>
      <c r="AN213" s="311">
        <v>3055.7770285352581</v>
      </c>
      <c r="AO213" s="311">
        <v>3862.9327761654968</v>
      </c>
      <c r="AP213" s="311">
        <v>4501.4757227156942</v>
      </c>
      <c r="AQ213" s="311">
        <v>5272.2592608750265</v>
      </c>
      <c r="AR213" s="311">
        <v>5906.3973329582432</v>
      </c>
      <c r="AS213" s="311">
        <v>6028.0547318422896</v>
      </c>
      <c r="AT213" s="311">
        <v>5997.487225844814</v>
      </c>
      <c r="AU213" s="311">
        <v>6131.9913670138012</v>
      </c>
      <c r="AV213" s="311">
        <v>6129.210579143627</v>
      </c>
      <c r="AW213" s="311">
        <v>6094.5319752472087</v>
      </c>
      <c r="AX213" s="311">
        <v>6123.0103392015226</v>
      </c>
      <c r="AY213" s="311">
        <v>6097.6267069517862</v>
      </c>
      <c r="AZ213" s="311">
        <v>6153.0270653031812</v>
      </c>
      <c r="BA213" s="311">
        <v>6021.7782117790321</v>
      </c>
      <c r="BB213" s="311">
        <v>5665.8888027215544</v>
      </c>
      <c r="BC213" s="311">
        <v>5690.9204002769538</v>
      </c>
      <c r="BD213" s="311">
        <v>5345.1326227066511</v>
      </c>
      <c r="BE213" s="311">
        <v>5110.1895220244023</v>
      </c>
      <c r="BF213" s="311">
        <v>5273.4622141926911</v>
      </c>
      <c r="BG213" s="311">
        <v>5273.4622141926911</v>
      </c>
    </row>
    <row r="214" spans="2:59">
      <c r="B214" s="1"/>
      <c r="Y214" s="319" t="s">
        <v>359</v>
      </c>
      <c r="Z214" s="308" t="s">
        <v>352</v>
      </c>
      <c r="AA214" s="309">
        <v>6273.5110000000004</v>
      </c>
      <c r="AB214" s="309">
        <v>6776</v>
      </c>
      <c r="AC214" s="309">
        <v>7370</v>
      </c>
      <c r="AD214" s="309">
        <v>7586</v>
      </c>
      <c r="AE214" s="309">
        <v>8062</v>
      </c>
      <c r="AF214" s="309">
        <v>8515</v>
      </c>
      <c r="AG214" s="309">
        <v>9037</v>
      </c>
      <c r="AH214" s="309">
        <v>9566</v>
      </c>
      <c r="AI214" s="309">
        <v>9357</v>
      </c>
      <c r="AJ214" s="309">
        <v>10210</v>
      </c>
      <c r="AK214" s="309">
        <v>10806</v>
      </c>
      <c r="AL214" s="309">
        <v>10166.516425199836</v>
      </c>
      <c r="AM214" s="309">
        <v>9707.3394688471199</v>
      </c>
      <c r="AN214" s="309">
        <v>9221.883690366305</v>
      </c>
      <c r="AO214" s="309">
        <v>8664.0177184870554</v>
      </c>
      <c r="AP214" s="309">
        <v>7990.9844781459415</v>
      </c>
      <c r="AQ214" s="309">
        <v>7662.9110163212845</v>
      </c>
      <c r="AR214" s="309">
        <v>7524.2790504505756</v>
      </c>
      <c r="AS214" s="309">
        <v>7054.5371470185783</v>
      </c>
      <c r="AT214" s="309">
        <v>6681.5710021253435</v>
      </c>
      <c r="AU214" s="309">
        <v>6470.6064119911744</v>
      </c>
      <c r="AV214" s="309">
        <v>6184.2203037019626</v>
      </c>
      <c r="AW214" s="309">
        <v>5935.2469745314693</v>
      </c>
      <c r="AX214" s="309">
        <v>5696.8304082375244</v>
      </c>
      <c r="AY214" s="309">
        <v>5459.0251262249867</v>
      </c>
      <c r="AZ214" s="309">
        <v>5284.372912179072</v>
      </c>
      <c r="BA214" s="309">
        <v>5103.1930177327549</v>
      </c>
      <c r="BB214" s="309">
        <v>4967.8497614137668</v>
      </c>
      <c r="BC214" s="309">
        <v>4788.0858426724271</v>
      </c>
      <c r="BD214" s="309">
        <v>4419.4294699127622</v>
      </c>
      <c r="BE214" s="309">
        <v>4429.165503140669</v>
      </c>
      <c r="BF214" s="309">
        <v>4524.3758577460549</v>
      </c>
      <c r="BG214" s="309">
        <v>4524.3758577460549</v>
      </c>
    </row>
    <row r="215" spans="2:59">
      <c r="B215" s="1"/>
      <c r="Y215" s="45" t="s">
        <v>360</v>
      </c>
      <c r="Z215" s="61" t="s">
        <v>352</v>
      </c>
      <c r="AA215" s="13">
        <v>26828.489000000001</v>
      </c>
      <c r="AB215" s="13">
        <v>27116</v>
      </c>
      <c r="AC215" s="13">
        <v>27056</v>
      </c>
      <c r="AD215" s="13">
        <v>26818</v>
      </c>
      <c r="AE215" s="13">
        <v>26564</v>
      </c>
      <c r="AF215" s="13">
        <v>26105</v>
      </c>
      <c r="AG215" s="13">
        <v>25708</v>
      </c>
      <c r="AH215" s="13">
        <v>25151</v>
      </c>
      <c r="AI215" s="13">
        <v>25230</v>
      </c>
      <c r="AJ215" s="13">
        <v>24311</v>
      </c>
      <c r="AK215" s="13">
        <v>23289</v>
      </c>
      <c r="AL215" s="13">
        <v>22215.044999999998</v>
      </c>
      <c r="AM215" s="13">
        <v>21038</v>
      </c>
      <c r="AN215" s="13">
        <v>20035</v>
      </c>
      <c r="AO215" s="13">
        <v>19163</v>
      </c>
      <c r="AP215" s="13">
        <v>18303</v>
      </c>
      <c r="AQ215" s="13">
        <v>17187</v>
      </c>
      <c r="AR215" s="13">
        <v>15924</v>
      </c>
      <c r="AS215" s="13">
        <v>15413</v>
      </c>
      <c r="AT215" s="13">
        <v>14712</v>
      </c>
      <c r="AU215" s="13">
        <v>13948</v>
      </c>
      <c r="AV215" s="13">
        <v>13315</v>
      </c>
      <c r="AW215" s="13">
        <v>13052</v>
      </c>
      <c r="AX215" s="13">
        <v>12383</v>
      </c>
      <c r="AY215" s="13">
        <v>11822</v>
      </c>
      <c r="AZ215" s="13">
        <v>11415</v>
      </c>
      <c r="BA215" s="13">
        <v>11018</v>
      </c>
      <c r="BB215" s="13">
        <v>10543</v>
      </c>
      <c r="BC215" s="13">
        <v>10151</v>
      </c>
      <c r="BD215" s="13">
        <v>9875</v>
      </c>
      <c r="BE215" s="13">
        <v>9319</v>
      </c>
      <c r="BF215" s="13">
        <v>8317</v>
      </c>
      <c r="BG215" s="13">
        <v>8317</v>
      </c>
    </row>
    <row r="216" spans="2:59" ht="15.75" thickBot="1">
      <c r="B216" s="1"/>
      <c r="Y216" s="313" t="s">
        <v>361</v>
      </c>
      <c r="Z216" s="314" t="s">
        <v>352</v>
      </c>
      <c r="AA216" s="315">
        <v>38920</v>
      </c>
      <c r="AB216" s="315">
        <v>36983</v>
      </c>
      <c r="AC216" s="315">
        <v>35128</v>
      </c>
      <c r="AD216" s="315">
        <v>33297</v>
      </c>
      <c r="AE216" s="315">
        <v>31208</v>
      </c>
      <c r="AF216" s="315">
        <v>29409</v>
      </c>
      <c r="AG216" s="315">
        <v>27427</v>
      </c>
      <c r="AH216" s="315">
        <v>25547</v>
      </c>
      <c r="AI216" s="315">
        <v>23760</v>
      </c>
      <c r="AJ216" s="315">
        <v>22078</v>
      </c>
      <c r="AK216" s="315">
        <v>20358</v>
      </c>
      <c r="AL216" s="315">
        <v>18817.506000000001</v>
      </c>
      <c r="AM216" s="315">
        <v>17348</v>
      </c>
      <c r="AN216" s="315">
        <v>16049</v>
      </c>
      <c r="AO216" s="315">
        <v>14877</v>
      </c>
      <c r="AP216" s="315">
        <v>13920</v>
      </c>
      <c r="AQ216" s="315">
        <v>12983</v>
      </c>
      <c r="AR216" s="315">
        <v>12121</v>
      </c>
      <c r="AS216" s="315">
        <v>11301</v>
      </c>
      <c r="AT216" s="315">
        <v>10671</v>
      </c>
      <c r="AU216" s="315">
        <v>9984</v>
      </c>
      <c r="AV216" s="315">
        <v>9348</v>
      </c>
      <c r="AW216" s="315">
        <v>8849</v>
      </c>
      <c r="AX216" s="315">
        <v>8242</v>
      </c>
      <c r="AY216" s="315">
        <v>7727</v>
      </c>
      <c r="AZ216" s="315">
        <v>7197</v>
      </c>
      <c r="BA216" s="315">
        <v>6871</v>
      </c>
      <c r="BB216" s="315">
        <v>6528</v>
      </c>
      <c r="BC216" s="315">
        <v>6086</v>
      </c>
      <c r="BD216" s="315">
        <v>5745</v>
      </c>
      <c r="BE216" s="315">
        <v>5481</v>
      </c>
      <c r="BF216" s="315">
        <v>5097</v>
      </c>
      <c r="BG216" s="315">
        <v>5097</v>
      </c>
    </row>
    <row r="217" spans="2:59" ht="15.75" thickTop="1">
      <c r="B217" s="1"/>
      <c r="Y217" s="56" t="s">
        <v>362</v>
      </c>
      <c r="Z217" s="56" t="s">
        <v>352</v>
      </c>
      <c r="AA217" s="16">
        <v>72515</v>
      </c>
      <c r="AB217" s="16">
        <v>71314</v>
      </c>
      <c r="AC217" s="16">
        <v>69951</v>
      </c>
      <c r="AD217" s="16">
        <v>68102</v>
      </c>
      <c r="AE217" s="16">
        <v>66229</v>
      </c>
      <c r="AF217" s="16">
        <v>64427</v>
      </c>
      <c r="AG217" s="16">
        <v>62556</v>
      </c>
      <c r="AH217" s="16">
        <v>60645</v>
      </c>
      <c r="AI217" s="16">
        <v>58765</v>
      </c>
      <c r="AJ217" s="16">
        <v>57015</v>
      </c>
      <c r="AK217" s="16">
        <v>54867</v>
      </c>
      <c r="AL217" s="16">
        <v>52868.034999999996</v>
      </c>
      <c r="AM217" s="16">
        <v>50819</v>
      </c>
      <c r="AN217" s="16">
        <v>48927</v>
      </c>
      <c r="AO217" s="16">
        <v>47207</v>
      </c>
      <c r="AP217" s="16">
        <v>45567</v>
      </c>
      <c r="AQ217" s="16">
        <v>43817</v>
      </c>
      <c r="AR217" s="16">
        <v>42320</v>
      </c>
      <c r="AS217" s="16">
        <v>40984</v>
      </c>
      <c r="AT217" s="16">
        <v>39472</v>
      </c>
      <c r="AU217" s="16">
        <v>38307</v>
      </c>
      <c r="AV217" s="16">
        <v>37225</v>
      </c>
      <c r="AW217" s="16">
        <v>36531</v>
      </c>
      <c r="AX217" s="16">
        <v>35421</v>
      </c>
      <c r="AY217" s="16">
        <v>34415</v>
      </c>
      <c r="AZ217" s="16">
        <v>33506</v>
      </c>
      <c r="BA217" s="16">
        <v>32805</v>
      </c>
      <c r="BB217" s="16">
        <v>31948</v>
      </c>
      <c r="BC217" s="16">
        <v>31079</v>
      </c>
      <c r="BD217" s="16">
        <v>30307</v>
      </c>
      <c r="BE217" s="16">
        <v>29480</v>
      </c>
      <c r="BF217" s="16">
        <v>28813</v>
      </c>
      <c r="BG217" s="16">
        <v>28813</v>
      </c>
    </row>
    <row r="218" spans="2:59" collapsed="1">
      <c r="X218" s="15"/>
      <c r="Y218" s="31"/>
      <c r="Z218" s="31"/>
      <c r="AA218" s="31"/>
      <c r="AB218" s="31"/>
      <c r="AC218" s="31"/>
      <c r="AD218" s="31"/>
      <c r="AE218" s="31"/>
      <c r="AF218" s="31"/>
      <c r="AG218" s="31"/>
      <c r="AH218" s="31"/>
    </row>
    <row r="219" spans="2:59">
      <c r="B219" s="1"/>
      <c r="AR219" s="11"/>
    </row>
    <row r="220" spans="2:59" s="127" customFormat="1">
      <c r="C220" s="254"/>
      <c r="D220" s="254"/>
      <c r="E220" s="254"/>
      <c r="F220" s="254"/>
      <c r="G220" s="254"/>
      <c r="H220" s="254"/>
      <c r="I220" s="254"/>
      <c r="J220" s="254"/>
      <c r="K220" s="254"/>
      <c r="L220" s="254"/>
      <c r="M220" s="254"/>
      <c r="N220" s="254"/>
      <c r="O220" s="254"/>
      <c r="P220" s="254"/>
      <c r="Q220" s="254"/>
      <c r="R220" s="254"/>
      <c r="S220" s="254"/>
      <c r="T220" s="106"/>
      <c r="U220" s="106"/>
      <c r="V220" s="216"/>
      <c r="W220" s="216" t="s">
        <v>177</v>
      </c>
      <c r="X220" s="181">
        <v>89</v>
      </c>
      <c r="Y220" s="386" t="s">
        <v>363</v>
      </c>
      <c r="Z220" s="274"/>
    </row>
    <row r="221" spans="2:59">
      <c r="B221" s="1"/>
      <c r="Y221" s="8" t="s">
        <v>257</v>
      </c>
      <c r="Z221" s="8" t="s">
        <v>278</v>
      </c>
      <c r="AA221" s="8">
        <v>1990</v>
      </c>
      <c r="AB221" s="8">
        <v>1991</v>
      </c>
      <c r="AC221" s="8">
        <v>1992</v>
      </c>
      <c r="AD221" s="8">
        <v>1993</v>
      </c>
      <c r="AE221" s="8">
        <v>1994</v>
      </c>
      <c r="AF221" s="8">
        <v>1995</v>
      </c>
      <c r="AG221" s="8">
        <v>1996</v>
      </c>
      <c r="AH221" s="8">
        <v>1997</v>
      </c>
      <c r="AI221" s="8">
        <v>1998</v>
      </c>
      <c r="AJ221" s="8">
        <v>1999</v>
      </c>
      <c r="AK221" s="8">
        <v>2000</v>
      </c>
      <c r="AL221" s="8">
        <v>2001</v>
      </c>
      <c r="AM221" s="8">
        <v>2002</v>
      </c>
      <c r="AN221" s="8">
        <v>2003</v>
      </c>
      <c r="AO221" s="8">
        <v>2004</v>
      </c>
      <c r="AP221" s="9">
        <f t="shared" ref="AP221:BG221" si="101">AO221+1</f>
        <v>2005</v>
      </c>
      <c r="AQ221" s="9">
        <f t="shared" si="101"/>
        <v>2006</v>
      </c>
      <c r="AR221" s="9">
        <f>AQ221+1</f>
        <v>2007</v>
      </c>
      <c r="AS221" s="9">
        <f>AR221+1</f>
        <v>2008</v>
      </c>
      <c r="AT221" s="9">
        <f t="shared" si="101"/>
        <v>2009</v>
      </c>
      <c r="AU221" s="9">
        <f t="shared" si="101"/>
        <v>2010</v>
      </c>
      <c r="AV221" s="9">
        <f t="shared" si="101"/>
        <v>2011</v>
      </c>
      <c r="AW221" s="9">
        <f t="shared" si="101"/>
        <v>2012</v>
      </c>
      <c r="AX221" s="9">
        <f t="shared" si="101"/>
        <v>2013</v>
      </c>
      <c r="AY221" s="9">
        <f t="shared" si="101"/>
        <v>2014</v>
      </c>
      <c r="AZ221" s="9">
        <f t="shared" si="101"/>
        <v>2015</v>
      </c>
      <c r="BA221" s="9">
        <f t="shared" si="101"/>
        <v>2016</v>
      </c>
      <c r="BB221" s="9">
        <f t="shared" si="101"/>
        <v>2017</v>
      </c>
      <c r="BC221" s="9">
        <f t="shared" si="101"/>
        <v>2018</v>
      </c>
      <c r="BD221" s="9">
        <f t="shared" si="101"/>
        <v>2019</v>
      </c>
      <c r="BE221" s="9">
        <f t="shared" si="101"/>
        <v>2020</v>
      </c>
      <c r="BF221" s="9">
        <f t="shared" si="101"/>
        <v>2021</v>
      </c>
      <c r="BG221" s="9">
        <f t="shared" si="101"/>
        <v>2022</v>
      </c>
    </row>
    <row r="222" spans="2:59">
      <c r="B222" s="1"/>
      <c r="Y222" s="45" t="s">
        <v>364</v>
      </c>
      <c r="Z222" s="61" t="s">
        <v>365</v>
      </c>
      <c r="AA222" s="14">
        <v>20406</v>
      </c>
      <c r="AB222" s="14">
        <v>20371</v>
      </c>
      <c r="AC222" s="14">
        <v>19716</v>
      </c>
      <c r="AD222" s="14">
        <v>19412</v>
      </c>
      <c r="AE222" s="14">
        <v>18632</v>
      </c>
      <c r="AF222" s="14">
        <v>18049</v>
      </c>
      <c r="AG222" s="14">
        <v>17726</v>
      </c>
      <c r="AH222" s="14">
        <v>16973</v>
      </c>
      <c r="AI222" s="14">
        <v>16368</v>
      </c>
      <c r="AJ222" s="14">
        <v>15311.723</v>
      </c>
      <c r="AK222" s="14">
        <v>14673</v>
      </c>
      <c r="AL222" s="14">
        <v>14101</v>
      </c>
      <c r="AM222" s="14">
        <v>12720</v>
      </c>
      <c r="AN222" s="14">
        <v>12390</v>
      </c>
      <c r="AO222" s="14">
        <v>11269</v>
      </c>
      <c r="AP222" s="14">
        <v>10400</v>
      </c>
      <c r="AQ222" s="14">
        <v>9864</v>
      </c>
      <c r="AR222" s="14">
        <v>9261</v>
      </c>
      <c r="AS222" s="14">
        <v>8894</v>
      </c>
      <c r="AT222" s="14">
        <v>8353</v>
      </c>
      <c r="AU222" s="14">
        <v>7917</v>
      </c>
      <c r="AV222" s="14">
        <v>7365</v>
      </c>
      <c r="AW222" s="14">
        <v>7018</v>
      </c>
      <c r="AX222" s="14">
        <v>6771</v>
      </c>
      <c r="AY222" s="14">
        <v>6375</v>
      </c>
      <c r="AZ222" s="14">
        <v>6153</v>
      </c>
      <c r="BA222" s="14">
        <v>5890</v>
      </c>
      <c r="BB222" s="14">
        <v>5627</v>
      </c>
      <c r="BC222" s="14">
        <v>5415</v>
      </c>
      <c r="BD222" s="14">
        <v>5191</v>
      </c>
      <c r="BE222" s="14">
        <v>4974</v>
      </c>
      <c r="BF222" s="14">
        <v>4781</v>
      </c>
      <c r="BG222" s="14">
        <v>4781</v>
      </c>
    </row>
    <row r="223" spans="2:59" ht="15.75" thickBot="1">
      <c r="B223" s="1"/>
      <c r="Y223" s="59" t="s">
        <v>366</v>
      </c>
      <c r="Z223" s="58" t="s">
        <v>365</v>
      </c>
      <c r="AA223" s="62">
        <v>9224</v>
      </c>
      <c r="AB223" s="62">
        <v>9695</v>
      </c>
      <c r="AC223" s="62">
        <v>10266</v>
      </c>
      <c r="AD223" s="62">
        <v>10583</v>
      </c>
      <c r="AE223" s="62">
        <v>11074</v>
      </c>
      <c r="AF223" s="62">
        <v>11545</v>
      </c>
      <c r="AG223" s="62">
        <v>12056</v>
      </c>
      <c r="AH223" s="62">
        <v>12371</v>
      </c>
      <c r="AI223" s="62">
        <v>12777</v>
      </c>
      <c r="AJ223" s="62">
        <v>13177.684999999999</v>
      </c>
      <c r="AK223" s="62">
        <v>13234</v>
      </c>
      <c r="AL223" s="62">
        <v>13596</v>
      </c>
      <c r="AM223" s="62">
        <v>13686</v>
      </c>
      <c r="AN223" s="62">
        <v>13797</v>
      </c>
      <c r="AO223" s="62">
        <v>13744</v>
      </c>
      <c r="AP223" s="62">
        <v>13790</v>
      </c>
      <c r="AQ223" s="62">
        <v>14089</v>
      </c>
      <c r="AR223" s="62">
        <v>13987</v>
      </c>
      <c r="AS223" s="62">
        <v>14064</v>
      </c>
      <c r="AT223" s="62">
        <v>13989</v>
      </c>
      <c r="AU223" s="62">
        <v>13760</v>
      </c>
      <c r="AV223" s="62">
        <v>13547</v>
      </c>
      <c r="AW223" s="62">
        <v>13519</v>
      </c>
      <c r="AX223" s="62">
        <v>13726</v>
      </c>
      <c r="AY223" s="62">
        <v>13562</v>
      </c>
      <c r="AZ223" s="62">
        <v>13537</v>
      </c>
      <c r="BA223" s="62">
        <v>13648</v>
      </c>
      <c r="BB223" s="62">
        <v>13536</v>
      </c>
      <c r="BC223" s="62">
        <v>13534</v>
      </c>
      <c r="BD223" s="62">
        <v>13415</v>
      </c>
      <c r="BE223" s="62">
        <v>13372</v>
      </c>
      <c r="BF223" s="62">
        <v>13260</v>
      </c>
      <c r="BG223" s="62">
        <v>13260</v>
      </c>
    </row>
    <row r="224" spans="2:59" ht="15.75" thickTop="1">
      <c r="B224" s="1"/>
      <c r="Y224" s="56" t="s">
        <v>362</v>
      </c>
      <c r="Z224" s="56" t="s">
        <v>365</v>
      </c>
      <c r="AA224" s="63">
        <v>29630</v>
      </c>
      <c r="AB224" s="63">
        <v>30066</v>
      </c>
      <c r="AC224" s="63">
        <v>29982</v>
      </c>
      <c r="AD224" s="63">
        <v>29994</v>
      </c>
      <c r="AE224" s="63">
        <v>29707</v>
      </c>
      <c r="AF224" s="63">
        <v>29594</v>
      </c>
      <c r="AG224" s="63">
        <v>29782</v>
      </c>
      <c r="AH224" s="63">
        <v>29344</v>
      </c>
      <c r="AI224" s="63">
        <v>29145</v>
      </c>
      <c r="AJ224" s="63">
        <v>28489.407999999999</v>
      </c>
      <c r="AK224" s="63">
        <v>27907</v>
      </c>
      <c r="AL224" s="63">
        <v>27697</v>
      </c>
      <c r="AM224" s="63">
        <v>26406</v>
      </c>
      <c r="AN224" s="63">
        <v>26187</v>
      </c>
      <c r="AO224" s="63">
        <v>25013</v>
      </c>
      <c r="AP224" s="63">
        <v>24190</v>
      </c>
      <c r="AQ224" s="63">
        <v>23953</v>
      </c>
      <c r="AR224" s="63">
        <v>23248</v>
      </c>
      <c r="AS224" s="63">
        <v>22958</v>
      </c>
      <c r="AT224" s="63">
        <v>22342</v>
      </c>
      <c r="AU224" s="63">
        <v>21677</v>
      </c>
      <c r="AV224" s="63">
        <v>20912</v>
      </c>
      <c r="AW224" s="63">
        <v>20537</v>
      </c>
      <c r="AX224" s="63">
        <v>20497</v>
      </c>
      <c r="AY224" s="63">
        <v>19937</v>
      </c>
      <c r="AZ224" s="63">
        <v>19690</v>
      </c>
      <c r="BA224" s="63">
        <v>19538</v>
      </c>
      <c r="BB224" s="63">
        <v>19163</v>
      </c>
      <c r="BC224" s="63">
        <v>18949</v>
      </c>
      <c r="BD224" s="63">
        <v>18606</v>
      </c>
      <c r="BE224" s="63">
        <v>18346</v>
      </c>
      <c r="BF224" s="63">
        <v>18041</v>
      </c>
      <c r="BG224" s="63">
        <v>18041</v>
      </c>
    </row>
    <row r="225" spans="2:59">
      <c r="B225" s="1"/>
    </row>
    <row r="226" spans="2:59">
      <c r="B226" s="1"/>
    </row>
    <row r="227" spans="2:59" s="127" customFormat="1">
      <c r="C227" s="254"/>
      <c r="D227" s="254"/>
      <c r="E227" s="254"/>
      <c r="F227" s="254"/>
      <c r="G227" s="254"/>
      <c r="H227" s="254"/>
      <c r="I227" s="254"/>
      <c r="J227" s="254"/>
      <c r="K227" s="254"/>
      <c r="L227" s="254"/>
      <c r="M227" s="254"/>
      <c r="N227" s="254"/>
      <c r="O227" s="254"/>
      <c r="P227" s="254"/>
      <c r="Q227" s="254"/>
      <c r="R227" s="254"/>
      <c r="S227" s="254"/>
      <c r="T227" s="106"/>
      <c r="U227" s="106"/>
      <c r="V227" s="216"/>
      <c r="W227" s="216" t="s">
        <v>177</v>
      </c>
      <c r="X227" s="181">
        <v>90</v>
      </c>
      <c r="Y227" s="386" t="s">
        <v>367</v>
      </c>
      <c r="Z227" s="274"/>
    </row>
    <row r="228" spans="2:59">
      <c r="B228" s="1"/>
      <c r="Y228" s="8" t="s">
        <v>257</v>
      </c>
      <c r="Z228" s="8" t="s">
        <v>278</v>
      </c>
      <c r="AA228" s="8">
        <v>1990</v>
      </c>
      <c r="AB228" s="8">
        <v>1991</v>
      </c>
      <c r="AC228" s="8">
        <v>1992</v>
      </c>
      <c r="AD228" s="8">
        <v>1993</v>
      </c>
      <c r="AE228" s="8">
        <v>1994</v>
      </c>
      <c r="AF228" s="8">
        <v>1995</v>
      </c>
      <c r="AG228" s="8">
        <v>1996</v>
      </c>
      <c r="AH228" s="8">
        <v>1997</v>
      </c>
      <c r="AI228" s="8">
        <v>1998</v>
      </c>
      <c r="AJ228" s="8">
        <v>1999</v>
      </c>
      <c r="AK228" s="8">
        <v>2000</v>
      </c>
      <c r="AL228" s="8">
        <v>2001</v>
      </c>
      <c r="AM228" s="8">
        <v>2002</v>
      </c>
      <c r="AN228" s="8">
        <v>2003</v>
      </c>
      <c r="AO228" s="8">
        <v>2004</v>
      </c>
      <c r="AP228" s="9">
        <f t="shared" ref="AP228:BG228" si="102">AO228+1</f>
        <v>2005</v>
      </c>
      <c r="AQ228" s="9">
        <f t="shared" si="102"/>
        <v>2006</v>
      </c>
      <c r="AR228" s="9">
        <f>AQ228+1</f>
        <v>2007</v>
      </c>
      <c r="AS228" s="9">
        <f>AR228+1</f>
        <v>2008</v>
      </c>
      <c r="AT228" s="9">
        <f t="shared" si="102"/>
        <v>2009</v>
      </c>
      <c r="AU228" s="9">
        <f t="shared" si="102"/>
        <v>2010</v>
      </c>
      <c r="AV228" s="9">
        <f t="shared" si="102"/>
        <v>2011</v>
      </c>
      <c r="AW228" s="9">
        <f t="shared" si="102"/>
        <v>2012</v>
      </c>
      <c r="AX228" s="9">
        <f t="shared" si="102"/>
        <v>2013</v>
      </c>
      <c r="AY228" s="9">
        <f t="shared" si="102"/>
        <v>2014</v>
      </c>
      <c r="AZ228" s="9">
        <f t="shared" si="102"/>
        <v>2015</v>
      </c>
      <c r="BA228" s="9">
        <f t="shared" si="102"/>
        <v>2016</v>
      </c>
      <c r="BB228" s="9">
        <f t="shared" si="102"/>
        <v>2017</v>
      </c>
      <c r="BC228" s="9">
        <f t="shared" si="102"/>
        <v>2018</v>
      </c>
      <c r="BD228" s="9">
        <f t="shared" si="102"/>
        <v>2019</v>
      </c>
      <c r="BE228" s="9">
        <f t="shared" si="102"/>
        <v>2020</v>
      </c>
      <c r="BF228" s="9">
        <f t="shared" si="102"/>
        <v>2021</v>
      </c>
      <c r="BG228" s="9">
        <f t="shared" si="102"/>
        <v>2022</v>
      </c>
    </row>
    <row r="229" spans="2:59">
      <c r="B229" s="1"/>
      <c r="Y229" s="45" t="s">
        <v>368</v>
      </c>
      <c r="Z229" s="61" t="s">
        <v>369</v>
      </c>
      <c r="AA229" s="64">
        <v>34580</v>
      </c>
      <c r="AB229" s="64">
        <v>30681</v>
      </c>
      <c r="AC229" s="64">
        <v>26312</v>
      </c>
      <c r="AD229" s="64">
        <v>24021</v>
      </c>
      <c r="AE229" s="64">
        <v>22901</v>
      </c>
      <c r="AF229" s="64">
        <v>19869</v>
      </c>
      <c r="AG229" s="64">
        <v>17510</v>
      </c>
      <c r="AH229" s="64">
        <v>15585</v>
      </c>
      <c r="AI229" s="64">
        <v>14068</v>
      </c>
      <c r="AJ229" s="64">
        <v>12277</v>
      </c>
      <c r="AK229" s="64">
        <v>10996</v>
      </c>
      <c r="AL229" s="64">
        <v>9892</v>
      </c>
      <c r="AM229" s="64">
        <v>8517.7000000000007</v>
      </c>
      <c r="AN229" s="64">
        <v>8090</v>
      </c>
      <c r="AO229" s="64">
        <v>7302</v>
      </c>
      <c r="AP229" s="64">
        <v>6476</v>
      </c>
      <c r="AQ229" s="64">
        <v>5856</v>
      </c>
      <c r="AR229" s="64">
        <v>4801</v>
      </c>
      <c r="AS229" s="64">
        <v>4444</v>
      </c>
      <c r="AT229" s="64">
        <v>4144</v>
      </c>
      <c r="AU229" s="64">
        <v>3891</v>
      </c>
      <c r="AV229" s="64">
        <v>3265</v>
      </c>
      <c r="AW229" s="64">
        <v>3159</v>
      </c>
      <c r="AX229" s="64">
        <v>3059</v>
      </c>
      <c r="AY229" s="64">
        <v>2779</v>
      </c>
      <c r="AZ229" s="64">
        <v>2245</v>
      </c>
      <c r="BA229" s="64">
        <v>2155</v>
      </c>
      <c r="BB229" s="64">
        <v>1799</v>
      </c>
      <c r="BC229" s="64">
        <v>1574</v>
      </c>
      <c r="BD229" s="64">
        <v>1527</v>
      </c>
      <c r="BE229" s="64">
        <v>1330</v>
      </c>
      <c r="BF229" s="64">
        <v>898</v>
      </c>
      <c r="BG229" s="64">
        <v>898</v>
      </c>
    </row>
    <row r="230" spans="2:59">
      <c r="B230" s="1"/>
      <c r="Y230" s="45" t="s">
        <v>370</v>
      </c>
      <c r="Z230" s="61" t="s">
        <v>369</v>
      </c>
      <c r="AA230" s="64">
        <v>26653.821428571362</v>
      </c>
      <c r="AB230" s="64">
        <v>33353</v>
      </c>
      <c r="AC230" s="64">
        <v>22745</v>
      </c>
      <c r="AD230" s="64">
        <v>22306</v>
      </c>
      <c r="AE230" s="64">
        <v>21261</v>
      </c>
      <c r="AF230" s="64">
        <v>19716</v>
      </c>
      <c r="AG230" s="64">
        <v>17951</v>
      </c>
      <c r="AH230" s="64">
        <v>17215</v>
      </c>
      <c r="AI230" s="64">
        <v>14781</v>
      </c>
      <c r="AJ230" s="64">
        <v>12730</v>
      </c>
      <c r="AK230" s="64">
        <v>12166</v>
      </c>
      <c r="AL230" s="64">
        <v>11069.5</v>
      </c>
      <c r="AM230" s="64">
        <v>10410.799999999999</v>
      </c>
      <c r="AN230" s="64">
        <v>10005</v>
      </c>
      <c r="AO230" s="64">
        <v>9369</v>
      </c>
      <c r="AP230" s="64">
        <v>8465</v>
      </c>
      <c r="AQ230" s="64">
        <v>8005</v>
      </c>
      <c r="AR230" s="64">
        <v>7892</v>
      </c>
      <c r="AS230" s="64">
        <v>7535</v>
      </c>
      <c r="AT230" s="64">
        <v>6961</v>
      </c>
      <c r="AU230" s="64">
        <v>6753</v>
      </c>
      <c r="AV230" s="64">
        <v>6200</v>
      </c>
      <c r="AW230" s="64">
        <v>6469</v>
      </c>
      <c r="AX230" s="64">
        <v>6001</v>
      </c>
      <c r="AY230" s="64">
        <v>5899</v>
      </c>
      <c r="AZ230" s="64">
        <v>5979</v>
      </c>
      <c r="BA230" s="64">
        <v>5600</v>
      </c>
      <c r="BB230" s="64">
        <v>4743</v>
      </c>
      <c r="BC230" s="64">
        <v>4468</v>
      </c>
      <c r="BD230" s="64">
        <v>3760</v>
      </c>
      <c r="BE230" s="64">
        <v>3666</v>
      </c>
      <c r="BF230" s="64">
        <v>4967</v>
      </c>
      <c r="BG230" s="64">
        <v>4967</v>
      </c>
    </row>
    <row r="231" spans="2:59">
      <c r="B231" s="1"/>
      <c r="Y231" s="45" t="s">
        <v>371</v>
      </c>
      <c r="Z231" s="61" t="s">
        <v>369</v>
      </c>
      <c r="AA231" s="64">
        <v>25196.392857142724</v>
      </c>
      <c r="AB231" s="64">
        <v>26048</v>
      </c>
      <c r="AC231" s="64">
        <v>25995</v>
      </c>
      <c r="AD231" s="64">
        <v>27816</v>
      </c>
      <c r="AE231" s="64">
        <v>30149</v>
      </c>
      <c r="AF231" s="64">
        <v>30157</v>
      </c>
      <c r="AG231" s="64">
        <v>30751</v>
      </c>
      <c r="AH231" s="64">
        <v>31251</v>
      </c>
      <c r="AI231" s="64">
        <v>31850</v>
      </c>
      <c r="AJ231" s="64">
        <v>31815</v>
      </c>
      <c r="AK231" s="64">
        <v>31908</v>
      </c>
      <c r="AL231" s="64">
        <v>32244.5</v>
      </c>
      <c r="AM231" s="64">
        <v>32230</v>
      </c>
      <c r="AN231" s="64">
        <v>32375</v>
      </c>
      <c r="AO231" s="64">
        <v>31628</v>
      </c>
      <c r="AP231" s="64">
        <v>29655</v>
      </c>
      <c r="AQ231" s="64">
        <v>28363</v>
      </c>
      <c r="AR231" s="64">
        <v>28102</v>
      </c>
      <c r="AS231" s="64">
        <v>27737</v>
      </c>
      <c r="AT231" s="64">
        <v>27748</v>
      </c>
      <c r="AU231" s="64">
        <v>26173</v>
      </c>
      <c r="AV231" s="64">
        <v>25694</v>
      </c>
      <c r="AW231" s="64">
        <v>25608</v>
      </c>
      <c r="AX231" s="64">
        <v>25153</v>
      </c>
      <c r="AY231" s="64">
        <v>24663</v>
      </c>
      <c r="AZ231" s="64">
        <v>24023</v>
      </c>
      <c r="BA231" s="64">
        <v>22812</v>
      </c>
      <c r="BB231" s="64">
        <v>21544</v>
      </c>
      <c r="BC231" s="64">
        <v>21113</v>
      </c>
      <c r="BD231" s="64">
        <v>21599</v>
      </c>
      <c r="BE231" s="64">
        <v>21322</v>
      </c>
      <c r="BF231" s="64">
        <v>20416</v>
      </c>
      <c r="BG231" s="64">
        <v>20416</v>
      </c>
    </row>
    <row r="232" spans="2:59">
      <c r="B232" s="1"/>
      <c r="Y232" s="45" t="s">
        <v>372</v>
      </c>
      <c r="Z232" s="61" t="s">
        <v>369</v>
      </c>
      <c r="AA232" s="64">
        <v>8157.7857142859139</v>
      </c>
      <c r="AB232" s="64">
        <v>9672</v>
      </c>
      <c r="AC232" s="64">
        <v>10681</v>
      </c>
      <c r="AD232" s="64">
        <v>10674</v>
      </c>
      <c r="AE232" s="64">
        <v>12310</v>
      </c>
      <c r="AF232" s="64">
        <v>13817</v>
      </c>
      <c r="AG232" s="64">
        <v>15312</v>
      </c>
      <c r="AH232" s="64">
        <v>17525</v>
      </c>
      <c r="AI232" s="64">
        <v>16235</v>
      </c>
      <c r="AJ232" s="64">
        <v>16331</v>
      </c>
      <c r="AK232" s="64">
        <v>16498</v>
      </c>
      <c r="AL232" s="64">
        <v>16177.3</v>
      </c>
      <c r="AM232" s="64">
        <v>16735</v>
      </c>
      <c r="AN232" s="64">
        <v>17177</v>
      </c>
      <c r="AO232" s="64">
        <v>16973</v>
      </c>
      <c r="AP232" s="64">
        <v>17493</v>
      </c>
      <c r="AQ232" s="64">
        <v>15980</v>
      </c>
      <c r="AR232" s="64">
        <v>15784</v>
      </c>
      <c r="AS232" s="64">
        <v>14938</v>
      </c>
      <c r="AT232" s="64">
        <v>16285</v>
      </c>
      <c r="AU232" s="64">
        <v>16104</v>
      </c>
      <c r="AV232" s="64">
        <v>15778</v>
      </c>
      <c r="AW232" s="64">
        <v>15030</v>
      </c>
      <c r="AX232" s="64">
        <v>14529</v>
      </c>
      <c r="AY232" s="64">
        <v>14336</v>
      </c>
      <c r="AZ232" s="64">
        <v>13831</v>
      </c>
      <c r="BA232" s="64">
        <v>13651</v>
      </c>
      <c r="BB232" s="64">
        <v>13838</v>
      </c>
      <c r="BC232" s="64">
        <v>13289</v>
      </c>
      <c r="BD232" s="64">
        <v>13153</v>
      </c>
      <c r="BE232" s="64">
        <v>12601</v>
      </c>
      <c r="BF232" s="64">
        <v>12330</v>
      </c>
      <c r="BG232" s="64">
        <v>12330</v>
      </c>
    </row>
    <row r="233" spans="2:59">
      <c r="B233" s="1"/>
      <c r="Y233" s="45" t="s">
        <v>373</v>
      </c>
      <c r="Z233" s="61" t="s">
        <v>369</v>
      </c>
      <c r="AA233" s="64" t="s">
        <v>441</v>
      </c>
      <c r="AB233" s="64">
        <v>212.1428571427241</v>
      </c>
      <c r="AC233" s="64">
        <v>509</v>
      </c>
      <c r="AD233" s="64">
        <v>653</v>
      </c>
      <c r="AE233" s="64">
        <v>994</v>
      </c>
      <c r="AF233" s="64">
        <v>1616</v>
      </c>
      <c r="AG233" s="64">
        <v>1645</v>
      </c>
      <c r="AH233" s="64">
        <v>2042</v>
      </c>
      <c r="AI233" s="64">
        <v>2036</v>
      </c>
      <c r="AJ233" s="64">
        <v>2314</v>
      </c>
      <c r="AK233" s="64">
        <v>2375</v>
      </c>
      <c r="AL233" s="64">
        <v>2597</v>
      </c>
      <c r="AM233" s="64">
        <v>2759</v>
      </c>
      <c r="AN233" s="64">
        <v>4401</v>
      </c>
      <c r="AO233" s="64">
        <v>4350</v>
      </c>
      <c r="AP233" s="64">
        <v>3055</v>
      </c>
      <c r="AQ233" s="64">
        <v>4264</v>
      </c>
      <c r="AR233" s="64">
        <v>3861</v>
      </c>
      <c r="AS233" s="64">
        <v>3650</v>
      </c>
      <c r="AT233" s="64">
        <v>3573</v>
      </c>
      <c r="AU233" s="64">
        <v>3684</v>
      </c>
      <c r="AV233" s="64">
        <v>3684</v>
      </c>
      <c r="AW233" s="64">
        <v>4062</v>
      </c>
      <c r="AX233" s="64">
        <v>4074</v>
      </c>
      <c r="AY233" s="64">
        <v>2204</v>
      </c>
      <c r="AZ233" s="64">
        <v>3373</v>
      </c>
      <c r="BA233" s="64">
        <v>3184</v>
      </c>
      <c r="BB233" s="64">
        <v>2853</v>
      </c>
      <c r="BC233" s="64">
        <v>2404</v>
      </c>
      <c r="BD233" s="64">
        <v>2458</v>
      </c>
      <c r="BE233" s="64">
        <v>2410</v>
      </c>
      <c r="BF233" s="64">
        <v>2240</v>
      </c>
      <c r="BG233" s="64">
        <v>2240</v>
      </c>
    </row>
    <row r="234" spans="2:59">
      <c r="B234" s="1"/>
      <c r="Y234" s="45" t="s">
        <v>374</v>
      </c>
      <c r="Z234" s="61" t="s">
        <v>369</v>
      </c>
      <c r="AA234" s="64">
        <v>13777</v>
      </c>
      <c r="AB234" s="64">
        <v>17840.857142857276</v>
      </c>
      <c r="AC234" s="64">
        <v>23068</v>
      </c>
      <c r="AD234" s="64">
        <v>21558</v>
      </c>
      <c r="AE234" s="64">
        <v>21080</v>
      </c>
      <c r="AF234" s="64">
        <v>20028</v>
      </c>
      <c r="AG234" s="64">
        <v>21474</v>
      </c>
      <c r="AH234" s="64">
        <v>21422</v>
      </c>
      <c r="AI234" s="64">
        <v>24795</v>
      </c>
      <c r="AJ234" s="64">
        <v>25159</v>
      </c>
      <c r="AK234" s="64">
        <v>25917</v>
      </c>
      <c r="AL234" s="64">
        <v>27551.200000000001</v>
      </c>
      <c r="AM234" s="64">
        <v>27566.06</v>
      </c>
      <c r="AN234" s="64">
        <v>28716</v>
      </c>
      <c r="AO234" s="64">
        <v>29707</v>
      </c>
      <c r="AP234" s="64">
        <v>30277</v>
      </c>
      <c r="AQ234" s="64">
        <v>34733</v>
      </c>
      <c r="AR234" s="64">
        <v>33115</v>
      </c>
      <c r="AS234" s="64">
        <v>35441</v>
      </c>
      <c r="AT234" s="64">
        <v>34654</v>
      </c>
      <c r="AU234" s="64">
        <v>34577</v>
      </c>
      <c r="AV234" s="64">
        <v>34622</v>
      </c>
      <c r="AW234" s="64">
        <v>33556</v>
      </c>
      <c r="AX234" s="64">
        <v>33975</v>
      </c>
      <c r="AY234" s="64">
        <v>34983</v>
      </c>
      <c r="AZ234" s="64">
        <v>33940</v>
      </c>
      <c r="BA234" s="64">
        <v>36074</v>
      </c>
      <c r="BB234" s="64">
        <v>37430</v>
      </c>
      <c r="BC234" s="64">
        <v>40223</v>
      </c>
      <c r="BD234" s="64">
        <v>40137</v>
      </c>
      <c r="BE234" s="64">
        <v>40882</v>
      </c>
      <c r="BF234" s="64">
        <v>40906</v>
      </c>
      <c r="BG234" s="64">
        <v>40906</v>
      </c>
    </row>
    <row r="235" spans="2:59">
      <c r="B235" s="1"/>
    </row>
    <row r="236" spans="2:59">
      <c r="B236" s="1"/>
    </row>
    <row r="237" spans="2:59" s="127" customFormat="1">
      <c r="C237" s="254"/>
      <c r="D237" s="254"/>
      <c r="E237" s="254"/>
      <c r="F237" s="254"/>
      <c r="G237" s="254"/>
      <c r="H237" s="254"/>
      <c r="I237" s="254"/>
      <c r="J237" s="254"/>
      <c r="K237" s="254"/>
      <c r="L237" s="254"/>
      <c r="M237" s="254"/>
      <c r="N237" s="254"/>
      <c r="O237" s="254"/>
      <c r="P237" s="254"/>
      <c r="Q237" s="254"/>
      <c r="R237" s="254"/>
      <c r="S237" s="254"/>
      <c r="T237" s="106"/>
      <c r="U237" s="106"/>
      <c r="V237" s="216"/>
      <c r="W237" s="216" t="s">
        <v>177</v>
      </c>
      <c r="X237" s="181">
        <v>91</v>
      </c>
      <c r="Y237" s="386" t="s">
        <v>375</v>
      </c>
      <c r="Z237" s="274"/>
    </row>
    <row r="238" spans="2:59">
      <c r="B238" s="1"/>
      <c r="Y238" s="8" t="s">
        <v>257</v>
      </c>
      <c r="Z238" s="8" t="s">
        <v>278</v>
      </c>
      <c r="AA238" s="8">
        <v>1990</v>
      </c>
      <c r="AB238" s="8">
        <v>1991</v>
      </c>
      <c r="AC238" s="8">
        <v>1992</v>
      </c>
      <c r="AD238" s="8">
        <v>1993</v>
      </c>
      <c r="AE238" s="8">
        <v>1994</v>
      </c>
      <c r="AF238" s="8">
        <v>1995</v>
      </c>
      <c r="AG238" s="8">
        <v>1996</v>
      </c>
      <c r="AH238" s="8">
        <v>1997</v>
      </c>
      <c r="AI238" s="8">
        <v>1998</v>
      </c>
      <c r="AJ238" s="8">
        <v>1999</v>
      </c>
      <c r="AK238" s="8">
        <v>2000</v>
      </c>
      <c r="AL238" s="8">
        <v>2001</v>
      </c>
      <c r="AM238" s="8">
        <v>2002</v>
      </c>
      <c r="AN238" s="8">
        <v>2003</v>
      </c>
      <c r="AO238" s="8">
        <v>2004</v>
      </c>
      <c r="AP238" s="9">
        <f t="shared" ref="AP238:BG238" si="103">AO238+1</f>
        <v>2005</v>
      </c>
      <c r="AQ238" s="9">
        <f t="shared" si="103"/>
        <v>2006</v>
      </c>
      <c r="AR238" s="9">
        <f>AQ238+1</f>
        <v>2007</v>
      </c>
      <c r="AS238" s="9">
        <f>AR238+1</f>
        <v>2008</v>
      </c>
      <c r="AT238" s="9">
        <f t="shared" si="103"/>
        <v>2009</v>
      </c>
      <c r="AU238" s="9">
        <f t="shared" si="103"/>
        <v>2010</v>
      </c>
      <c r="AV238" s="9">
        <f t="shared" si="103"/>
        <v>2011</v>
      </c>
      <c r="AW238" s="9">
        <f t="shared" si="103"/>
        <v>2012</v>
      </c>
      <c r="AX238" s="9">
        <f t="shared" si="103"/>
        <v>2013</v>
      </c>
      <c r="AY238" s="9">
        <f t="shared" si="103"/>
        <v>2014</v>
      </c>
      <c r="AZ238" s="9">
        <f t="shared" si="103"/>
        <v>2015</v>
      </c>
      <c r="BA238" s="9">
        <f t="shared" si="103"/>
        <v>2016</v>
      </c>
      <c r="BB238" s="9">
        <f t="shared" si="103"/>
        <v>2017</v>
      </c>
      <c r="BC238" s="9">
        <f t="shared" si="103"/>
        <v>2018</v>
      </c>
      <c r="BD238" s="9">
        <f t="shared" si="103"/>
        <v>2019</v>
      </c>
      <c r="BE238" s="9">
        <f t="shared" si="103"/>
        <v>2020</v>
      </c>
      <c r="BF238" s="9">
        <f t="shared" si="103"/>
        <v>2021</v>
      </c>
      <c r="BG238" s="9">
        <f t="shared" si="103"/>
        <v>2022</v>
      </c>
    </row>
    <row r="239" spans="2:59">
      <c r="B239" s="1"/>
      <c r="Y239" s="45" t="s">
        <v>368</v>
      </c>
      <c r="Z239" s="61" t="s">
        <v>365</v>
      </c>
      <c r="AA239" s="64">
        <v>9455.1321921284543</v>
      </c>
      <c r="AB239" s="64">
        <v>7830.2218543889594</v>
      </c>
      <c r="AC239" s="64">
        <v>7216.9644497301251</v>
      </c>
      <c r="AD239" s="64">
        <v>6731.9756979482008</v>
      </c>
      <c r="AE239" s="64">
        <v>6258.770927825567</v>
      </c>
      <c r="AF239" s="64">
        <v>5589.224508806783</v>
      </c>
      <c r="AG239" s="64">
        <v>4983.446766625575</v>
      </c>
      <c r="AH239" s="64">
        <v>4353.8708479707539</v>
      </c>
      <c r="AI239" s="64">
        <v>3951.3883427778419</v>
      </c>
      <c r="AJ239" s="64">
        <v>3475.920119413664</v>
      </c>
      <c r="AK239" s="64">
        <v>3072.9558582014815</v>
      </c>
      <c r="AL239" s="64">
        <v>2752.6835624902669</v>
      </c>
      <c r="AM239" s="64">
        <v>2289.9784541740382</v>
      </c>
      <c r="AN239" s="64">
        <v>2102.4654638561392</v>
      </c>
      <c r="AO239" s="64">
        <v>1838.7875242879725</v>
      </c>
      <c r="AP239" s="64">
        <v>1641.7359044225529</v>
      </c>
      <c r="AQ239" s="64">
        <v>1443.0943209876543</v>
      </c>
      <c r="AR239" s="64">
        <v>1193.0270749826304</v>
      </c>
      <c r="AS239" s="64">
        <v>1088.328465518161</v>
      </c>
      <c r="AT239" s="64">
        <v>991.65896919583554</v>
      </c>
      <c r="AU239" s="64">
        <v>925.02036586168322</v>
      </c>
      <c r="AV239" s="64">
        <v>765.07602837197328</v>
      </c>
      <c r="AW239" s="64">
        <v>738.20471303081331</v>
      </c>
      <c r="AX239" s="64">
        <v>722.42885783088116</v>
      </c>
      <c r="AY239" s="64">
        <v>652.86721106711923</v>
      </c>
      <c r="AZ239" s="64">
        <v>530.08178340588313</v>
      </c>
      <c r="BA239" s="64">
        <v>504.39520814615156</v>
      </c>
      <c r="BB239" s="64">
        <v>419.35889887722453</v>
      </c>
      <c r="BC239" s="64">
        <v>359.03464464560858</v>
      </c>
      <c r="BD239" s="64">
        <v>343.82169567006315</v>
      </c>
      <c r="BE239" s="64">
        <v>296.79945506075831</v>
      </c>
      <c r="BF239" s="64">
        <v>198.15575234227845</v>
      </c>
      <c r="BG239" s="64">
        <v>198.15575234227845</v>
      </c>
    </row>
    <row r="240" spans="2:59">
      <c r="B240" s="1"/>
      <c r="Y240" s="45" t="s">
        <v>370</v>
      </c>
      <c r="Z240" s="61" t="s">
        <v>365</v>
      </c>
      <c r="AA240" s="64">
        <v>7287.8948823750243</v>
      </c>
      <c r="AB240" s="64">
        <v>8512.1537599633302</v>
      </c>
      <c r="AC240" s="64">
        <v>6238.5929009239771</v>
      </c>
      <c r="AD240" s="64">
        <v>6251.3404903389765</v>
      </c>
      <c r="AE240" s="64">
        <v>5810.5641105846635</v>
      </c>
      <c r="AF240" s="64">
        <v>5546.1850327462143</v>
      </c>
      <c r="AG240" s="64">
        <v>5108.9579044943275</v>
      </c>
      <c r="AH240" s="64">
        <v>4809.2323803539639</v>
      </c>
      <c r="AI240" s="64">
        <v>4151.6541864230367</v>
      </c>
      <c r="AJ240" s="64">
        <v>3604.1755412670809</v>
      </c>
      <c r="AK240" s="64">
        <v>3399.9255157220105</v>
      </c>
      <c r="AL240" s="64">
        <v>3080.3508587733531</v>
      </c>
      <c r="AM240" s="64">
        <v>2798.9372354878751</v>
      </c>
      <c r="AN240" s="64">
        <v>2600.144247945695</v>
      </c>
      <c r="AO240" s="64">
        <v>2359.2988653867451</v>
      </c>
      <c r="AP240" s="64">
        <v>2145.9688744498008</v>
      </c>
      <c r="AQ240" s="64">
        <v>1972.6724794238685</v>
      </c>
      <c r="AR240" s="64">
        <v>1961.126781037892</v>
      </c>
      <c r="AS240" s="64">
        <v>1845.309403168169</v>
      </c>
      <c r="AT240" s="64">
        <v>1665.7669123002443</v>
      </c>
      <c r="AU240" s="64">
        <v>1605.4131407514642</v>
      </c>
      <c r="AV240" s="64">
        <v>1452.8243111504542</v>
      </c>
      <c r="AW240" s="64">
        <v>1511.6955646078923</v>
      </c>
      <c r="AX240" s="64">
        <v>1417.2264059637519</v>
      </c>
      <c r="AY240" s="64">
        <v>1385.8451522435898</v>
      </c>
      <c r="AZ240" s="64">
        <v>1411.7411950929957</v>
      </c>
      <c r="BA240" s="64">
        <v>1310.7253668763103</v>
      </c>
      <c r="BB240" s="64">
        <v>1105.6249346162735</v>
      </c>
      <c r="BC240" s="64">
        <v>1019.1656875963021</v>
      </c>
      <c r="BD240" s="64">
        <v>846.60744971803365</v>
      </c>
      <c r="BE240" s="64">
        <v>818.09534003965405</v>
      </c>
      <c r="BF240" s="64">
        <v>1096.0352136793952</v>
      </c>
      <c r="BG240" s="64">
        <v>1096.0352136793952</v>
      </c>
    </row>
    <row r="241" spans="2:59">
      <c r="B241" s="1"/>
      <c r="Y241" s="45" t="s">
        <v>371</v>
      </c>
      <c r="Z241" s="61" t="s">
        <v>365</v>
      </c>
      <c r="AA241" s="64">
        <v>6889.3934421366575</v>
      </c>
      <c r="AB241" s="64">
        <v>6647.8152232040547</v>
      </c>
      <c r="AC241" s="64">
        <v>7130.0163754459791</v>
      </c>
      <c r="AD241" s="64">
        <v>7795.5387375266291</v>
      </c>
      <c r="AE241" s="64">
        <v>8239.6264225585364</v>
      </c>
      <c r="AF241" s="64">
        <v>8483.277644173646</v>
      </c>
      <c r="AG241" s="64">
        <v>8751.9115659910367</v>
      </c>
      <c r="AH241" s="64">
        <v>8730.3700911090164</v>
      </c>
      <c r="AI241" s="64">
        <v>8945.9566901815651</v>
      </c>
      <c r="AJ241" s="64">
        <v>9007.6076076521731</v>
      </c>
      <c r="AK241" s="64">
        <v>8917.0494292008807</v>
      </c>
      <c r="AL241" s="64">
        <v>8972.7967176220591</v>
      </c>
      <c r="AM241" s="64">
        <v>8665.0158585098379</v>
      </c>
      <c r="AN241" s="64">
        <v>8413.760122662854</v>
      </c>
      <c r="AO241" s="64">
        <v>7964.5537959709654</v>
      </c>
      <c r="AP241" s="64">
        <v>7517.8626074198282</v>
      </c>
      <c r="AQ241" s="64">
        <v>6989.4952572016464</v>
      </c>
      <c r="AR241" s="64">
        <v>6983.2215915771467</v>
      </c>
      <c r="AS241" s="64">
        <v>6792.7467704944265</v>
      </c>
      <c r="AT241" s="64">
        <v>6640.0948545477922</v>
      </c>
      <c r="AU241" s="64">
        <v>6222.194303700292</v>
      </c>
      <c r="AV241" s="64">
        <v>6020.7851372096411</v>
      </c>
      <c r="AW241" s="64">
        <v>5984.1552045878661</v>
      </c>
      <c r="AX241" s="64">
        <v>5940.2592549918772</v>
      </c>
      <c r="AY241" s="64">
        <v>5794.0496677036199</v>
      </c>
      <c r="AZ241" s="64">
        <v>5672.2292573539107</v>
      </c>
      <c r="BA241" s="64">
        <v>5339.3334052111413</v>
      </c>
      <c r="BB241" s="64">
        <v>5022.0500930577682</v>
      </c>
      <c r="BC241" s="64">
        <v>4815.9456495570112</v>
      </c>
      <c r="BD241" s="64">
        <v>4863.2644432073957</v>
      </c>
      <c r="BE241" s="64">
        <v>4758.1638953424726</v>
      </c>
      <c r="BF241" s="64">
        <v>4505.0644095990601</v>
      </c>
      <c r="BG241" s="64">
        <v>4505.0644095990601</v>
      </c>
    </row>
    <row r="242" spans="2:59">
      <c r="B242" s="1"/>
      <c r="Y242" s="45" t="s">
        <v>372</v>
      </c>
      <c r="Z242" s="61" t="s">
        <v>365</v>
      </c>
      <c r="AA242" s="64">
        <v>2230.5651337082236</v>
      </c>
      <c r="AB242" s="64">
        <v>2468.4301611958545</v>
      </c>
      <c r="AC242" s="64">
        <v>2929.6289634983077</v>
      </c>
      <c r="AD242" s="64">
        <v>2991.4286915573493</v>
      </c>
      <c r="AE242" s="64">
        <v>3364.2840977045862</v>
      </c>
      <c r="AF242" s="64">
        <v>3886.7741224109577</v>
      </c>
      <c r="AG242" s="64">
        <v>4357.8833175654372</v>
      </c>
      <c r="AH242" s="64">
        <v>4895.8348803777644</v>
      </c>
      <c r="AI242" s="64">
        <v>4560.0504510234759</v>
      </c>
      <c r="AJ242" s="64">
        <v>4623.7070514086954</v>
      </c>
      <c r="AK242" s="64">
        <v>4610.551632285199</v>
      </c>
      <c r="AL242" s="64">
        <v>4501.7173266754744</v>
      </c>
      <c r="AM242" s="64">
        <v>4499.1945514167583</v>
      </c>
      <c r="AN242" s="64">
        <v>4464.0357568179115</v>
      </c>
      <c r="AO242" s="64">
        <v>4274.1359421719735</v>
      </c>
      <c r="AP242" s="64">
        <v>4434.6643261370782</v>
      </c>
      <c r="AQ242" s="64">
        <v>3937.952057613169</v>
      </c>
      <c r="AR242" s="64">
        <v>3922.253562075784</v>
      </c>
      <c r="AS242" s="64">
        <v>3658.2922182516395</v>
      </c>
      <c r="AT242" s="64">
        <v>3896.9995929908746</v>
      </c>
      <c r="AU242" s="64">
        <v>3828.4574587089555</v>
      </c>
      <c r="AV242" s="64">
        <v>3697.2035453761082</v>
      </c>
      <c r="AW242" s="64">
        <v>3512.2560420554364</v>
      </c>
      <c r="AX242" s="64">
        <v>3431.2418683964925</v>
      </c>
      <c r="AY242" s="64">
        <v>3367.9396681749622</v>
      </c>
      <c r="AZ242" s="64">
        <v>3265.728795673394</v>
      </c>
      <c r="BA242" s="64">
        <v>3195.1271398622343</v>
      </c>
      <c r="BB242" s="64">
        <v>3225.7300959772283</v>
      </c>
      <c r="BC242" s="64">
        <v>3031.265179603236</v>
      </c>
      <c r="BD242" s="64">
        <v>2961.5499431226858</v>
      </c>
      <c r="BE242" s="64">
        <v>2812.007468586929</v>
      </c>
      <c r="BF242" s="64">
        <v>2720.7799848332888</v>
      </c>
      <c r="BG242" s="64">
        <v>2720.7799848332888</v>
      </c>
    </row>
    <row r="243" spans="2:59">
      <c r="B243" s="1"/>
      <c r="Y243" s="45" t="s">
        <v>373</v>
      </c>
      <c r="Z243" s="61" t="s">
        <v>365</v>
      </c>
      <c r="AA243" s="64" t="s">
        <v>441</v>
      </c>
      <c r="AB243" s="64">
        <v>54.141834889719135</v>
      </c>
      <c r="AC243" s="64">
        <v>139.61063031744578</v>
      </c>
      <c r="AD243" s="64">
        <v>183.00570878648577</v>
      </c>
      <c r="AE243" s="64">
        <v>271.65705874235243</v>
      </c>
      <c r="AF243" s="64">
        <v>454.58688440443711</v>
      </c>
      <c r="AG243" s="64">
        <v>468.17646665328778</v>
      </c>
      <c r="AH243" s="64">
        <v>570.45904854387425</v>
      </c>
      <c r="AI243" s="64">
        <v>571.86712154504448</v>
      </c>
      <c r="AJ243" s="64">
        <v>655.15021229316778</v>
      </c>
      <c r="AK243" s="64">
        <v>663.72045864209895</v>
      </c>
      <c r="AL243" s="64">
        <v>722.67683095301493</v>
      </c>
      <c r="AM243" s="64">
        <v>741.75546862018746</v>
      </c>
      <c r="AN243" s="64">
        <v>1143.7516077170417</v>
      </c>
      <c r="AO243" s="64">
        <v>1095.4157396128019</v>
      </c>
      <c r="AP243" s="64">
        <v>774.4754768392371</v>
      </c>
      <c r="AQ243" s="64">
        <v>1050.777695473251</v>
      </c>
      <c r="AR243" s="64">
        <v>959.44126984126979</v>
      </c>
      <c r="AS243" s="64">
        <v>893.87914022081179</v>
      </c>
      <c r="AT243" s="64">
        <v>855.0187009982435</v>
      </c>
      <c r="AU243" s="64">
        <v>875.80956767783118</v>
      </c>
      <c r="AV243" s="64">
        <v>863.25883262552816</v>
      </c>
      <c r="AW243" s="64">
        <v>949.22049519821576</v>
      </c>
      <c r="AX243" s="64">
        <v>962.13637358712322</v>
      </c>
      <c r="AY243" s="64">
        <v>517.78313536953249</v>
      </c>
      <c r="AZ243" s="64">
        <v>796.42131644901724</v>
      </c>
      <c r="BA243" s="64">
        <v>745.24099430967351</v>
      </c>
      <c r="BB243" s="64">
        <v>665.05332879195203</v>
      </c>
      <c r="BC243" s="64">
        <v>548.36041024653309</v>
      </c>
      <c r="BD243" s="64">
        <v>553.44710409758693</v>
      </c>
      <c r="BE243" s="64">
        <v>537.80953886949442</v>
      </c>
      <c r="BF243" s="64">
        <v>494.28606374911328</v>
      </c>
      <c r="BG243" s="64">
        <v>494.28606374911328</v>
      </c>
    </row>
    <row r="244" spans="2:59" ht="15.75" thickBot="1">
      <c r="B244" s="1"/>
      <c r="Y244" s="59" t="s">
        <v>374</v>
      </c>
      <c r="Z244" s="58" t="s">
        <v>365</v>
      </c>
      <c r="AA244" s="66">
        <v>3767.0143496516403</v>
      </c>
      <c r="AB244" s="66">
        <v>4553.2371663580852</v>
      </c>
      <c r="AC244" s="66">
        <v>6327.1866800841644</v>
      </c>
      <c r="AD244" s="66">
        <v>6041.710673842359</v>
      </c>
      <c r="AE244" s="66">
        <v>5761.0973825842957</v>
      </c>
      <c r="AF244" s="66">
        <v>5633.9518074579619</v>
      </c>
      <c r="AG244" s="66">
        <v>6111.6239786703354</v>
      </c>
      <c r="AH244" s="66">
        <v>5984.5121145479297</v>
      </c>
      <c r="AI244" s="66">
        <v>6964.364085810108</v>
      </c>
      <c r="AJ244" s="66">
        <v>7123.1305925167708</v>
      </c>
      <c r="AK244" s="66">
        <v>7242.797105948328</v>
      </c>
      <c r="AL244" s="66">
        <v>7666.7747034858312</v>
      </c>
      <c r="AM244" s="66">
        <v>7411.1184317913039</v>
      </c>
      <c r="AN244" s="66">
        <v>7462.8428010003572</v>
      </c>
      <c r="AO244" s="66">
        <v>7480.8081325695421</v>
      </c>
      <c r="AP244" s="66">
        <v>7675.5463215258851</v>
      </c>
      <c r="AQ244" s="66">
        <v>8559.2546193415656</v>
      </c>
      <c r="AR244" s="66">
        <v>8228.9297204852774</v>
      </c>
      <c r="AS244" s="66">
        <v>8679.4440023467923</v>
      </c>
      <c r="AT244" s="66">
        <v>8292.7002699113145</v>
      </c>
      <c r="AU244" s="66">
        <v>8220.1051632997733</v>
      </c>
      <c r="AV244" s="66">
        <v>8112.8521452662953</v>
      </c>
      <c r="AW244" s="66">
        <v>7841.4679805197757</v>
      </c>
      <c r="AX244" s="66">
        <v>8023.7072392298742</v>
      </c>
      <c r="AY244" s="66">
        <v>8218.5151654411766</v>
      </c>
      <c r="AZ244" s="66">
        <v>8013.7976520247985</v>
      </c>
      <c r="BA244" s="66">
        <v>8443.4119436957171</v>
      </c>
      <c r="BB244" s="66">
        <v>8725.1826486795526</v>
      </c>
      <c r="BC244" s="66">
        <v>9175.0003250192603</v>
      </c>
      <c r="BD244" s="66">
        <v>9037.3093641842352</v>
      </c>
      <c r="BE244" s="66">
        <v>9123.1243021006921</v>
      </c>
      <c r="BF244" s="66">
        <v>9026.4579123755466</v>
      </c>
      <c r="BG244" s="66">
        <v>9026.4579123755466</v>
      </c>
    </row>
    <row r="245" spans="2:59" ht="15.75" thickTop="1">
      <c r="B245" s="1"/>
      <c r="Y245" s="56" t="s">
        <v>362</v>
      </c>
      <c r="Z245" s="56" t="s">
        <v>365</v>
      </c>
      <c r="AA245" s="144">
        <f>SUM(AA239:AA244)</f>
        <v>29630</v>
      </c>
      <c r="AB245" s="144">
        <f t="shared" ref="AB245:AW245" si="104">SUM(AB239:AB244)</f>
        <v>30066.000000000004</v>
      </c>
      <c r="AC245" s="144">
        <f t="shared" si="104"/>
        <v>29982</v>
      </c>
      <c r="AD245" s="144">
        <f t="shared" si="104"/>
        <v>29995</v>
      </c>
      <c r="AE245" s="144">
        <f t="shared" si="104"/>
        <v>29706</v>
      </c>
      <c r="AF245" s="144">
        <f t="shared" si="104"/>
        <v>29594</v>
      </c>
      <c r="AG245" s="144">
        <f t="shared" si="104"/>
        <v>29782</v>
      </c>
      <c r="AH245" s="144">
        <f t="shared" si="104"/>
        <v>29344.279362903304</v>
      </c>
      <c r="AI245" s="144">
        <f t="shared" si="104"/>
        <v>29145.28087776107</v>
      </c>
      <c r="AJ245" s="144">
        <f t="shared" si="104"/>
        <v>28489.691124551551</v>
      </c>
      <c r="AK245" s="144">
        <f t="shared" si="104"/>
        <v>27907</v>
      </c>
      <c r="AL245" s="144">
        <f t="shared" si="104"/>
        <v>27697</v>
      </c>
      <c r="AM245" s="144">
        <f t="shared" si="104"/>
        <v>26406</v>
      </c>
      <c r="AN245" s="144">
        <f t="shared" si="104"/>
        <v>26187</v>
      </c>
      <c r="AO245" s="144">
        <f t="shared" si="104"/>
        <v>25013</v>
      </c>
      <c r="AP245" s="144">
        <f t="shared" si="104"/>
        <v>24190.253510794384</v>
      </c>
      <c r="AQ245" s="144">
        <f t="shared" si="104"/>
        <v>23953.246430041156</v>
      </c>
      <c r="AR245" s="144">
        <f t="shared" si="104"/>
        <v>23248</v>
      </c>
      <c r="AS245" s="144">
        <f t="shared" si="104"/>
        <v>22958</v>
      </c>
      <c r="AT245" s="144">
        <f t="shared" si="104"/>
        <v>22342.239299944304</v>
      </c>
      <c r="AU245" s="144">
        <f t="shared" si="104"/>
        <v>21677</v>
      </c>
      <c r="AV245" s="144">
        <f t="shared" si="104"/>
        <v>20912</v>
      </c>
      <c r="AW245" s="144">
        <f t="shared" si="104"/>
        <v>20537</v>
      </c>
      <c r="AX245" s="144">
        <f t="shared" ref="AX245:AY245" si="105">SUM(AX239:AX244)</f>
        <v>20497</v>
      </c>
      <c r="AY245" s="144">
        <f t="shared" si="105"/>
        <v>19937</v>
      </c>
      <c r="AZ245" s="144">
        <f t="shared" ref="AZ245:BA245" si="106">SUM(AZ239:AZ244)</f>
        <v>19690</v>
      </c>
      <c r="BA245" s="57">
        <f t="shared" si="106"/>
        <v>19538.234058101229</v>
      </c>
      <c r="BB245" s="57">
        <f t="shared" ref="BB245:BC245" si="107">SUM(BB239:BB244)</f>
        <v>19163</v>
      </c>
      <c r="BC245" s="57">
        <f t="shared" si="107"/>
        <v>18948.771896667949</v>
      </c>
      <c r="BD245" s="57">
        <f t="shared" ref="BD245:BE245" si="108">SUM(BD239:BD244)</f>
        <v>18606</v>
      </c>
      <c r="BE245" s="57">
        <f t="shared" si="108"/>
        <v>18346</v>
      </c>
      <c r="BF245" s="57">
        <f t="shared" ref="BF245:BG245" si="109">SUM(BF239:BF244)</f>
        <v>18040.779336578682</v>
      </c>
      <c r="BG245" s="57">
        <f t="shared" si="109"/>
        <v>18040.779336578682</v>
      </c>
    </row>
    <row r="246" spans="2:59">
      <c r="B246" s="1"/>
    </row>
    <row r="247" spans="2:59">
      <c r="B247" s="1"/>
    </row>
    <row r="248" spans="2:59" s="127" customFormat="1">
      <c r="C248" s="254"/>
      <c r="D248" s="254"/>
      <c r="E248" s="254"/>
      <c r="F248" s="254"/>
      <c r="G248" s="254"/>
      <c r="H248" s="254"/>
      <c r="I248" s="254"/>
      <c r="J248" s="254"/>
      <c r="K248" s="254"/>
      <c r="L248" s="254"/>
      <c r="M248" s="254"/>
      <c r="N248" s="254"/>
      <c r="O248" s="254"/>
      <c r="P248" s="254"/>
      <c r="Q248" s="254"/>
      <c r="R248" s="254"/>
      <c r="S248" s="254"/>
      <c r="T248" s="106"/>
      <c r="U248" s="106"/>
      <c r="V248" s="216"/>
      <c r="W248" s="216" t="s">
        <v>177</v>
      </c>
      <c r="X248" s="181">
        <v>93</v>
      </c>
      <c r="Y248" s="386" t="s">
        <v>376</v>
      </c>
      <c r="Z248" s="274"/>
    </row>
    <row r="249" spans="2:59">
      <c r="B249" s="1"/>
      <c r="Y249" s="8" t="s">
        <v>257</v>
      </c>
      <c r="Z249" s="8" t="s">
        <v>278</v>
      </c>
      <c r="AA249" s="8">
        <v>1990</v>
      </c>
      <c r="AB249" s="8">
        <v>1991</v>
      </c>
      <c r="AC249" s="8">
        <v>1992</v>
      </c>
      <c r="AD249" s="8">
        <v>1993</v>
      </c>
      <c r="AE249" s="8">
        <v>1994</v>
      </c>
      <c r="AF249" s="8">
        <v>1995</v>
      </c>
      <c r="AG249" s="8">
        <v>1996</v>
      </c>
      <c r="AH249" s="8">
        <v>1997</v>
      </c>
      <c r="AI249" s="8">
        <v>1998</v>
      </c>
      <c r="AJ249" s="8">
        <v>1999</v>
      </c>
      <c r="AK249" s="8">
        <v>2000</v>
      </c>
      <c r="AL249" s="8">
        <v>2001</v>
      </c>
      <c r="AM249" s="8">
        <v>2002</v>
      </c>
      <c r="AN249" s="8">
        <v>2003</v>
      </c>
      <c r="AO249" s="8">
        <v>2004</v>
      </c>
      <c r="AP249" s="9">
        <f t="shared" ref="AP249:BG249" si="110">AO249+1</f>
        <v>2005</v>
      </c>
      <c r="AQ249" s="9">
        <f t="shared" si="110"/>
        <v>2006</v>
      </c>
      <c r="AR249" s="9">
        <f>AQ249+1</f>
        <v>2007</v>
      </c>
      <c r="AS249" s="9">
        <f>AR249+1</f>
        <v>2008</v>
      </c>
      <c r="AT249" s="9">
        <f t="shared" si="110"/>
        <v>2009</v>
      </c>
      <c r="AU249" s="9">
        <f t="shared" si="110"/>
        <v>2010</v>
      </c>
      <c r="AV249" s="9">
        <f t="shared" si="110"/>
        <v>2011</v>
      </c>
      <c r="AW249" s="9">
        <f t="shared" si="110"/>
        <v>2012</v>
      </c>
      <c r="AX249" s="9">
        <f t="shared" si="110"/>
        <v>2013</v>
      </c>
      <c r="AY249" s="9">
        <f t="shared" si="110"/>
        <v>2014</v>
      </c>
      <c r="AZ249" s="9">
        <f t="shared" si="110"/>
        <v>2015</v>
      </c>
      <c r="BA249" s="9">
        <f t="shared" si="110"/>
        <v>2016</v>
      </c>
      <c r="BB249" s="9">
        <f t="shared" si="110"/>
        <v>2017</v>
      </c>
      <c r="BC249" s="9">
        <f t="shared" si="110"/>
        <v>2018</v>
      </c>
      <c r="BD249" s="9">
        <f t="shared" si="110"/>
        <v>2019</v>
      </c>
      <c r="BE249" s="9">
        <f t="shared" si="110"/>
        <v>2020</v>
      </c>
      <c r="BF249" s="9">
        <f t="shared" si="110"/>
        <v>2021</v>
      </c>
      <c r="BG249" s="9">
        <f t="shared" si="110"/>
        <v>2022</v>
      </c>
    </row>
    <row r="250" spans="2:59">
      <c r="B250" s="1"/>
      <c r="Y250" s="45" t="s">
        <v>377</v>
      </c>
      <c r="Z250" s="61" t="s">
        <v>220</v>
      </c>
      <c r="AA250" s="14">
        <v>3940</v>
      </c>
      <c r="AB250" s="14">
        <v>3940</v>
      </c>
      <c r="AC250" s="14">
        <v>3300</v>
      </c>
      <c r="AD250" s="14">
        <v>3300</v>
      </c>
      <c r="AE250" s="14">
        <v>3300</v>
      </c>
      <c r="AF250" s="14">
        <v>3100</v>
      </c>
      <c r="AG250" s="14">
        <v>3100</v>
      </c>
      <c r="AH250" s="14">
        <v>3100</v>
      </c>
      <c r="AI250" s="14">
        <v>2700</v>
      </c>
      <c r="AJ250" s="14">
        <v>2700</v>
      </c>
      <c r="AK250" s="14">
        <v>2700</v>
      </c>
      <c r="AL250" s="14">
        <v>2700</v>
      </c>
      <c r="AM250" s="14">
        <v>2700</v>
      </c>
      <c r="AN250" s="14">
        <v>2700</v>
      </c>
      <c r="AO250" s="14">
        <v>2700</v>
      </c>
      <c r="AP250" s="14">
        <v>2700</v>
      </c>
      <c r="AQ250" s="14">
        <v>2700</v>
      </c>
      <c r="AR250" s="14">
        <v>2700</v>
      </c>
      <c r="AS250" s="14">
        <v>2700</v>
      </c>
      <c r="AT250" s="14">
        <v>2700</v>
      </c>
      <c r="AU250" s="14">
        <v>2700</v>
      </c>
      <c r="AV250" s="14">
        <v>2700</v>
      </c>
      <c r="AW250" s="14">
        <v>2700</v>
      </c>
      <c r="AX250" s="14">
        <v>2700</v>
      </c>
      <c r="AY250" s="14">
        <v>2700</v>
      </c>
      <c r="AZ250" s="14">
        <v>2700</v>
      </c>
      <c r="BA250" s="14">
        <v>2700</v>
      </c>
      <c r="BB250" s="14">
        <v>2700</v>
      </c>
      <c r="BC250" s="14">
        <v>2700</v>
      </c>
      <c r="BD250" s="14">
        <v>2700</v>
      </c>
      <c r="BE250" s="14">
        <v>2700</v>
      </c>
      <c r="BF250" s="14">
        <v>2700</v>
      </c>
      <c r="BG250" s="14">
        <v>2700</v>
      </c>
    </row>
    <row r="251" spans="2:59" ht="15.75" thickBot="1">
      <c r="B251" s="1"/>
      <c r="Y251" s="59" t="s">
        <v>378</v>
      </c>
      <c r="Z251" s="58" t="s">
        <v>220</v>
      </c>
      <c r="AA251" s="62">
        <v>1060</v>
      </c>
      <c r="AB251" s="62">
        <v>1060</v>
      </c>
      <c r="AC251" s="62">
        <v>380</v>
      </c>
      <c r="AD251" s="62">
        <v>380</v>
      </c>
      <c r="AE251" s="62">
        <v>380</v>
      </c>
      <c r="AF251" s="62">
        <v>300</v>
      </c>
      <c r="AG251" s="62">
        <v>300</v>
      </c>
      <c r="AH251" s="62">
        <v>300</v>
      </c>
      <c r="AI251" s="62">
        <v>580</v>
      </c>
      <c r="AJ251" s="62">
        <v>580</v>
      </c>
      <c r="AK251" s="62">
        <v>580</v>
      </c>
      <c r="AL251" s="62">
        <v>580</v>
      </c>
      <c r="AM251" s="62">
        <v>580</v>
      </c>
      <c r="AN251" s="62">
        <v>580</v>
      </c>
      <c r="AO251" s="62">
        <v>580</v>
      </c>
      <c r="AP251" s="62">
        <v>580</v>
      </c>
      <c r="AQ251" s="62">
        <v>580</v>
      </c>
      <c r="AR251" s="62">
        <v>580</v>
      </c>
      <c r="AS251" s="62">
        <v>580</v>
      </c>
      <c r="AT251" s="62">
        <v>580</v>
      </c>
      <c r="AU251" s="62">
        <v>580</v>
      </c>
      <c r="AV251" s="62">
        <v>580</v>
      </c>
      <c r="AW251" s="62">
        <v>580</v>
      </c>
      <c r="AX251" s="62">
        <v>580</v>
      </c>
      <c r="AY251" s="62">
        <v>580</v>
      </c>
      <c r="AZ251" s="62">
        <v>580</v>
      </c>
      <c r="BA251" s="62">
        <v>580</v>
      </c>
      <c r="BB251" s="62">
        <v>580</v>
      </c>
      <c r="BC251" s="62">
        <v>580</v>
      </c>
      <c r="BD251" s="62">
        <v>580</v>
      </c>
      <c r="BE251" s="62">
        <v>580</v>
      </c>
      <c r="BF251" s="62">
        <v>580</v>
      </c>
      <c r="BG251" s="62">
        <v>580</v>
      </c>
    </row>
    <row r="252" spans="2:59" ht="15.75" thickTop="1">
      <c r="B252" s="1"/>
      <c r="Y252" s="60" t="s">
        <v>379</v>
      </c>
      <c r="Z252" s="56" t="s">
        <v>220</v>
      </c>
      <c r="AA252" s="63">
        <v>3043.4384070199121</v>
      </c>
      <c r="AB252" s="63">
        <v>3011.3230892037518</v>
      </c>
      <c r="AC252" s="63">
        <v>2300.1761056633982</v>
      </c>
      <c r="AD252" s="63">
        <v>2269.825298393012</v>
      </c>
      <c r="AE252" s="63">
        <v>2211.3885616184739</v>
      </c>
      <c r="AF252" s="63">
        <v>2007.6839899979725</v>
      </c>
      <c r="AG252" s="63">
        <v>1966.5368343294608</v>
      </c>
      <c r="AH252" s="63">
        <v>1919.5610687022902</v>
      </c>
      <c r="AI252" s="63">
        <v>1770.6042202779208</v>
      </c>
      <c r="AJ252" s="63">
        <v>1719.4007471127516</v>
      </c>
      <c r="AK252" s="63">
        <v>1694.6579711183574</v>
      </c>
      <c r="AL252" s="63">
        <v>1659.3270029245045</v>
      </c>
      <c r="AM252" s="63">
        <v>1601.2224494433083</v>
      </c>
      <c r="AN252" s="63">
        <v>1583.047313552526</v>
      </c>
      <c r="AO252" s="63">
        <v>1535.1145404389717</v>
      </c>
      <c r="AP252" s="63">
        <v>1491.4510128152128</v>
      </c>
      <c r="AQ252" s="63">
        <v>1453.0296831294618</v>
      </c>
      <c r="AR252" s="63">
        <v>1424.5165175498967</v>
      </c>
      <c r="AS252" s="63">
        <v>1401.2945378517293</v>
      </c>
      <c r="AT252" s="63">
        <v>1372.6040640945305</v>
      </c>
      <c r="AU252" s="63">
        <v>1354.2787286063569</v>
      </c>
      <c r="AV252" s="63">
        <v>1326.6430757459832</v>
      </c>
      <c r="AW252" s="63">
        <v>1304.4563470808785</v>
      </c>
      <c r="AX252" s="63">
        <v>1280.3229740937697</v>
      </c>
      <c r="AY252" s="63">
        <v>1257.8853388172745</v>
      </c>
      <c r="AZ252" s="63">
        <v>1242.4865413915693</v>
      </c>
      <c r="BA252" s="63">
        <v>1219.1032859043914</v>
      </c>
      <c r="BB252" s="63">
        <v>1202.5142201116735</v>
      </c>
      <c r="BC252" s="63">
        <v>1185.8261649691276</v>
      </c>
      <c r="BD252" s="63">
        <v>1171.4715683112975</v>
      </c>
      <c r="BE252" s="63">
        <v>1154.7781532759184</v>
      </c>
      <c r="BF252" s="63">
        <v>1141.8158638656394</v>
      </c>
      <c r="BG252" s="63">
        <v>1141.8158638656394</v>
      </c>
    </row>
    <row r="253" spans="2:59">
      <c r="B253" s="1"/>
    </row>
    <row r="254" spans="2:59">
      <c r="B254" s="1"/>
    </row>
    <row r="255" spans="2:59" s="127" customFormat="1">
      <c r="C255" s="254"/>
      <c r="D255" s="254"/>
      <c r="E255" s="254"/>
      <c r="F255" s="254"/>
      <c r="G255" s="254"/>
      <c r="H255" s="254"/>
      <c r="I255" s="254"/>
      <c r="J255" s="254"/>
      <c r="K255" s="254"/>
      <c r="L255" s="254"/>
      <c r="M255" s="254"/>
      <c r="N255" s="254"/>
      <c r="O255" s="254"/>
      <c r="P255" s="254"/>
      <c r="Q255" s="254"/>
      <c r="R255" s="254"/>
      <c r="S255" s="254"/>
      <c r="T255" s="106"/>
      <c r="U255" s="106"/>
      <c r="V255" s="216"/>
      <c r="W255" s="216" t="s">
        <v>177</v>
      </c>
      <c r="X255" s="181">
        <v>94</v>
      </c>
      <c r="Y255" s="386" t="s">
        <v>380</v>
      </c>
      <c r="Z255" s="274"/>
    </row>
    <row r="256" spans="2:59">
      <c r="B256" s="1"/>
      <c r="Y256" s="8" t="s">
        <v>257</v>
      </c>
      <c r="Z256" s="8" t="s">
        <v>278</v>
      </c>
      <c r="AA256" s="8">
        <v>1990</v>
      </c>
      <c r="AB256" s="8">
        <v>1991</v>
      </c>
      <c r="AC256" s="8">
        <v>1992</v>
      </c>
      <c r="AD256" s="8">
        <v>1993</v>
      </c>
      <c r="AE256" s="8">
        <v>1994</v>
      </c>
      <c r="AF256" s="8">
        <v>1995</v>
      </c>
      <c r="AG256" s="8">
        <v>1996</v>
      </c>
      <c r="AH256" s="8">
        <v>1997</v>
      </c>
      <c r="AI256" s="8">
        <v>1998</v>
      </c>
      <c r="AJ256" s="8">
        <v>1999</v>
      </c>
      <c r="AK256" s="8">
        <v>2000</v>
      </c>
      <c r="AL256" s="8">
        <v>2001</v>
      </c>
      <c r="AM256" s="8">
        <v>2002</v>
      </c>
      <c r="AN256" s="8">
        <v>2003</v>
      </c>
      <c r="AO256" s="8">
        <v>2004</v>
      </c>
      <c r="AP256" s="218">
        <f t="shared" ref="AP256:BG256" si="111">AO256+1</f>
        <v>2005</v>
      </c>
      <c r="AQ256" s="218">
        <f t="shared" si="111"/>
        <v>2006</v>
      </c>
      <c r="AR256" s="218">
        <f>AQ256+1</f>
        <v>2007</v>
      </c>
      <c r="AS256" s="218">
        <f>AR256+1</f>
        <v>2008</v>
      </c>
      <c r="AT256" s="218">
        <f t="shared" si="111"/>
        <v>2009</v>
      </c>
      <c r="AU256" s="218">
        <f t="shared" si="111"/>
        <v>2010</v>
      </c>
      <c r="AV256" s="218">
        <f t="shared" si="111"/>
        <v>2011</v>
      </c>
      <c r="AW256" s="218">
        <f t="shared" si="111"/>
        <v>2012</v>
      </c>
      <c r="AX256" s="218">
        <f t="shared" si="111"/>
        <v>2013</v>
      </c>
      <c r="AY256" s="218">
        <f t="shared" si="111"/>
        <v>2014</v>
      </c>
      <c r="AZ256" s="218">
        <f t="shared" si="111"/>
        <v>2015</v>
      </c>
      <c r="BA256" s="218">
        <f t="shared" si="111"/>
        <v>2016</v>
      </c>
      <c r="BB256" s="218">
        <f t="shared" si="111"/>
        <v>2017</v>
      </c>
      <c r="BC256" s="218">
        <f t="shared" si="111"/>
        <v>2018</v>
      </c>
      <c r="BD256" s="218">
        <f t="shared" si="111"/>
        <v>2019</v>
      </c>
      <c r="BE256" s="218">
        <f t="shared" si="111"/>
        <v>2020</v>
      </c>
      <c r="BF256" s="218">
        <f t="shared" si="111"/>
        <v>2021</v>
      </c>
      <c r="BG256" s="218">
        <f t="shared" si="111"/>
        <v>2022</v>
      </c>
    </row>
    <row r="257" spans="2:66">
      <c r="B257" s="1"/>
      <c r="Y257" s="45" t="s">
        <v>368</v>
      </c>
      <c r="Z257" s="61" t="s">
        <v>10</v>
      </c>
      <c r="AA257" s="182">
        <v>28.776112456974111</v>
      </c>
      <c r="AB257" s="182">
        <v>23.579327863709285</v>
      </c>
      <c r="AC257" s="182">
        <v>16.60028918269143</v>
      </c>
      <c r="AD257" s="182">
        <v>15.279899315506222</v>
      </c>
      <c r="AE257" s="182">
        <v>13.841040358066149</v>
      </c>
      <c r="AF257" s="182">
        <v>11.221396562835661</v>
      </c>
      <c r="AG257" s="182">
        <v>9.8001316284892432</v>
      </c>
      <c r="AH257" s="182">
        <v>8.3575209779224853</v>
      </c>
      <c r="AI257" s="182">
        <v>6.9963448756794246</v>
      </c>
      <c r="AJ257" s="182">
        <v>5.9764996502240981</v>
      </c>
      <c r="AK257" s="182">
        <v>5.2076091399959941</v>
      </c>
      <c r="AL257" s="182">
        <v>4.5676021657465222</v>
      </c>
      <c r="AM257" s="182">
        <v>3.6667649095649542</v>
      </c>
      <c r="AN257" s="182">
        <v>3.3283023043944264</v>
      </c>
      <c r="AO257" s="182">
        <v>2.8227494653122451</v>
      </c>
      <c r="AP257" s="182">
        <v>2.4485686774261159</v>
      </c>
      <c r="AQ257" s="182">
        <v>2.0968588839506173</v>
      </c>
      <c r="AR257" s="182">
        <v>1.6994867741969966</v>
      </c>
      <c r="AS257" s="182">
        <v>1.5250687341191531</v>
      </c>
      <c r="AT257" s="182">
        <v>1.3611551313139967</v>
      </c>
      <c r="AU257" s="182">
        <v>1.2527354050141475</v>
      </c>
      <c r="AV257" s="182">
        <v>1.0149828154589156</v>
      </c>
      <c r="AW257" s="182">
        <v>0.96295582335806285</v>
      </c>
      <c r="AX257" s="182">
        <v>0.92494226382919886</v>
      </c>
      <c r="AY257" s="182">
        <v>0.82123209299585231</v>
      </c>
      <c r="AZ257" s="182">
        <v>0.65861948171865059</v>
      </c>
      <c r="BA257" s="182">
        <v>0.6149098556454029</v>
      </c>
      <c r="BB257" s="182">
        <v>0.50428503923023582</v>
      </c>
      <c r="BC257" s="182">
        <v>0.42575267575115555</v>
      </c>
      <c r="BD257" s="182">
        <v>0.4027773410460585</v>
      </c>
      <c r="BE257" s="182">
        <v>0.34273752660836143</v>
      </c>
      <c r="BF257" s="182">
        <v>0.22625738154064434</v>
      </c>
      <c r="BG257" s="182">
        <v>0.22625738154064434</v>
      </c>
    </row>
    <row r="258" spans="2:66">
      <c r="B258" s="1"/>
      <c r="Y258" s="45" t="s">
        <v>370</v>
      </c>
      <c r="Z258" s="61" t="s">
        <v>10</v>
      </c>
      <c r="AA258" s="182">
        <v>22.180259191344017</v>
      </c>
      <c r="AB258" s="182">
        <v>25.632845156230101</v>
      </c>
      <c r="AC258" s="182">
        <v>14.349862323666635</v>
      </c>
      <c r="AD258" s="182">
        <v>14.188977733303433</v>
      </c>
      <c r="AE258" s="182">
        <v>12.849847563549378</v>
      </c>
      <c r="AF258" s="182">
        <v>11.134986895810954</v>
      </c>
      <c r="AG258" s="182">
        <v>10.046953904226751</v>
      </c>
      <c r="AH258" s="182">
        <v>9.2316152476699109</v>
      </c>
      <c r="AI258" s="182">
        <v>7.3509364236151269</v>
      </c>
      <c r="AJ258" s="182">
        <v>6.1970221183801231</v>
      </c>
      <c r="AK258" s="182">
        <v>5.7617108764269975</v>
      </c>
      <c r="AL258" s="182">
        <v>5.1113093584443119</v>
      </c>
      <c r="AM258" s="182">
        <v>4.4817211360459774</v>
      </c>
      <c r="AN258" s="182">
        <v>4.1161513665594853</v>
      </c>
      <c r="AO258" s="182">
        <v>3.6217939934963606</v>
      </c>
      <c r="AP258" s="182">
        <v>3.2006074512680778</v>
      </c>
      <c r="AQ258" s="182">
        <v>2.866351667695473</v>
      </c>
      <c r="AR258" s="182">
        <v>2.7936574925979363</v>
      </c>
      <c r="AS258" s="182">
        <v>2.5858219873059891</v>
      </c>
      <c r="AT258" s="182">
        <v>2.2864384336575125</v>
      </c>
      <c r="AU258" s="182">
        <v>2.1741768671448307</v>
      </c>
      <c r="AV258" s="182">
        <v>1.9273793126631777</v>
      </c>
      <c r="AW258" s="182">
        <v>1.9719408741067772</v>
      </c>
      <c r="AX258" s="182">
        <v>1.8145075270477349</v>
      </c>
      <c r="AY258" s="182">
        <v>1.743234298878205</v>
      </c>
      <c r="AZ258" s="182">
        <v>1.7540694348310968</v>
      </c>
      <c r="BA258" s="182">
        <v>1.597909601677149</v>
      </c>
      <c r="BB258" s="182">
        <v>1.3295297059861082</v>
      </c>
      <c r="BC258" s="182">
        <v>1.2085533387904468</v>
      </c>
      <c r="BD258" s="182">
        <v>0.99177655686521282</v>
      </c>
      <c r="BE258" s="182">
        <v>0.94471862597462608</v>
      </c>
      <c r="BF258" s="182">
        <v>1.2514703943344994</v>
      </c>
      <c r="BG258" s="182">
        <v>1.2514703943344994</v>
      </c>
    </row>
    <row r="259" spans="2:66">
      <c r="B259" s="1"/>
      <c r="Y259" s="45" t="s">
        <v>371</v>
      </c>
      <c r="Z259" s="61" t="s">
        <v>10</v>
      </c>
      <c r="AA259" s="182">
        <v>20.967444602869815</v>
      </c>
      <c r="AB259" s="182">
        <v>20.018719474394562</v>
      </c>
      <c r="AC259" s="182">
        <v>16.400293299789588</v>
      </c>
      <c r="AD259" s="182">
        <v>17.693921125686735</v>
      </c>
      <c r="AE259" s="182">
        <v>18.221629001150006</v>
      </c>
      <c r="AF259" s="182">
        <v>17.031740708915144</v>
      </c>
      <c r="AG259" s="182">
        <v>17.210956465315405</v>
      </c>
      <c r="AH259" s="182">
        <v>16.75847854225573</v>
      </c>
      <c r="AI259" s="182">
        <v>15.839748670058977</v>
      </c>
      <c r="AJ259" s="182">
        <v>15.48768725029565</v>
      </c>
      <c r="AK259" s="182">
        <v>15.111348894051673</v>
      </c>
      <c r="AL259" s="182">
        <v>14.888803885302643</v>
      </c>
      <c r="AM259" s="182">
        <v>13.874617917428234</v>
      </c>
      <c r="AN259" s="182">
        <v>13.319380359056805</v>
      </c>
      <c r="AO259" s="182">
        <v>12.226502340303435</v>
      </c>
      <c r="AP259" s="182">
        <v>11.21252380004192</v>
      </c>
      <c r="AQ259" s="182">
        <v>10.155944078806584</v>
      </c>
      <c r="AR259" s="182">
        <v>9.9477145029127243</v>
      </c>
      <c r="AS259" s="182">
        <v>9.5186389465038133</v>
      </c>
      <c r="AT259" s="182">
        <v>9.1142211833254798</v>
      </c>
      <c r="AU259" s="182">
        <v>8.4265853907569479</v>
      </c>
      <c r="AV259" s="182">
        <v>7.9874329128334978</v>
      </c>
      <c r="AW259" s="182">
        <v>7.8060692385417143</v>
      </c>
      <c r="AX259" s="182">
        <v>7.6054503962392417</v>
      </c>
      <c r="AY259" s="182">
        <v>7.2882501293834832</v>
      </c>
      <c r="AZ259" s="182">
        <v>7.0476685119497304</v>
      </c>
      <c r="BA259" s="182">
        <v>6.5091988988319862</v>
      </c>
      <c r="BB259" s="182">
        <v>6.0390866510151193</v>
      </c>
      <c r="BC259" s="182">
        <v>5.7108743603139445</v>
      </c>
      <c r="BD259" s="182">
        <v>5.697176024396736</v>
      </c>
      <c r="BE259" s="182">
        <v>5.4946237160477303</v>
      </c>
      <c r="BF259" s="182">
        <v>5.1439540106166977</v>
      </c>
      <c r="BG259" s="182">
        <v>5.1439540106166977</v>
      </c>
    </row>
    <row r="260" spans="2:66">
      <c r="B260" s="1"/>
      <c r="Y260" s="45" t="s">
        <v>372</v>
      </c>
      <c r="Z260" s="61" t="s">
        <v>10</v>
      </c>
      <c r="AA260" s="74">
        <v>6.7885875972871128</v>
      </c>
      <c r="AB260" s="74">
        <v>7.4332407384960142</v>
      </c>
      <c r="AC260" s="74">
        <v>6.7386625402982343</v>
      </c>
      <c r="AD260" s="74">
        <v>6.7897941506895378</v>
      </c>
      <c r="AE260" s="74">
        <v>7.439989817378903</v>
      </c>
      <c r="AF260" s="74">
        <v>7.8034141783028996</v>
      </c>
      <c r="AG260" s="74">
        <v>8.5699380637023026</v>
      </c>
      <c r="AH260" s="74">
        <v>9.3978540351678905</v>
      </c>
      <c r="AI260" s="74">
        <v>8.0740445732624018</v>
      </c>
      <c r="AJ260" s="74">
        <v>7.950005358622608</v>
      </c>
      <c r="AK260" s="74">
        <v>7.8133080749048656</v>
      </c>
      <c r="AL260" s="74">
        <v>7.4698211196857276</v>
      </c>
      <c r="AM260" s="74">
        <v>7.2042113201415292</v>
      </c>
      <c r="AN260" s="74">
        <v>7.0667798124330119</v>
      </c>
      <c r="AO260" s="74">
        <v>6.5612882326410205</v>
      </c>
      <c r="AP260" s="74">
        <v>6.6140846007126388</v>
      </c>
      <c r="AQ260" s="74">
        <v>5.7219612304526759</v>
      </c>
      <c r="AR260" s="74">
        <v>5.5873149851958726</v>
      </c>
      <c r="AS260" s="74">
        <v>5.1263449033015087</v>
      </c>
      <c r="AT260" s="74">
        <v>5.3490374791140045</v>
      </c>
      <c r="AU260" s="74">
        <v>5.1847984997038878</v>
      </c>
      <c r="AV260" s="74">
        <v>4.9048694830967143</v>
      </c>
      <c r="AW260" s="74">
        <v>4.5815846866323779</v>
      </c>
      <c r="AX260" s="74">
        <v>4.3930977937804601</v>
      </c>
      <c r="AY260" s="74">
        <v>4.2364819306184014</v>
      </c>
      <c r="AZ260" s="74">
        <v>4.0576240764590894</v>
      </c>
      <c r="BA260" s="74">
        <v>3.8951899950883497</v>
      </c>
      <c r="BB260" s="74">
        <v>3.8789863106548106</v>
      </c>
      <c r="BC260" s="74">
        <v>3.5945535629333589</v>
      </c>
      <c r="BD260" s="74">
        <v>3.4693715565021663</v>
      </c>
      <c r="BE260" s="74">
        <v>3.2472447915729044</v>
      </c>
      <c r="BF260" s="74">
        <v>3.1066297487707626</v>
      </c>
      <c r="BG260" s="74">
        <v>3.1066297487707626</v>
      </c>
    </row>
    <row r="261" spans="2:66">
      <c r="B261" s="1"/>
      <c r="Y261" s="45" t="s">
        <v>373</v>
      </c>
      <c r="Z261" s="61" t="s">
        <v>10</v>
      </c>
      <c r="AA261" s="74" t="s">
        <v>441</v>
      </c>
      <c r="AB261" s="74">
        <v>0.16303855749526852</v>
      </c>
      <c r="AC261" s="74">
        <v>0.32112903595279485</v>
      </c>
      <c r="AD261" s="74">
        <v>0.41537713887954547</v>
      </c>
      <c r="AE261" s="74">
        <v>0.60075953521321124</v>
      </c>
      <c r="AF261" s="74">
        <v>0.91266680988184745</v>
      </c>
      <c r="AG261" s="74">
        <v>0.92068626663990893</v>
      </c>
      <c r="AH261" s="74">
        <v>1.0950309808737708</v>
      </c>
      <c r="AI261" s="74">
        <v>1.0125503388458426</v>
      </c>
      <c r="AJ261" s="74">
        <v>1.1264657644879505</v>
      </c>
      <c r="AK261" s="74">
        <v>1.1247791658321649</v>
      </c>
      <c r="AL261" s="74">
        <v>1.199157179988245</v>
      </c>
      <c r="AM261" s="74">
        <v>1.1877155083519855</v>
      </c>
      <c r="AN261" s="74">
        <v>1.8106129099678454</v>
      </c>
      <c r="AO261" s="74">
        <v>1.6815886297053229</v>
      </c>
      <c r="AP261" s="74">
        <v>1.155092234332425</v>
      </c>
      <c r="AQ261" s="74">
        <v>1.5268111818930041</v>
      </c>
      <c r="AR261" s="74">
        <v>1.3667399365079365</v>
      </c>
      <c r="AS261" s="74">
        <v>1.2525879566910234</v>
      </c>
      <c r="AT261" s="74">
        <v>1.173602143867015</v>
      </c>
      <c r="AU261" s="74">
        <v>1.1860902678160163</v>
      </c>
      <c r="AV261" s="74">
        <v>1.1452363528792175</v>
      </c>
      <c r="AW261" s="74">
        <v>1.238216699740567</v>
      </c>
      <c r="AX261" s="74">
        <v>1.23184530331486</v>
      </c>
      <c r="AY261" s="74">
        <v>0.651311814668175</v>
      </c>
      <c r="AZ261" s="74">
        <v>0.98954276696525989</v>
      </c>
      <c r="BA261" s="74">
        <v>0.90852574495357885</v>
      </c>
      <c r="BB261" s="74">
        <v>0.79973608500492654</v>
      </c>
      <c r="BC261" s="74">
        <v>0.65026012230354391</v>
      </c>
      <c r="BD261" s="74">
        <v>0.648347547014546</v>
      </c>
      <c r="BE261" s="74">
        <v>0.62105070610988788</v>
      </c>
      <c r="BF261" s="74">
        <v>0.5643836688764402</v>
      </c>
      <c r="BG261" s="74">
        <v>0.5643836688764402</v>
      </c>
    </row>
    <row r="262" spans="2:66" ht="15.75" thickBot="1">
      <c r="B262" s="1"/>
      <c r="Y262" s="59" t="s">
        <v>374</v>
      </c>
      <c r="Z262" s="58" t="s">
        <v>10</v>
      </c>
      <c r="AA262" s="183">
        <v>11.464676151524937</v>
      </c>
      <c r="AB262" s="183">
        <v>13.711268209674763</v>
      </c>
      <c r="AC262" s="183">
        <v>14.553643617601319</v>
      </c>
      <c r="AD262" s="183">
        <v>13.71317053593452</v>
      </c>
      <c r="AE262" s="183">
        <v>12.740453724642348</v>
      </c>
      <c r="AF262" s="183">
        <v>11.311194844253489</v>
      </c>
      <c r="AG262" s="183">
        <v>12.018733671626384</v>
      </c>
      <c r="AH262" s="183">
        <v>11.487636470263425</v>
      </c>
      <c r="AI262" s="183">
        <v>12.331132441887361</v>
      </c>
      <c r="AJ262" s="183">
        <v>12.247516062555031</v>
      </c>
      <c r="AK262" s="183">
        <v>12.274063848788302</v>
      </c>
      <c r="AL262" s="183">
        <v>12.721686290832551</v>
      </c>
      <c r="AM262" s="183">
        <v>11.866849208467322</v>
      </c>
      <c r="AN262" s="183">
        <v>11.814033247588423</v>
      </c>
      <c r="AO262" s="183">
        <v>11.483897338541613</v>
      </c>
      <c r="AP262" s="183">
        <v>11.447701335149866</v>
      </c>
      <c r="AQ262" s="183">
        <v>12.436851027366254</v>
      </c>
      <c r="AR262" s="183">
        <v>11.722246308588531</v>
      </c>
      <c r="AS262" s="183">
        <v>12.162457472078511</v>
      </c>
      <c r="AT262" s="183">
        <v>11.38259409279808</v>
      </c>
      <c r="AU262" s="183">
        <v>11.132313569564168</v>
      </c>
      <c r="AV262" s="183">
        <v>10.762859123068477</v>
      </c>
      <c r="AW262" s="183">
        <v>10.2288526776205</v>
      </c>
      <c r="AX262" s="183">
        <v>10.272936715788502</v>
      </c>
      <c r="AY262" s="183">
        <v>10.337949733455883</v>
      </c>
      <c r="AZ262" s="183">
        <v>9.9570357280761694</v>
      </c>
      <c r="BA262" s="183">
        <v>10.293391244803832</v>
      </c>
      <c r="BB262" s="183">
        <v>10.492156208108797</v>
      </c>
      <c r="BC262" s="183">
        <v>10.879955449008088</v>
      </c>
      <c r="BD262" s="183">
        <v>10.586950974175279</v>
      </c>
      <c r="BE262" s="183">
        <v>10.535184633686489</v>
      </c>
      <c r="BF262" s="183">
        <v>10.306552838865919</v>
      </c>
      <c r="BG262" s="183">
        <v>10.306552838865919</v>
      </c>
    </row>
    <row r="263" spans="2:66" ht="15.75" thickTop="1">
      <c r="B263" s="1"/>
      <c r="Y263" s="56" t="s">
        <v>362</v>
      </c>
      <c r="Z263" s="56" t="s">
        <v>10</v>
      </c>
      <c r="AA263" s="184">
        <f>SUM(AA257:AA262)</f>
        <v>90.177080000000004</v>
      </c>
      <c r="AB263" s="184">
        <f t="shared" ref="AB263:AS263" si="112">SUM(AB257:AB262)</f>
        <v>90.53843999999998</v>
      </c>
      <c r="AC263" s="184">
        <f t="shared" si="112"/>
        <v>68.963880000000003</v>
      </c>
      <c r="AD263" s="184">
        <f t="shared" si="112"/>
        <v>68.081139999999991</v>
      </c>
      <c r="AE263" s="184">
        <f t="shared" si="112"/>
        <v>65.693719999999999</v>
      </c>
      <c r="AF263" s="184">
        <f t="shared" si="112"/>
        <v>59.415399999999991</v>
      </c>
      <c r="AG263" s="184">
        <f t="shared" si="112"/>
        <v>58.567399999999999</v>
      </c>
      <c r="AH263" s="184">
        <f t="shared" si="112"/>
        <v>56.328136254153215</v>
      </c>
      <c r="AI263" s="184">
        <f t="shared" si="112"/>
        <v>51.604757323349133</v>
      </c>
      <c r="AJ263" s="184">
        <f t="shared" si="112"/>
        <v>48.985196204565462</v>
      </c>
      <c r="AK263" s="184">
        <f t="shared" si="112"/>
        <v>47.292819999999999</v>
      </c>
      <c r="AL263" s="184">
        <f t="shared" si="112"/>
        <v>45.958380000000005</v>
      </c>
      <c r="AM263" s="184">
        <f t="shared" si="112"/>
        <v>42.281880000000001</v>
      </c>
      <c r="AN263" s="184">
        <f t="shared" si="112"/>
        <v>41.455259999999996</v>
      </c>
      <c r="AO263" s="184">
        <f t="shared" si="112"/>
        <v>38.397819999999996</v>
      </c>
      <c r="AP263" s="184">
        <f t="shared" si="112"/>
        <v>36.078578098931047</v>
      </c>
      <c r="AQ263" s="184">
        <f t="shared" si="112"/>
        <v>34.804778070164609</v>
      </c>
      <c r="AR263" s="184">
        <f t="shared" si="112"/>
        <v>33.117159999999998</v>
      </c>
      <c r="AS263" s="184">
        <f t="shared" si="112"/>
        <v>32.170919999999995</v>
      </c>
      <c r="AT263" s="184">
        <f t="shared" ref="AT263:AY263" si="113">SUM(AT257:AT262)</f>
        <v>30.667048464076089</v>
      </c>
      <c r="AU263" s="184">
        <f t="shared" si="113"/>
        <v>29.3567</v>
      </c>
      <c r="AV263" s="184">
        <f t="shared" si="113"/>
        <v>27.742760000000001</v>
      </c>
      <c r="AW263" s="184">
        <f t="shared" si="113"/>
        <v>26.789619999999999</v>
      </c>
      <c r="AX263" s="184">
        <f t="shared" si="113"/>
        <v>26.242779999999996</v>
      </c>
      <c r="AY263" s="184">
        <f t="shared" si="113"/>
        <v>25.07846</v>
      </c>
      <c r="AZ263" s="184">
        <f t="shared" ref="AZ263:BA263" si="114">SUM(AZ257:AZ262)</f>
        <v>24.464559999999995</v>
      </c>
      <c r="BA263" s="184">
        <f t="shared" si="114"/>
        <v>23.819125341000301</v>
      </c>
      <c r="BB263" s="184">
        <f t="shared" ref="BB263:BC263" si="115">SUM(BB257:BB262)</f>
        <v>23.043779999999998</v>
      </c>
      <c r="BC263" s="184">
        <f t="shared" si="115"/>
        <v>22.469949509100537</v>
      </c>
      <c r="BD263" s="184">
        <f t="shared" ref="BD263:BE263" si="116">SUM(BD257:BD262)</f>
        <v>21.796399999999998</v>
      </c>
      <c r="BE263" s="184">
        <f t="shared" si="116"/>
        <v>21.185559999999999</v>
      </c>
      <c r="BF263" s="184">
        <f t="shared" ref="BF263:BG263" si="117">SUM(BF257:BF262)</f>
        <v>20.599248043004962</v>
      </c>
      <c r="BG263" s="184">
        <f t="shared" si="117"/>
        <v>20.599248043004962</v>
      </c>
    </row>
    <row r="264" spans="2:66">
      <c r="B264" s="1"/>
    </row>
    <row r="265" spans="2:66">
      <c r="B265" s="1"/>
    </row>
    <row r="266" spans="2:66" s="127" customFormat="1">
      <c r="C266" s="254"/>
      <c r="D266" s="254"/>
      <c r="E266" s="254"/>
      <c r="F266" s="254"/>
      <c r="G266" s="254"/>
      <c r="H266" s="254"/>
      <c r="I266" s="254"/>
      <c r="J266" s="254"/>
      <c r="K266" s="254"/>
      <c r="L266" s="254"/>
      <c r="M266" s="254"/>
      <c r="N266" s="254"/>
      <c r="O266" s="254"/>
      <c r="P266" s="254"/>
      <c r="Q266" s="254"/>
      <c r="R266" s="254"/>
      <c r="S266" s="254"/>
      <c r="T266" s="106"/>
      <c r="U266" s="106"/>
      <c r="V266" s="216"/>
      <c r="W266" s="216" t="s">
        <v>177</v>
      </c>
      <c r="X266" s="181">
        <v>100</v>
      </c>
      <c r="Y266" s="386" t="s">
        <v>381</v>
      </c>
      <c r="Z266" s="274"/>
      <c r="AA266" s="94"/>
      <c r="AB266" s="94"/>
      <c r="AC266" s="94"/>
      <c r="AD266" s="94"/>
      <c r="AE266" s="94"/>
      <c r="AF266" s="94"/>
      <c r="AG266" s="94"/>
      <c r="AH266" s="94"/>
      <c r="AI266" s="94"/>
      <c r="AJ266" s="94"/>
      <c r="AK266" s="94"/>
      <c r="AL266" s="94"/>
      <c r="AM266" s="94"/>
      <c r="AN266" s="94"/>
      <c r="AO266" s="94"/>
      <c r="AP266" s="94"/>
      <c r="AQ266" s="94"/>
      <c r="AR266" s="94"/>
    </row>
    <row r="267" spans="2:66">
      <c r="B267" s="1"/>
      <c r="Y267" s="8" t="s">
        <v>257</v>
      </c>
      <c r="Z267" s="8" t="s">
        <v>278</v>
      </c>
      <c r="AA267" s="8">
        <v>1990</v>
      </c>
      <c r="AB267" s="8">
        <v>1991</v>
      </c>
      <c r="AC267" s="8">
        <v>1992</v>
      </c>
      <c r="AD267" s="8">
        <v>1993</v>
      </c>
      <c r="AE267" s="8">
        <v>1994</v>
      </c>
      <c r="AF267" s="8">
        <v>1995</v>
      </c>
      <c r="AG267" s="8">
        <v>1996</v>
      </c>
      <c r="AH267" s="8">
        <v>1997</v>
      </c>
      <c r="AI267" s="8">
        <v>1998</v>
      </c>
      <c r="AJ267" s="8">
        <v>1999</v>
      </c>
      <c r="AK267" s="8">
        <v>2000</v>
      </c>
      <c r="AL267" s="8">
        <v>2001</v>
      </c>
      <c r="AM267" s="8">
        <v>2002</v>
      </c>
      <c r="AN267" s="8">
        <v>2003</v>
      </c>
      <c r="AO267" s="8">
        <v>2004</v>
      </c>
      <c r="AP267" s="218">
        <f t="shared" ref="AP267:BG267" si="118">AO267+1</f>
        <v>2005</v>
      </c>
      <c r="AQ267" s="218">
        <f t="shared" si="118"/>
        <v>2006</v>
      </c>
      <c r="AR267" s="218">
        <f>AQ267+1</f>
        <v>2007</v>
      </c>
      <c r="AS267" s="218">
        <f>AR267+1</f>
        <v>2008</v>
      </c>
      <c r="AT267" s="218">
        <f t="shared" si="118"/>
        <v>2009</v>
      </c>
      <c r="AU267" s="218">
        <f t="shared" si="118"/>
        <v>2010</v>
      </c>
      <c r="AV267" s="218">
        <f t="shared" si="118"/>
        <v>2011</v>
      </c>
      <c r="AW267" s="218">
        <f t="shared" si="118"/>
        <v>2012</v>
      </c>
      <c r="AX267" s="218">
        <f t="shared" si="118"/>
        <v>2013</v>
      </c>
      <c r="AY267" s="218">
        <f t="shared" si="118"/>
        <v>2014</v>
      </c>
      <c r="AZ267" s="218">
        <f t="shared" si="118"/>
        <v>2015</v>
      </c>
      <c r="BA267" s="218">
        <f t="shared" si="118"/>
        <v>2016</v>
      </c>
      <c r="BB267" s="218">
        <f t="shared" si="118"/>
        <v>2017</v>
      </c>
      <c r="BC267" s="218">
        <f t="shared" si="118"/>
        <v>2018</v>
      </c>
      <c r="BD267" s="218">
        <f t="shared" si="118"/>
        <v>2019</v>
      </c>
      <c r="BE267" s="218">
        <f t="shared" si="118"/>
        <v>2020</v>
      </c>
      <c r="BF267" s="218">
        <f t="shared" si="118"/>
        <v>2021</v>
      </c>
      <c r="BG267" s="218">
        <f t="shared" si="118"/>
        <v>2022</v>
      </c>
    </row>
    <row r="268" spans="2:66">
      <c r="B268" s="1"/>
      <c r="Y268" s="8" t="s">
        <v>382</v>
      </c>
      <c r="Z268" s="8"/>
      <c r="AA268" s="8"/>
      <c r="AB268" s="8"/>
      <c r="AC268" s="8"/>
      <c r="AD268" s="8"/>
      <c r="AE268" s="8"/>
      <c r="AF268" s="8"/>
      <c r="AG268" s="8"/>
      <c r="AH268" s="8"/>
      <c r="AI268" s="8"/>
      <c r="AJ268" s="8"/>
      <c r="AK268" s="8"/>
      <c r="AL268" s="8"/>
      <c r="AM268" s="8"/>
      <c r="AN268" s="8"/>
      <c r="AO268" s="8"/>
      <c r="AP268" s="9"/>
      <c r="AQ268" s="9"/>
      <c r="AR268" s="9"/>
      <c r="AS268" s="9"/>
      <c r="AT268" s="9"/>
      <c r="AU268" s="9"/>
      <c r="AV268" s="9"/>
      <c r="AW268" s="9"/>
      <c r="AX268" s="9"/>
      <c r="AY268" s="9"/>
      <c r="AZ268" s="9"/>
      <c r="BA268" s="9"/>
      <c r="BB268" s="9"/>
      <c r="BC268" s="9"/>
      <c r="BD268" s="9"/>
      <c r="BE268" s="9"/>
      <c r="BF268" s="9"/>
      <c r="BG268" s="9"/>
    </row>
    <row r="269" spans="2:66" ht="24">
      <c r="B269" s="1"/>
      <c r="Y269" s="65" t="s">
        <v>383</v>
      </c>
      <c r="Z269" s="61" t="s">
        <v>8</v>
      </c>
      <c r="AA269" s="42">
        <v>391.69593940000004</v>
      </c>
      <c r="AB269" s="42">
        <v>395.89359999999999</v>
      </c>
      <c r="AC269" s="42">
        <v>396.09984000000003</v>
      </c>
      <c r="AD269" s="42">
        <v>391.5428</v>
      </c>
      <c r="AE269" s="42">
        <v>387.83439999999996</v>
      </c>
      <c r="AF269" s="42">
        <v>381.13299999999998</v>
      </c>
      <c r="AG269" s="42">
        <v>376.36511999999999</v>
      </c>
      <c r="AH269" s="42">
        <v>367.20459999999997</v>
      </c>
      <c r="AI269" s="42">
        <v>368.358</v>
      </c>
      <c r="AJ269" s="42">
        <v>354.94059999999996</v>
      </c>
      <c r="AK269" s="42">
        <v>340.95096000000001</v>
      </c>
      <c r="AL269" s="42">
        <v>324.33965699999993</v>
      </c>
      <c r="AM269" s="42">
        <v>307.15479999999997</v>
      </c>
      <c r="AN269" s="42">
        <v>292.51100000000002</v>
      </c>
      <c r="AO269" s="42">
        <v>280.54631999999998</v>
      </c>
      <c r="AP269" s="42">
        <v>267.22379999999998</v>
      </c>
      <c r="AQ269" s="42">
        <v>250.93019999999999</v>
      </c>
      <c r="AR269" s="42">
        <v>232.49039999999999</v>
      </c>
      <c r="AS269" s="42">
        <v>225.64632</v>
      </c>
      <c r="AT269" s="42">
        <v>214.79519999999999</v>
      </c>
      <c r="AU269" s="42">
        <v>203.64079999999998</v>
      </c>
      <c r="AV269" s="42">
        <v>194.399</v>
      </c>
      <c r="AW269" s="42">
        <v>191.08127999999999</v>
      </c>
      <c r="AX269" s="42">
        <v>180.79179999999999</v>
      </c>
      <c r="AY269" s="42">
        <v>172.60119999999998</v>
      </c>
      <c r="AZ269" s="42">
        <v>166.65899999999999</v>
      </c>
      <c r="BA269" s="42">
        <v>161.30352000000002</v>
      </c>
      <c r="BB269" s="42">
        <v>153.92779999999999</v>
      </c>
      <c r="BC269" s="42">
        <v>148.2046</v>
      </c>
      <c r="BD269" s="42">
        <v>144.17500000000001</v>
      </c>
      <c r="BE269" s="42">
        <v>136.43016</v>
      </c>
      <c r="BF269" s="42">
        <v>121.4282</v>
      </c>
      <c r="BG269" s="42">
        <v>121.4282</v>
      </c>
    </row>
    <row r="270" spans="2:66" ht="24">
      <c r="B270" s="1"/>
      <c r="Y270" s="65" t="s">
        <v>384</v>
      </c>
      <c r="Z270" s="61" t="s">
        <v>8</v>
      </c>
      <c r="AA270" s="42">
        <v>568.23199999999997</v>
      </c>
      <c r="AB270" s="42">
        <v>539.95179999999993</v>
      </c>
      <c r="AC270" s="42">
        <v>514.27392000000009</v>
      </c>
      <c r="AD270" s="42">
        <v>486.13620000000003</v>
      </c>
      <c r="AE270" s="42">
        <v>455.63679999999999</v>
      </c>
      <c r="AF270" s="42">
        <v>429.37139999999994</v>
      </c>
      <c r="AG270" s="42">
        <v>401.53128000000004</v>
      </c>
      <c r="AH270" s="42">
        <v>372.9862</v>
      </c>
      <c r="AI270" s="42">
        <v>346.89600000000002</v>
      </c>
      <c r="AJ270" s="42">
        <v>322.33879999999999</v>
      </c>
      <c r="AK270" s="42">
        <v>298.04111999999998</v>
      </c>
      <c r="AL270" s="42">
        <v>274.73558760000003</v>
      </c>
      <c r="AM270" s="42">
        <v>253.2808</v>
      </c>
      <c r="AN270" s="42">
        <v>234.31539999999998</v>
      </c>
      <c r="AO270" s="42">
        <v>217.79928000000001</v>
      </c>
      <c r="AP270" s="42">
        <v>203.232</v>
      </c>
      <c r="AQ270" s="42">
        <v>189.55179999999999</v>
      </c>
      <c r="AR270" s="42">
        <v>176.9666</v>
      </c>
      <c r="AS270" s="42">
        <v>165.44664</v>
      </c>
      <c r="AT270" s="42">
        <v>155.79660000000001</v>
      </c>
      <c r="AU270" s="42">
        <v>145.7664</v>
      </c>
      <c r="AV270" s="42">
        <v>136.48079999999999</v>
      </c>
      <c r="AW270" s="42">
        <v>129.54936000000001</v>
      </c>
      <c r="AX270" s="42">
        <v>120.33319999999999</v>
      </c>
      <c r="AY270" s="42">
        <v>112.8142</v>
      </c>
      <c r="AZ270" s="42">
        <v>105.0762</v>
      </c>
      <c r="BA270" s="42">
        <v>100.59144000000001</v>
      </c>
      <c r="BB270" s="42">
        <v>95.308800000000005</v>
      </c>
      <c r="BC270" s="42">
        <v>88.855599999999995</v>
      </c>
      <c r="BD270" s="42">
        <v>83.876999999999995</v>
      </c>
      <c r="BE270" s="42">
        <v>80.241839999999996</v>
      </c>
      <c r="BF270" s="42">
        <v>74.416200000000003</v>
      </c>
      <c r="BG270" s="42">
        <v>74.416200000000003</v>
      </c>
    </row>
    <row r="271" spans="2:66" ht="24">
      <c r="B271" s="1"/>
      <c r="Y271" s="65" t="s">
        <v>385</v>
      </c>
      <c r="Z271" s="61" t="s">
        <v>8</v>
      </c>
      <c r="AA271" s="42">
        <v>46.194400000000002</v>
      </c>
      <c r="AB271" s="42">
        <v>39.566000000000003</v>
      </c>
      <c r="AC271" s="42">
        <v>34.023360000000004</v>
      </c>
      <c r="AD271" s="42">
        <v>28.659800000000001</v>
      </c>
      <c r="AE271" s="42">
        <v>25.097399999999997</v>
      </c>
      <c r="AF271" s="42">
        <v>21.038599999999999</v>
      </c>
      <c r="AG271" s="42">
        <v>17.846160000000001</v>
      </c>
      <c r="AH271" s="42">
        <v>15.505199999999999</v>
      </c>
      <c r="AI271" s="42">
        <v>13.417399999999999</v>
      </c>
      <c r="AJ271" s="42">
        <v>11.358799999999999</v>
      </c>
      <c r="AK271" s="42">
        <v>9.4281600000000001</v>
      </c>
      <c r="AL271" s="42">
        <v>8.2343999999999991</v>
      </c>
      <c r="AM271" s="42">
        <v>6.9495999999999993</v>
      </c>
      <c r="AN271" s="42">
        <v>5.9130000000000003</v>
      </c>
      <c r="AO271" s="42">
        <v>4.9629599999999998</v>
      </c>
      <c r="AP271" s="42">
        <v>3.8835999999999999</v>
      </c>
      <c r="AQ271" s="42">
        <v>3.2411999999999996</v>
      </c>
      <c r="AR271" s="42">
        <v>2.7010000000000001</v>
      </c>
      <c r="AS271" s="42">
        <v>7.58352</v>
      </c>
      <c r="AT271" s="42">
        <v>2.0293999999999999</v>
      </c>
      <c r="AU271" s="42">
        <v>1.8979999999999999</v>
      </c>
      <c r="AV271" s="42">
        <v>1.6352</v>
      </c>
      <c r="AW271" s="42">
        <v>1.5664800000000001</v>
      </c>
      <c r="AX271" s="42">
        <v>1.2702</v>
      </c>
      <c r="AY271" s="42">
        <v>1.2118</v>
      </c>
      <c r="AZ271" s="42">
        <v>1.022</v>
      </c>
      <c r="BA271" s="42">
        <v>0.90768000000000004</v>
      </c>
      <c r="BB271" s="42">
        <v>0.9927999999999999</v>
      </c>
      <c r="BC271" s="42">
        <v>1.1533999999999998</v>
      </c>
      <c r="BD271" s="42">
        <v>1.0366</v>
      </c>
      <c r="BE271" s="42">
        <v>0.87840000000000007</v>
      </c>
      <c r="BF271" s="42">
        <v>0.89060000000000006</v>
      </c>
      <c r="BG271" s="42">
        <v>0.89060000000000006</v>
      </c>
    </row>
    <row r="272" spans="2:66" ht="24">
      <c r="B272" s="1"/>
      <c r="Y272" s="217" t="s">
        <v>386</v>
      </c>
      <c r="Z272" s="67" t="s">
        <v>8</v>
      </c>
      <c r="AA272" s="146">
        <v>21.724679999999999</v>
      </c>
      <c r="AB272" s="146">
        <v>19.61628</v>
      </c>
      <c r="AC272" s="146">
        <v>21.399000000000001</v>
      </c>
      <c r="AD272" s="146">
        <v>20.550199999999997</v>
      </c>
      <c r="AE272" s="146">
        <v>18.262999999999998</v>
      </c>
      <c r="AF272" s="146">
        <v>13.533299999999999</v>
      </c>
      <c r="AG272" s="146">
        <v>12.999299999999998</v>
      </c>
      <c r="AH272" s="146">
        <v>12.7197</v>
      </c>
      <c r="AI272" s="146">
        <v>11.185299999999998</v>
      </c>
      <c r="AJ272" s="146">
        <v>10.267299999999999</v>
      </c>
      <c r="AK272" s="146">
        <v>9.2861999999999991</v>
      </c>
      <c r="AL272" s="146">
        <v>7.4832999999999998</v>
      </c>
      <c r="AM272" s="146">
        <v>6.4037999999999995</v>
      </c>
      <c r="AN272" s="146">
        <v>4.7118000000000002</v>
      </c>
      <c r="AO272" s="146">
        <v>4.2275999999999998</v>
      </c>
      <c r="AP272" s="146">
        <v>3.5048999999999997</v>
      </c>
      <c r="AQ272" s="146">
        <v>2.2103000000000002</v>
      </c>
      <c r="AR272" s="146" t="s">
        <v>441</v>
      </c>
      <c r="AS272" s="146" t="s">
        <v>441</v>
      </c>
      <c r="AT272" s="146" t="s">
        <v>441</v>
      </c>
      <c r="AU272" s="146" t="s">
        <v>441</v>
      </c>
      <c r="AV272" s="146" t="s">
        <v>441</v>
      </c>
      <c r="AW272" s="146" t="s">
        <v>441</v>
      </c>
      <c r="AX272" s="146" t="s">
        <v>441</v>
      </c>
      <c r="AY272" s="146" t="s">
        <v>441</v>
      </c>
      <c r="AZ272" s="146" t="s">
        <v>441</v>
      </c>
      <c r="BA272" s="146" t="s">
        <v>441</v>
      </c>
      <c r="BB272" s="146" t="s">
        <v>441</v>
      </c>
      <c r="BC272" s="146" t="s">
        <v>441</v>
      </c>
      <c r="BD272" s="146" t="s">
        <v>441</v>
      </c>
      <c r="BE272" s="146" t="s">
        <v>441</v>
      </c>
      <c r="BF272" s="146" t="s">
        <v>441</v>
      </c>
      <c r="BG272" s="146" t="s">
        <v>441</v>
      </c>
      <c r="BN272" s="271"/>
    </row>
    <row r="273" spans="2:66" ht="24.75" thickBot="1">
      <c r="B273" s="1"/>
      <c r="Y273" s="195" t="s">
        <v>387</v>
      </c>
      <c r="Z273" s="58" t="s">
        <v>8</v>
      </c>
      <c r="AA273" s="146">
        <v>0.75848369999999998</v>
      </c>
      <c r="AB273" s="146">
        <v>0.82133610000000001</v>
      </c>
      <c r="AC273" s="146">
        <v>0.85529729999999993</v>
      </c>
      <c r="AD273" s="146">
        <v>0.85758659999999998</v>
      </c>
      <c r="AE273" s="146">
        <v>0.99366149999999998</v>
      </c>
      <c r="AF273" s="146">
        <v>0.85376070000000004</v>
      </c>
      <c r="AG273" s="146">
        <v>0.71385989999999988</v>
      </c>
      <c r="AH273" s="186">
        <v>0.39864630000000001</v>
      </c>
      <c r="AI273" s="186">
        <v>0.36850710000000003</v>
      </c>
      <c r="AJ273" s="353">
        <v>3.8161499999999994E-2</v>
      </c>
      <c r="AK273" s="353">
        <v>4.8317099999999995E-2</v>
      </c>
      <c r="AL273" s="353">
        <v>1.1485499999999997E-2</v>
      </c>
      <c r="AM273" s="353">
        <v>1.2074400000000001E-2</v>
      </c>
      <c r="AN273" s="353">
        <v>1.2378599999999998E-2</v>
      </c>
      <c r="AO273" s="146" t="s">
        <v>441</v>
      </c>
      <c r="AP273" s="146" t="s">
        <v>441</v>
      </c>
      <c r="AQ273" s="146" t="s">
        <v>441</v>
      </c>
      <c r="AR273" s="146" t="s">
        <v>441</v>
      </c>
      <c r="AS273" s="146" t="s">
        <v>441</v>
      </c>
      <c r="AT273" s="146" t="s">
        <v>441</v>
      </c>
      <c r="AU273" s="146" t="s">
        <v>441</v>
      </c>
      <c r="AV273" s="146" t="s">
        <v>441</v>
      </c>
      <c r="AW273" s="146" t="s">
        <v>441</v>
      </c>
      <c r="AX273" s="146" t="s">
        <v>441</v>
      </c>
      <c r="AY273" s="146" t="s">
        <v>441</v>
      </c>
      <c r="AZ273" s="146" t="s">
        <v>441</v>
      </c>
      <c r="BA273" s="146" t="s">
        <v>441</v>
      </c>
      <c r="BB273" s="146" t="s">
        <v>441</v>
      </c>
      <c r="BC273" s="146" t="s">
        <v>441</v>
      </c>
      <c r="BD273" s="146" t="s">
        <v>441</v>
      </c>
      <c r="BE273" s="146" t="s">
        <v>441</v>
      </c>
      <c r="BF273" s="146" t="s">
        <v>441</v>
      </c>
      <c r="BG273" s="146" t="s">
        <v>441</v>
      </c>
    </row>
    <row r="274" spans="2:66" ht="16.5" thickTop="1" thickBot="1">
      <c r="B274" s="1"/>
      <c r="Y274" s="219" t="s">
        <v>362</v>
      </c>
      <c r="Z274" s="219" t="s">
        <v>8</v>
      </c>
      <c r="AA274" s="220">
        <f>SUM(AA269:AA273)</f>
        <v>1028.6055030999999</v>
      </c>
      <c r="AB274" s="220">
        <f t="shared" ref="AB274:BB274" si="119">SUM(AB269:AB273)</f>
        <v>995.84901609999997</v>
      </c>
      <c r="AC274" s="220">
        <f t="shared" si="119"/>
        <v>966.65141730000016</v>
      </c>
      <c r="AD274" s="220">
        <f t="shared" si="119"/>
        <v>927.74658660000011</v>
      </c>
      <c r="AE274" s="220">
        <f t="shared" si="119"/>
        <v>887.82526150000001</v>
      </c>
      <c r="AF274" s="220">
        <f t="shared" si="119"/>
        <v>845.9300606999999</v>
      </c>
      <c r="AG274" s="220">
        <f t="shared" si="119"/>
        <v>809.45571990000008</v>
      </c>
      <c r="AH274" s="220">
        <f t="shared" si="119"/>
        <v>768.8143462999999</v>
      </c>
      <c r="AI274" s="220">
        <f t="shared" si="119"/>
        <v>740.22520710000003</v>
      </c>
      <c r="AJ274" s="220">
        <f t="shared" si="119"/>
        <v>698.94366149999985</v>
      </c>
      <c r="AK274" s="220">
        <f t="shared" si="119"/>
        <v>657.75475710000001</v>
      </c>
      <c r="AL274" s="220">
        <f t="shared" si="119"/>
        <v>614.80443009999999</v>
      </c>
      <c r="AM274" s="220">
        <f t="shared" si="119"/>
        <v>573.80107440000006</v>
      </c>
      <c r="AN274" s="220">
        <f t="shared" si="119"/>
        <v>537.46357860000012</v>
      </c>
      <c r="AO274" s="220">
        <f t="shared" si="119"/>
        <v>507.53616</v>
      </c>
      <c r="AP274" s="220">
        <f t="shared" si="119"/>
        <v>477.84429999999998</v>
      </c>
      <c r="AQ274" s="220">
        <f t="shared" si="119"/>
        <v>445.93349999999998</v>
      </c>
      <c r="AR274" s="220">
        <f t="shared" si="119"/>
        <v>412.15800000000002</v>
      </c>
      <c r="AS274" s="220">
        <f t="shared" si="119"/>
        <v>398.67648000000003</v>
      </c>
      <c r="AT274" s="220">
        <f t="shared" si="119"/>
        <v>372.62120000000004</v>
      </c>
      <c r="AU274" s="220">
        <f t="shared" si="119"/>
        <v>351.30520000000001</v>
      </c>
      <c r="AV274" s="220">
        <f t="shared" si="119"/>
        <v>332.51499999999999</v>
      </c>
      <c r="AW274" s="220">
        <f t="shared" si="119"/>
        <v>322.19711999999998</v>
      </c>
      <c r="AX274" s="220">
        <f t="shared" si="119"/>
        <v>302.39519999999999</v>
      </c>
      <c r="AY274" s="220">
        <f t="shared" si="119"/>
        <v>286.62719999999996</v>
      </c>
      <c r="AZ274" s="220">
        <f t="shared" si="119"/>
        <v>272.75719999999995</v>
      </c>
      <c r="BA274" s="220">
        <f t="shared" si="119"/>
        <v>262.80264000000005</v>
      </c>
      <c r="BB274" s="220">
        <f t="shared" si="119"/>
        <v>250.2294</v>
      </c>
      <c r="BC274" s="220">
        <f t="shared" ref="BC274:BD274" si="120">SUM(BC269:BC273)</f>
        <v>238.21360000000001</v>
      </c>
      <c r="BD274" s="220">
        <f t="shared" si="120"/>
        <v>229.08860000000001</v>
      </c>
      <c r="BE274" s="220">
        <f t="shared" ref="BE274:BF274" si="121">SUM(BE269:BE273)</f>
        <v>217.5504</v>
      </c>
      <c r="BF274" s="220">
        <f t="shared" si="121"/>
        <v>196.73500000000001</v>
      </c>
      <c r="BG274" s="220">
        <f t="shared" ref="BG274" si="122">SUM(BG269:BG273)</f>
        <v>196.73500000000001</v>
      </c>
    </row>
    <row r="275" spans="2:66">
      <c r="B275" s="1"/>
      <c r="Y275" s="8" t="s">
        <v>388</v>
      </c>
      <c r="Z275" s="8"/>
      <c r="AA275" s="168"/>
      <c r="AB275" s="168"/>
      <c r="AC275" s="168"/>
      <c r="AD275" s="168"/>
      <c r="AE275" s="168"/>
      <c r="AF275" s="168"/>
      <c r="AG275" s="168"/>
      <c r="AH275" s="168"/>
      <c r="AI275" s="168"/>
      <c r="AJ275" s="168"/>
      <c r="AK275" s="168"/>
      <c r="AL275" s="168"/>
      <c r="AM275" s="168"/>
      <c r="AN275" s="168"/>
      <c r="AO275" s="168"/>
      <c r="AP275" s="168"/>
      <c r="AQ275" s="168"/>
      <c r="AR275" s="168"/>
      <c r="AS275" s="168"/>
      <c r="AT275" s="168"/>
      <c r="AU275" s="168"/>
      <c r="AV275" s="168"/>
      <c r="AW275" s="168"/>
      <c r="AX275" s="168"/>
      <c r="AY275" s="168"/>
      <c r="AZ275" s="168"/>
      <c r="BA275" s="168"/>
      <c r="BB275" s="168"/>
      <c r="BC275" s="168"/>
      <c r="BD275" s="168"/>
      <c r="BE275" s="168"/>
      <c r="BF275" s="168"/>
      <c r="BG275" s="168"/>
    </row>
    <row r="276" spans="2:66" ht="24">
      <c r="B276" s="1"/>
      <c r="Y276" s="65" t="s">
        <v>383</v>
      </c>
      <c r="Z276" s="61" t="s">
        <v>10</v>
      </c>
      <c r="AA276" s="185">
        <v>19.584796969999999</v>
      </c>
      <c r="AB276" s="185">
        <v>19.79468</v>
      </c>
      <c r="AC276" s="185">
        <v>19.804991999999999</v>
      </c>
      <c r="AD276" s="185">
        <v>19.57714</v>
      </c>
      <c r="AE276" s="185">
        <v>19.391719999999999</v>
      </c>
      <c r="AF276" s="185">
        <v>19.056649999999998</v>
      </c>
      <c r="AG276" s="185">
        <v>18.818256000000002</v>
      </c>
      <c r="AH276" s="185">
        <v>18.360229999999998</v>
      </c>
      <c r="AI276" s="185">
        <v>18.417899999999999</v>
      </c>
      <c r="AJ276" s="185">
        <v>17.747029999999999</v>
      </c>
      <c r="AK276" s="185">
        <v>17.047547999999999</v>
      </c>
      <c r="AL276" s="185">
        <v>16.216982849999997</v>
      </c>
      <c r="AM276" s="185">
        <v>15.35774</v>
      </c>
      <c r="AN276" s="185">
        <v>14.625549999999999</v>
      </c>
      <c r="AO276" s="185">
        <v>14.027315999999999</v>
      </c>
      <c r="AP276" s="185">
        <v>13.361190000000001</v>
      </c>
      <c r="AQ276" s="185">
        <v>12.54651</v>
      </c>
      <c r="AR276" s="185">
        <v>11.62452</v>
      </c>
      <c r="AS276" s="185">
        <v>11.282315999999998</v>
      </c>
      <c r="AT276" s="185">
        <v>10.73976</v>
      </c>
      <c r="AU276" s="185">
        <v>10.182039999999999</v>
      </c>
      <c r="AV276" s="185">
        <v>9.719949999999999</v>
      </c>
      <c r="AW276" s="185">
        <v>9.5540640000000003</v>
      </c>
      <c r="AX276" s="185">
        <v>9.0395900000000005</v>
      </c>
      <c r="AY276" s="185">
        <v>8.6300600000000003</v>
      </c>
      <c r="AZ276" s="185">
        <v>8.3329499999999985</v>
      </c>
      <c r="BA276" s="185">
        <v>8.0651759999999992</v>
      </c>
      <c r="BB276" s="185">
        <v>7.6963899999999992</v>
      </c>
      <c r="BC276" s="185">
        <v>7.4102299999999994</v>
      </c>
      <c r="BD276" s="185">
        <v>7.2087500000000002</v>
      </c>
      <c r="BE276" s="185">
        <v>6.8215079999999997</v>
      </c>
      <c r="BF276" s="185">
        <v>6.0714100000000002</v>
      </c>
      <c r="BG276" s="185">
        <v>6.0714100000000002</v>
      </c>
    </row>
    <row r="277" spans="2:66" ht="24">
      <c r="B277" s="1"/>
      <c r="Y277" s="65" t="s">
        <v>384</v>
      </c>
      <c r="Z277" s="61" t="s">
        <v>10</v>
      </c>
      <c r="AA277" s="185">
        <v>28.4116</v>
      </c>
      <c r="AB277" s="185">
        <v>26.997589999999999</v>
      </c>
      <c r="AC277" s="185">
        <v>25.713695999999999</v>
      </c>
      <c r="AD277" s="185">
        <v>24.306809999999999</v>
      </c>
      <c r="AE277" s="185">
        <v>22.781839999999999</v>
      </c>
      <c r="AF277" s="185">
        <v>21.46857</v>
      </c>
      <c r="AG277" s="185">
        <v>20.076563999999998</v>
      </c>
      <c r="AH277" s="185">
        <v>18.64931</v>
      </c>
      <c r="AI277" s="185">
        <v>17.344799999999999</v>
      </c>
      <c r="AJ277" s="185">
        <v>16.11694</v>
      </c>
      <c r="AK277" s="185">
        <v>14.902056</v>
      </c>
      <c r="AL277" s="185">
        <v>13.73677938</v>
      </c>
      <c r="AM277" s="185">
        <v>12.664039999999998</v>
      </c>
      <c r="AN277" s="185">
        <v>11.715770000000001</v>
      </c>
      <c r="AO277" s="185">
        <v>10.889963999999999</v>
      </c>
      <c r="AP277" s="185">
        <v>10.1616</v>
      </c>
      <c r="AQ277" s="185">
        <v>9.4775899999999993</v>
      </c>
      <c r="AR277" s="185">
        <v>8.8483300000000007</v>
      </c>
      <c r="AS277" s="185">
        <v>8.2723320000000005</v>
      </c>
      <c r="AT277" s="185">
        <v>7.7898300000000003</v>
      </c>
      <c r="AU277" s="185">
        <v>7.2883199999999997</v>
      </c>
      <c r="AV277" s="185">
        <v>6.8240400000000001</v>
      </c>
      <c r="AW277" s="185">
        <v>6.477468</v>
      </c>
      <c r="AX277" s="185">
        <v>6.0166599999999999</v>
      </c>
      <c r="AY277" s="185">
        <v>5.6407100000000003</v>
      </c>
      <c r="AZ277" s="185">
        <v>5.2538099999999996</v>
      </c>
      <c r="BA277" s="185">
        <v>5.0295719999999999</v>
      </c>
      <c r="BB277" s="185">
        <v>4.7654399999999999</v>
      </c>
      <c r="BC277" s="185">
        <v>4.44278</v>
      </c>
      <c r="BD277" s="185">
        <v>4.1938499999999994</v>
      </c>
      <c r="BE277" s="185">
        <v>4.012092</v>
      </c>
      <c r="BF277" s="185">
        <v>3.7208099999999997</v>
      </c>
      <c r="BG277" s="185">
        <v>3.7208099999999997</v>
      </c>
    </row>
    <row r="278" spans="2:66" ht="24">
      <c r="B278" s="1"/>
      <c r="C278" s="106"/>
      <c r="D278" s="106"/>
      <c r="E278" s="106"/>
      <c r="F278" s="106"/>
      <c r="G278" s="106"/>
      <c r="H278" s="106"/>
      <c r="I278" s="106"/>
      <c r="J278" s="106"/>
      <c r="K278" s="106"/>
      <c r="L278" s="106"/>
      <c r="M278" s="106"/>
      <c r="N278" s="106"/>
      <c r="O278" s="106"/>
      <c r="P278" s="106"/>
      <c r="Q278" s="106"/>
      <c r="R278" s="106"/>
      <c r="S278" s="106"/>
      <c r="Y278" s="65" t="s">
        <v>385</v>
      </c>
      <c r="Z278" s="61" t="s">
        <v>10</v>
      </c>
      <c r="AA278" s="322">
        <v>2.30972</v>
      </c>
      <c r="AB278" s="322">
        <v>1.9782999999999999</v>
      </c>
      <c r="AC278" s="322">
        <v>1.7011679999999998</v>
      </c>
      <c r="AD278" s="322">
        <v>1.43299</v>
      </c>
      <c r="AE278" s="322">
        <v>1.2548699999999999</v>
      </c>
      <c r="AF278" s="322">
        <v>1.05193</v>
      </c>
      <c r="AG278" s="322">
        <v>0.89230799999999999</v>
      </c>
      <c r="AH278" s="322">
        <v>0.77525999999999995</v>
      </c>
      <c r="AI278" s="322">
        <v>0.67086999999999997</v>
      </c>
      <c r="AJ278" s="322">
        <v>0.56793999999999989</v>
      </c>
      <c r="AK278" s="322">
        <v>0.47140799999999999</v>
      </c>
      <c r="AL278" s="322">
        <v>0.41171999999999997</v>
      </c>
      <c r="AM278" s="322">
        <v>0.34748000000000001</v>
      </c>
      <c r="AN278" s="322">
        <v>0.29564999999999997</v>
      </c>
      <c r="AO278" s="322">
        <v>0.24814800000000001</v>
      </c>
      <c r="AP278" s="322">
        <v>0.19418000000000002</v>
      </c>
      <c r="AQ278" s="322">
        <v>0.16206000000000001</v>
      </c>
      <c r="AR278" s="322">
        <v>0.13504999999999998</v>
      </c>
      <c r="AS278" s="322">
        <v>0.37917600000000001</v>
      </c>
      <c r="AT278" s="322">
        <v>0.10147</v>
      </c>
      <c r="AU278" s="322">
        <v>9.4899999999999998E-2</v>
      </c>
      <c r="AV278" s="322">
        <v>8.1759999999999985E-2</v>
      </c>
      <c r="AW278" s="322">
        <v>7.8324000000000005E-2</v>
      </c>
      <c r="AX278" s="322">
        <v>6.3509999999999997E-2</v>
      </c>
      <c r="AY278" s="322">
        <v>6.0589999999999998E-2</v>
      </c>
      <c r="AZ278" s="322">
        <v>5.11E-2</v>
      </c>
      <c r="BA278" s="323">
        <v>4.5384000000000001E-2</v>
      </c>
      <c r="BB278" s="323">
        <v>4.9640000000000004E-2</v>
      </c>
      <c r="BC278" s="322">
        <v>5.7669999999999999E-2</v>
      </c>
      <c r="BD278" s="322">
        <v>5.1830000000000001E-2</v>
      </c>
      <c r="BE278" s="323">
        <v>4.3920000000000001E-2</v>
      </c>
      <c r="BF278" s="323">
        <v>4.453E-2</v>
      </c>
      <c r="BG278" s="323">
        <v>4.453E-2</v>
      </c>
    </row>
    <row r="279" spans="2:66">
      <c r="B279" s="1"/>
      <c r="Y279" s="80" t="s">
        <v>389</v>
      </c>
      <c r="Z279" s="61" t="s">
        <v>10</v>
      </c>
      <c r="AA279" s="186">
        <v>296.96754695859437</v>
      </c>
      <c r="AB279" s="186">
        <v>298.85320200845115</v>
      </c>
      <c r="AC279" s="186">
        <v>300.50630355973976</v>
      </c>
      <c r="AD279" s="186">
        <v>300.28965305127184</v>
      </c>
      <c r="AE279" s="186">
        <v>300.99518546719918</v>
      </c>
      <c r="AF279" s="186">
        <v>301.17397238893005</v>
      </c>
      <c r="AG279" s="186">
        <v>301.91022787328819</v>
      </c>
      <c r="AH279" s="186">
        <v>301.82773542187743</v>
      </c>
      <c r="AI279" s="186">
        <v>301.46549551761751</v>
      </c>
      <c r="AJ279" s="186">
        <v>285.92298075992676</v>
      </c>
      <c r="AK279" s="186">
        <v>281.81108012108677</v>
      </c>
      <c r="AL279" s="186">
        <v>273.02940689969114</v>
      </c>
      <c r="AM279" s="186">
        <v>269.1991298278794</v>
      </c>
      <c r="AN279" s="186">
        <v>265.72929533202677</v>
      </c>
      <c r="AO279" s="186">
        <v>262.56224459089862</v>
      </c>
      <c r="AP279" s="186">
        <v>266.96749574886394</v>
      </c>
      <c r="AQ279" s="186">
        <v>261.39825761712808</v>
      </c>
      <c r="AR279" s="186">
        <v>259.72525954373725</v>
      </c>
      <c r="AS279" s="186">
        <v>254.92744033527532</v>
      </c>
      <c r="AT279" s="186">
        <v>247.10473726556447</v>
      </c>
      <c r="AU279" s="186">
        <v>251.57526415464716</v>
      </c>
      <c r="AV279" s="186">
        <v>254.99403663364515</v>
      </c>
      <c r="AW279" s="186">
        <v>243.21957431986422</v>
      </c>
      <c r="AX279" s="186">
        <v>249.97303138207928</v>
      </c>
      <c r="AY279" s="186">
        <v>241.2627604471397</v>
      </c>
      <c r="AZ279" s="186">
        <v>243.04027126924288</v>
      </c>
      <c r="BA279" s="186">
        <v>241.8891630654889</v>
      </c>
      <c r="BB279" s="186">
        <v>239.18404515039262</v>
      </c>
      <c r="BC279" s="186">
        <v>235.24050191277084</v>
      </c>
      <c r="BD279" s="186">
        <v>246.77313840337098</v>
      </c>
      <c r="BE279" s="186">
        <v>231.82787988824501</v>
      </c>
      <c r="BF279" s="186">
        <v>230.61955918993559</v>
      </c>
      <c r="BG279" s="186">
        <v>230.61955918993559</v>
      </c>
    </row>
    <row r="280" spans="2:66" ht="24">
      <c r="B280" s="1"/>
      <c r="Y280" s="217" t="s">
        <v>386</v>
      </c>
      <c r="Z280" s="67" t="s">
        <v>10</v>
      </c>
      <c r="AA280" s="186">
        <v>7.22966</v>
      </c>
      <c r="AB280" s="186">
        <v>6.4817199999999993</v>
      </c>
      <c r="AC280" s="186">
        <v>4.6279000000000003</v>
      </c>
      <c r="AD280" s="186">
        <v>4.3509399999999996</v>
      </c>
      <c r="AE280" s="186">
        <v>3.8110999999999997</v>
      </c>
      <c r="AF280" s="186">
        <v>3.15</v>
      </c>
      <c r="AG280" s="186">
        <v>3.0044999999999997</v>
      </c>
      <c r="AH280" s="186">
        <v>2.9402999999999997</v>
      </c>
      <c r="AI280" s="186">
        <v>2.59666</v>
      </c>
      <c r="AJ280" s="186">
        <v>2.4176599999999997</v>
      </c>
      <c r="AK280" s="186">
        <v>2.1726399999999999</v>
      </c>
      <c r="AL280" s="186">
        <v>1.72946</v>
      </c>
      <c r="AM280" s="186">
        <v>1.4543599999999999</v>
      </c>
      <c r="AN280" s="186">
        <v>1.0289600000000001</v>
      </c>
      <c r="AO280" s="186">
        <v>0.92991999999999986</v>
      </c>
      <c r="AP280" s="186">
        <v>0.76837999999999995</v>
      </c>
      <c r="AQ280" s="186">
        <v>0.48446</v>
      </c>
      <c r="AR280" s="186" t="s">
        <v>441</v>
      </c>
      <c r="AS280" s="186" t="s">
        <v>441</v>
      </c>
      <c r="AT280" s="186" t="s">
        <v>441</v>
      </c>
      <c r="AU280" s="186" t="s">
        <v>441</v>
      </c>
      <c r="AV280" s="186" t="s">
        <v>441</v>
      </c>
      <c r="AW280" s="186" t="s">
        <v>441</v>
      </c>
      <c r="AX280" s="186" t="s">
        <v>441</v>
      </c>
      <c r="AY280" s="186" t="s">
        <v>441</v>
      </c>
      <c r="AZ280" s="186" t="s">
        <v>441</v>
      </c>
      <c r="BA280" s="186" t="s">
        <v>441</v>
      </c>
      <c r="BB280" s="186" t="s">
        <v>441</v>
      </c>
      <c r="BC280" s="186" t="s">
        <v>441</v>
      </c>
      <c r="BD280" s="186" t="s">
        <v>441</v>
      </c>
      <c r="BE280" s="186" t="s">
        <v>441</v>
      </c>
      <c r="BF280" s="186" t="s">
        <v>441</v>
      </c>
      <c r="BG280" s="186" t="s">
        <v>441</v>
      </c>
      <c r="BN280" s="271"/>
    </row>
    <row r="281" spans="2:66" ht="24.75" thickBot="1">
      <c r="B281" s="1"/>
      <c r="Y281" s="195" t="s">
        <v>387</v>
      </c>
      <c r="Z281" s="58" t="s">
        <v>10</v>
      </c>
      <c r="AA281" s="183">
        <v>0.11280013999999999</v>
      </c>
      <c r="AB281" s="183">
        <v>0.12214741999999998</v>
      </c>
      <c r="AC281" s="183">
        <v>0.12719805999999997</v>
      </c>
      <c r="AD281" s="183">
        <v>0.12753851999999999</v>
      </c>
      <c r="AE281" s="183">
        <v>0.1477753</v>
      </c>
      <c r="AF281" s="183">
        <v>0.12696953999999999</v>
      </c>
      <c r="AG281" s="183">
        <v>0.10616377999999999</v>
      </c>
      <c r="AH281" s="183">
        <v>5.9285859999999996E-2</v>
      </c>
      <c r="AI281" s="183">
        <v>5.4803620000000004E-2</v>
      </c>
      <c r="AJ281" s="183">
        <v>5.6753000000000003E-3</v>
      </c>
      <c r="AK281" s="324">
        <v>7.1856199999999993E-3</v>
      </c>
      <c r="AL281" s="413">
        <v>1.7080999999999997E-3</v>
      </c>
      <c r="AM281" s="413">
        <v>1.79568E-3</v>
      </c>
      <c r="AN281" s="413">
        <v>1.8409199999999998E-3</v>
      </c>
      <c r="AO281" s="183" t="s">
        <v>441</v>
      </c>
      <c r="AP281" s="183" t="s">
        <v>441</v>
      </c>
      <c r="AQ281" s="183" t="s">
        <v>441</v>
      </c>
      <c r="AR281" s="183" t="s">
        <v>441</v>
      </c>
      <c r="AS281" s="183" t="s">
        <v>441</v>
      </c>
      <c r="AT281" s="183" t="s">
        <v>441</v>
      </c>
      <c r="AU281" s="183" t="s">
        <v>441</v>
      </c>
      <c r="AV281" s="183" t="s">
        <v>441</v>
      </c>
      <c r="AW281" s="183" t="s">
        <v>441</v>
      </c>
      <c r="AX281" s="183" t="s">
        <v>441</v>
      </c>
      <c r="AY281" s="183" t="s">
        <v>441</v>
      </c>
      <c r="AZ281" s="183" t="s">
        <v>441</v>
      </c>
      <c r="BA281" s="183" t="s">
        <v>441</v>
      </c>
      <c r="BB281" s="183" t="s">
        <v>441</v>
      </c>
      <c r="BC281" s="183" t="s">
        <v>441</v>
      </c>
      <c r="BD281" s="183" t="s">
        <v>441</v>
      </c>
      <c r="BE281" s="183" t="s">
        <v>441</v>
      </c>
      <c r="BF281" s="183" t="s">
        <v>441</v>
      </c>
      <c r="BG281" s="183" t="s">
        <v>441</v>
      </c>
    </row>
    <row r="282" spans="2:66" ht="15.75" thickTop="1">
      <c r="B282" s="1"/>
      <c r="Y282" s="56" t="s">
        <v>362</v>
      </c>
      <c r="Z282" s="56" t="s">
        <v>10</v>
      </c>
      <c r="AA282" s="184">
        <f>SUM(AA276:AA281)</f>
        <v>354.61612406859439</v>
      </c>
      <c r="AB282" s="184">
        <f t="shared" ref="AB282:AE282" si="123">SUM(AB276:AB281)</f>
        <v>354.22763942845114</v>
      </c>
      <c r="AC282" s="184">
        <f t="shared" si="123"/>
        <v>352.48125761973978</v>
      </c>
      <c r="AD282" s="184">
        <f t="shared" si="123"/>
        <v>350.08507157127178</v>
      </c>
      <c r="AE282" s="184">
        <f t="shared" si="123"/>
        <v>348.38249076719916</v>
      </c>
      <c r="AF282" s="184">
        <f>SUM(AF276:AF281)</f>
        <v>346.02809192893005</v>
      </c>
      <c r="AG282" s="184">
        <f t="shared" ref="AG282:BB282" si="124">SUM(AG276:AG281)</f>
        <v>344.80801965328817</v>
      </c>
      <c r="AH282" s="184">
        <f t="shared" si="124"/>
        <v>342.61212128187742</v>
      </c>
      <c r="AI282" s="184">
        <f t="shared" si="124"/>
        <v>340.55052913761745</v>
      </c>
      <c r="AJ282" s="184">
        <f t="shared" si="124"/>
        <v>322.77822605992679</v>
      </c>
      <c r="AK282" s="184">
        <f t="shared" si="124"/>
        <v>316.41191774108677</v>
      </c>
      <c r="AL282" s="184">
        <f t="shared" si="124"/>
        <v>305.12605722969113</v>
      </c>
      <c r="AM282" s="184">
        <f t="shared" si="124"/>
        <v>299.0245455078794</v>
      </c>
      <c r="AN282" s="184">
        <f t="shared" si="124"/>
        <v>293.39706625202678</v>
      </c>
      <c r="AO282" s="184">
        <f t="shared" si="124"/>
        <v>288.65759259089862</v>
      </c>
      <c r="AP282" s="184">
        <f t="shared" si="124"/>
        <v>291.45284574886392</v>
      </c>
      <c r="AQ282" s="184">
        <f t="shared" si="124"/>
        <v>284.06887761712807</v>
      </c>
      <c r="AR282" s="184">
        <f t="shared" si="124"/>
        <v>280.33315954373722</v>
      </c>
      <c r="AS282" s="184">
        <f t="shared" si="124"/>
        <v>274.86126433527534</v>
      </c>
      <c r="AT282" s="184">
        <f t="shared" si="124"/>
        <v>265.73579726556449</v>
      </c>
      <c r="AU282" s="184">
        <f t="shared" si="124"/>
        <v>269.14052415464715</v>
      </c>
      <c r="AV282" s="184">
        <f t="shared" si="124"/>
        <v>271.61978663364516</v>
      </c>
      <c r="AW282" s="184">
        <f t="shared" si="124"/>
        <v>259.32943031986423</v>
      </c>
      <c r="AX282" s="184">
        <f t="shared" si="124"/>
        <v>265.09279138207927</v>
      </c>
      <c r="AY282" s="184">
        <f t="shared" si="124"/>
        <v>255.59412044713969</v>
      </c>
      <c r="AZ282" s="184">
        <f t="shared" si="124"/>
        <v>256.6781312692429</v>
      </c>
      <c r="BA282" s="184">
        <f t="shared" si="124"/>
        <v>255.0292950654889</v>
      </c>
      <c r="BB282" s="184">
        <f t="shared" si="124"/>
        <v>251.69551515039262</v>
      </c>
      <c r="BC282" s="184">
        <f t="shared" ref="BC282:BD282" si="125">SUM(BC276:BC281)</f>
        <v>247.15118191277082</v>
      </c>
      <c r="BD282" s="184">
        <f t="shared" si="125"/>
        <v>258.22756840337098</v>
      </c>
      <c r="BE282" s="184">
        <f t="shared" ref="BE282:BF282" si="126">SUM(BE276:BE281)</f>
        <v>242.70539988824501</v>
      </c>
      <c r="BF282" s="184">
        <f t="shared" si="126"/>
        <v>240.45630918993558</v>
      </c>
      <c r="BG282" s="184">
        <f t="shared" ref="BG282" si="127">SUM(BG276:BG281)</f>
        <v>240.45630918993558</v>
      </c>
    </row>
    <row r="283" spans="2:66" s="257" customFormat="1">
      <c r="T283" s="258"/>
      <c r="U283" s="258"/>
      <c r="V283" s="259"/>
      <c r="W283" s="258"/>
      <c r="X283" s="145"/>
      <c r="Y283" s="160"/>
      <c r="Z283" s="161"/>
      <c r="AA283" s="162"/>
      <c r="AB283" s="162"/>
      <c r="AC283" s="162"/>
      <c r="AD283" s="162"/>
      <c r="AE283" s="162"/>
      <c r="AF283" s="162"/>
      <c r="AG283" s="162"/>
      <c r="AH283" s="162"/>
      <c r="AI283" s="162"/>
      <c r="AJ283" s="162"/>
      <c r="AK283" s="162"/>
      <c r="AL283" s="162"/>
      <c r="AM283" s="162"/>
      <c r="AN283" s="162"/>
      <c r="AO283" s="162"/>
      <c r="AP283" s="162"/>
      <c r="AQ283" s="162"/>
      <c r="AR283" s="162"/>
      <c r="AS283" s="162"/>
      <c r="AT283" s="162"/>
      <c r="AU283" s="162"/>
      <c r="AV283" s="162"/>
      <c r="AW283" s="162"/>
      <c r="AX283" s="162"/>
      <c r="AY283" s="162"/>
      <c r="AZ283" s="162"/>
      <c r="BA283" s="162"/>
      <c r="BB283" s="162"/>
      <c r="BC283" s="162"/>
      <c r="BD283" s="162"/>
      <c r="BE283" s="162"/>
      <c r="BF283" s="162"/>
      <c r="BG283" s="162"/>
    </row>
    <row r="284" spans="2:66" s="257" customFormat="1">
      <c r="T284" s="258"/>
      <c r="U284" s="258"/>
      <c r="V284" s="259"/>
      <c r="W284" s="258"/>
      <c r="X284" s="145"/>
      <c r="AA284" s="162"/>
      <c r="AB284" s="162"/>
      <c r="AC284" s="162"/>
      <c r="AD284" s="162"/>
      <c r="AE284" s="162"/>
      <c r="AF284" s="162"/>
      <c r="AG284" s="162"/>
      <c r="AH284" s="162"/>
      <c r="AI284" s="162"/>
      <c r="AJ284" s="162"/>
      <c r="AK284" s="162"/>
      <c r="AL284" s="162"/>
      <c r="AM284" s="162"/>
      <c r="AN284" s="162"/>
      <c r="AO284" s="162"/>
      <c r="AP284" s="162"/>
      <c r="AQ284" s="162"/>
      <c r="AR284" s="162"/>
      <c r="AS284" s="162"/>
      <c r="AT284" s="162"/>
      <c r="AU284" s="162"/>
      <c r="AV284" s="162"/>
      <c r="AW284" s="162"/>
      <c r="AX284" s="162"/>
      <c r="AY284" s="162"/>
      <c r="AZ284" s="162"/>
      <c r="BA284" s="162"/>
      <c r="BB284" s="162"/>
      <c r="BC284" s="162"/>
      <c r="BD284" s="162"/>
      <c r="BE284" s="162"/>
      <c r="BF284" s="162"/>
      <c r="BG284" s="162"/>
    </row>
    <row r="285" spans="2:66" s="127" customFormat="1">
      <c r="C285" s="254"/>
      <c r="D285" s="254"/>
      <c r="E285" s="254"/>
      <c r="F285" s="254"/>
      <c r="G285" s="254"/>
      <c r="H285" s="254"/>
      <c r="I285" s="254"/>
      <c r="J285" s="254"/>
      <c r="K285" s="254"/>
      <c r="L285" s="254"/>
      <c r="M285" s="254"/>
      <c r="N285" s="254"/>
      <c r="O285" s="254"/>
      <c r="P285" s="254"/>
      <c r="Q285" s="254"/>
      <c r="R285" s="254"/>
      <c r="S285" s="254"/>
      <c r="T285" s="106"/>
      <c r="U285" s="106"/>
      <c r="V285" s="216"/>
      <c r="W285" s="216" t="s">
        <v>177</v>
      </c>
      <c r="X285" s="181">
        <v>104</v>
      </c>
      <c r="Y285" s="386" t="s">
        <v>390</v>
      </c>
      <c r="Z285" s="274"/>
    </row>
    <row r="286" spans="2:66" ht="15" customHeight="1">
      <c r="B286" s="1"/>
      <c r="Y286" s="12" t="s">
        <v>257</v>
      </c>
      <c r="Z286" s="12" t="s">
        <v>278</v>
      </c>
      <c r="AA286" s="8">
        <v>1990</v>
      </c>
      <c r="AB286" s="8">
        <v>1991</v>
      </c>
      <c r="AC286" s="8">
        <v>1992</v>
      </c>
      <c r="AD286" s="8">
        <v>1993</v>
      </c>
      <c r="AE286" s="8">
        <v>1994</v>
      </c>
      <c r="AF286" s="8">
        <v>1995</v>
      </c>
      <c r="AG286" s="8">
        <v>1996</v>
      </c>
      <c r="AH286" s="8">
        <v>1997</v>
      </c>
      <c r="AI286" s="8">
        <v>1998</v>
      </c>
      <c r="AJ286" s="8">
        <v>1999</v>
      </c>
      <c r="AK286" s="8">
        <v>2000</v>
      </c>
      <c r="AL286" s="8">
        <v>2001</v>
      </c>
      <c r="AM286" s="8">
        <v>2002</v>
      </c>
      <c r="AN286" s="8">
        <v>2003</v>
      </c>
      <c r="AO286" s="8">
        <v>2004</v>
      </c>
      <c r="AP286" s="9">
        <f t="shared" ref="AP286" si="128">AO286+1</f>
        <v>2005</v>
      </c>
      <c r="AQ286" s="9">
        <f t="shared" ref="AQ286" si="129">AP286+1</f>
        <v>2006</v>
      </c>
      <c r="AR286" s="9">
        <f>AQ286+1</f>
        <v>2007</v>
      </c>
      <c r="AS286" s="9">
        <f>AR286+1</f>
        <v>2008</v>
      </c>
      <c r="AT286" s="9">
        <f t="shared" ref="AT286" si="130">AS286+1</f>
        <v>2009</v>
      </c>
      <c r="AU286" s="9">
        <f t="shared" ref="AU286" si="131">AT286+1</f>
        <v>2010</v>
      </c>
      <c r="AV286" s="9">
        <f t="shared" ref="AV286" si="132">AU286+1</f>
        <v>2011</v>
      </c>
      <c r="AW286" s="9">
        <f t="shared" ref="AW286" si="133">AV286+1</f>
        <v>2012</v>
      </c>
      <c r="AX286" s="9">
        <f t="shared" ref="AX286" si="134">AW286+1</f>
        <v>2013</v>
      </c>
      <c r="AY286" s="9">
        <f t="shared" ref="AY286" si="135">AX286+1</f>
        <v>2014</v>
      </c>
      <c r="AZ286" s="9">
        <f t="shared" ref="AZ286" si="136">AY286+1</f>
        <v>2015</v>
      </c>
      <c r="BA286" s="9">
        <f t="shared" ref="BA286:BG286" si="137">AZ286+1</f>
        <v>2016</v>
      </c>
      <c r="BB286" s="9">
        <f t="shared" si="137"/>
        <v>2017</v>
      </c>
      <c r="BC286" s="9">
        <f t="shared" si="137"/>
        <v>2018</v>
      </c>
      <c r="BD286" s="9">
        <f t="shared" si="137"/>
        <v>2019</v>
      </c>
      <c r="BE286" s="9">
        <f t="shared" si="137"/>
        <v>2020</v>
      </c>
      <c r="BF286" s="9">
        <f t="shared" si="137"/>
        <v>2021</v>
      </c>
      <c r="BG286" s="9">
        <f t="shared" si="137"/>
        <v>2022</v>
      </c>
    </row>
    <row r="287" spans="2:66" ht="15" customHeight="1">
      <c r="B287" s="1"/>
      <c r="Y287" s="12" t="s">
        <v>391</v>
      </c>
      <c r="Z287" s="12"/>
      <c r="AA287" s="8"/>
      <c r="AB287" s="8"/>
      <c r="AC287" s="8"/>
      <c r="AD287" s="8"/>
      <c r="AE287" s="8"/>
      <c r="AF287" s="8"/>
      <c r="AG287" s="8"/>
      <c r="AH287" s="8"/>
      <c r="AI287" s="8"/>
      <c r="AJ287" s="8"/>
      <c r="AK287" s="8"/>
      <c r="AL287" s="8"/>
      <c r="AM287" s="8"/>
      <c r="AN287" s="8"/>
      <c r="AO287" s="8"/>
      <c r="AP287" s="9"/>
      <c r="AQ287" s="9"/>
      <c r="AR287" s="9"/>
      <c r="AS287" s="9"/>
      <c r="AT287" s="9"/>
      <c r="AU287" s="9"/>
      <c r="AV287" s="9"/>
      <c r="AW287" s="9"/>
      <c r="AX287" s="9"/>
      <c r="AY287" s="9"/>
      <c r="AZ287" s="9"/>
      <c r="BA287" s="9"/>
      <c r="BB287" s="9"/>
      <c r="BC287" s="9"/>
      <c r="BD287" s="9"/>
      <c r="BE287" s="9"/>
      <c r="BF287" s="9"/>
      <c r="BG287" s="9"/>
    </row>
    <row r="288" spans="2:66" ht="15" customHeight="1">
      <c r="B288" s="1"/>
      <c r="Y288" s="288" t="s">
        <v>392</v>
      </c>
      <c r="Z288" s="291" t="s">
        <v>8</v>
      </c>
      <c r="AA288" s="292">
        <v>297.81439135541223</v>
      </c>
      <c r="AB288" s="292">
        <v>300.2251657351444</v>
      </c>
      <c r="AC288" s="292">
        <v>303.08994006676465</v>
      </c>
      <c r="AD288" s="292">
        <v>297.02187498120537</v>
      </c>
      <c r="AE288" s="292">
        <v>306.21480527964826</v>
      </c>
      <c r="AF288" s="292">
        <v>326.19087258793945</v>
      </c>
      <c r="AG288" s="292">
        <v>314.10676695036665</v>
      </c>
      <c r="AH288" s="292">
        <v>307.31614746051849</v>
      </c>
      <c r="AI288" s="292">
        <v>305.43284919845991</v>
      </c>
      <c r="AJ288" s="292">
        <v>319.69069671596827</v>
      </c>
      <c r="AK288" s="292">
        <v>306.80237061920354</v>
      </c>
      <c r="AL288" s="292">
        <v>309.37367140856213</v>
      </c>
      <c r="AM288" s="292">
        <v>320.37945174184654</v>
      </c>
      <c r="AN288" s="292">
        <v>303.92036606608241</v>
      </c>
      <c r="AO288" s="292">
        <v>295.0569567699161</v>
      </c>
      <c r="AP288" s="292">
        <v>289.35283738620802</v>
      </c>
      <c r="AQ288" s="292">
        <v>290.76571084403122</v>
      </c>
      <c r="AR288" s="292">
        <v>303.68936714739306</v>
      </c>
      <c r="AS288" s="292">
        <v>313.01796835036305</v>
      </c>
      <c r="AT288" s="292">
        <v>305.68532303992106</v>
      </c>
      <c r="AU288" s="292">
        <v>311.71031198565902</v>
      </c>
      <c r="AV288" s="292">
        <v>299.84070682735631</v>
      </c>
      <c r="AW288" s="292">
        <v>287.97110166905361</v>
      </c>
      <c r="AX288" s="292">
        <v>307.18916956247341</v>
      </c>
      <c r="AY288" s="292">
        <v>348.42744197273674</v>
      </c>
      <c r="AZ288" s="292">
        <v>348.42744197273674</v>
      </c>
      <c r="BA288" s="292">
        <v>348.42744197273674</v>
      </c>
      <c r="BB288" s="292">
        <v>348.42744197273674</v>
      </c>
      <c r="BC288" s="292">
        <v>348.42744197273674</v>
      </c>
      <c r="BD288" s="292">
        <v>348.42744197273674</v>
      </c>
      <c r="BE288" s="292">
        <v>348.42744197273674</v>
      </c>
      <c r="BF288" s="292">
        <v>348.42744197273674</v>
      </c>
      <c r="BG288" s="292">
        <v>348.42744197273674</v>
      </c>
    </row>
    <row r="289" spans="2:59" ht="15" customHeight="1">
      <c r="B289" s="1"/>
      <c r="Y289" s="288" t="s">
        <v>393</v>
      </c>
      <c r="Z289" s="291" t="s">
        <v>8</v>
      </c>
      <c r="AA289" s="292">
        <v>88.738118268894908</v>
      </c>
      <c r="AB289" s="292">
        <v>106.37356508462304</v>
      </c>
      <c r="AC289" s="292">
        <v>102.65103154873491</v>
      </c>
      <c r="AD289" s="292">
        <v>106.30509893304753</v>
      </c>
      <c r="AE289" s="292">
        <v>104.7797290935417</v>
      </c>
      <c r="AF289" s="292">
        <v>100.49765052624694</v>
      </c>
      <c r="AG289" s="292">
        <v>100.7531991571729</v>
      </c>
      <c r="AH289" s="292">
        <v>102.48423774142857</v>
      </c>
      <c r="AI289" s="292">
        <v>89.163927043510967</v>
      </c>
      <c r="AJ289" s="292">
        <v>89.647328187101152</v>
      </c>
      <c r="AK289" s="292">
        <v>92.043636440983633</v>
      </c>
      <c r="AL289" s="292">
        <v>87.968577179400839</v>
      </c>
      <c r="AM289" s="292">
        <v>79.971115988237514</v>
      </c>
      <c r="AN289" s="292">
        <v>72.829982167086982</v>
      </c>
      <c r="AO289" s="292">
        <v>69.992135046303588</v>
      </c>
      <c r="AP289" s="292">
        <v>71.505066962129234</v>
      </c>
      <c r="AQ289" s="292">
        <v>69.273736005625778</v>
      </c>
      <c r="AR289" s="292">
        <v>65.348124647235963</v>
      </c>
      <c r="AS289" s="292">
        <v>63.225819070690562</v>
      </c>
      <c r="AT289" s="292">
        <v>62.599698396031805</v>
      </c>
      <c r="AU289" s="292">
        <v>57.983045590591729</v>
      </c>
      <c r="AV289" s="292">
        <v>56.864768288149044</v>
      </c>
      <c r="AW289" s="292">
        <v>55.746490985706373</v>
      </c>
      <c r="AX289" s="292">
        <v>52.822275806363884</v>
      </c>
      <c r="AY289" s="292">
        <v>61.973640436281052</v>
      </c>
      <c r="AZ289" s="292">
        <v>61.973640436281052</v>
      </c>
      <c r="BA289" s="292">
        <v>61.973640436281052</v>
      </c>
      <c r="BB289" s="292">
        <v>61.973640436281052</v>
      </c>
      <c r="BC289" s="292">
        <v>61.973640436281052</v>
      </c>
      <c r="BD289" s="292">
        <v>61.973640436281052</v>
      </c>
      <c r="BE289" s="292">
        <v>61.973640436281052</v>
      </c>
      <c r="BF289" s="292">
        <v>61.973640436281052</v>
      </c>
      <c r="BG289" s="292">
        <v>61.973640436281052</v>
      </c>
    </row>
    <row r="290" spans="2:59" ht="15" customHeight="1">
      <c r="B290" s="1"/>
      <c r="Y290" s="288" t="s">
        <v>394</v>
      </c>
      <c r="Z290" s="291" t="s">
        <v>8</v>
      </c>
      <c r="AA290" s="292">
        <v>98.067842778102246</v>
      </c>
      <c r="AB290" s="292">
        <v>99.564300351853575</v>
      </c>
      <c r="AC290" s="292">
        <v>93.869492205504599</v>
      </c>
      <c r="AD290" s="292">
        <v>91.753302541413902</v>
      </c>
      <c r="AE290" s="292">
        <v>96.344894592608213</v>
      </c>
      <c r="AF290" s="292">
        <v>94.244198033690225</v>
      </c>
      <c r="AG290" s="292">
        <v>88.203998554394857</v>
      </c>
      <c r="AH290" s="292">
        <v>82.020984330879187</v>
      </c>
      <c r="AI290" s="292">
        <v>73.494388967217517</v>
      </c>
      <c r="AJ290" s="292">
        <v>68.895576407194753</v>
      </c>
      <c r="AK290" s="292">
        <v>65.501610527531341</v>
      </c>
      <c r="AL290" s="292">
        <v>57.878383616858009</v>
      </c>
      <c r="AM290" s="292">
        <v>50.676015144964673</v>
      </c>
      <c r="AN290" s="292">
        <v>49.664205748310231</v>
      </c>
      <c r="AO290" s="292">
        <v>48.965895498705322</v>
      </c>
      <c r="AP290" s="292">
        <v>47.694670555244997</v>
      </c>
      <c r="AQ290" s="292">
        <v>48.369522291169829</v>
      </c>
      <c r="AR290" s="292">
        <v>44.424847489808847</v>
      </c>
      <c r="AS290" s="292">
        <v>45.073474437237742</v>
      </c>
      <c r="AT290" s="292">
        <v>40.229360222187147</v>
      </c>
      <c r="AU290" s="292">
        <v>40.127517082449586</v>
      </c>
      <c r="AV290" s="292">
        <v>42.770139707779414</v>
      </c>
      <c r="AW290" s="292">
        <v>45.412762333109249</v>
      </c>
      <c r="AX290" s="292">
        <v>38.151140517211225</v>
      </c>
      <c r="AY290" s="292">
        <v>36.375364184749856</v>
      </c>
      <c r="AZ290" s="292">
        <v>36.375364184749856</v>
      </c>
      <c r="BA290" s="292">
        <v>36.375364184749856</v>
      </c>
      <c r="BB290" s="292">
        <v>36.375364184749856</v>
      </c>
      <c r="BC290" s="292">
        <v>36.375364184749856</v>
      </c>
      <c r="BD290" s="292">
        <v>36.375364184749856</v>
      </c>
      <c r="BE290" s="292">
        <v>36.375364184749856</v>
      </c>
      <c r="BF290" s="292">
        <v>36.375364184749856</v>
      </c>
      <c r="BG290" s="292">
        <v>36.375364184749856</v>
      </c>
    </row>
    <row r="291" spans="2:59" ht="15" customHeight="1">
      <c r="B291" s="1"/>
      <c r="Y291" s="288" t="s">
        <v>395</v>
      </c>
      <c r="Z291" s="291" t="s">
        <v>8</v>
      </c>
      <c r="AA291" s="292">
        <v>471.84680719621474</v>
      </c>
      <c r="AB291" s="292">
        <v>479.71113292625512</v>
      </c>
      <c r="AC291" s="292">
        <v>476.29961419208314</v>
      </c>
      <c r="AD291" s="292">
        <v>459.42550541754673</v>
      </c>
      <c r="AE291" s="292">
        <v>441.98827361495182</v>
      </c>
      <c r="AF291" s="292">
        <v>422.70853573525045</v>
      </c>
      <c r="AG291" s="292">
        <v>415.79900931493125</v>
      </c>
      <c r="AH291" s="292">
        <v>411.20815601185353</v>
      </c>
      <c r="AI291" s="292">
        <v>428.0163378791861</v>
      </c>
      <c r="AJ291" s="292">
        <v>453.81167688728408</v>
      </c>
      <c r="AK291" s="292">
        <v>457.28165982003895</v>
      </c>
      <c r="AL291" s="292">
        <v>449.68781711279718</v>
      </c>
      <c r="AM291" s="292">
        <v>444.62312903609273</v>
      </c>
      <c r="AN291" s="292">
        <v>434.34298693270432</v>
      </c>
      <c r="AO291" s="292">
        <v>435.49947704881225</v>
      </c>
      <c r="AP291" s="292">
        <v>423.35935871457133</v>
      </c>
      <c r="AQ291" s="292">
        <v>422.75338053848446</v>
      </c>
      <c r="AR291" s="292">
        <v>419.83803051022136</v>
      </c>
      <c r="AS291" s="292">
        <v>415.5296012345699</v>
      </c>
      <c r="AT291" s="292">
        <v>400.9571958558642</v>
      </c>
      <c r="AU291" s="292">
        <v>365.39238413200246</v>
      </c>
      <c r="AV291" s="292">
        <v>353.14051921167987</v>
      </c>
      <c r="AW291" s="292">
        <v>340.88865429135734</v>
      </c>
      <c r="AX291" s="292">
        <v>321.3538928388262</v>
      </c>
      <c r="AY291" s="292">
        <v>323.95770044647298</v>
      </c>
      <c r="AZ291" s="292">
        <v>323.95770044647298</v>
      </c>
      <c r="BA291" s="292">
        <v>323.95770044647298</v>
      </c>
      <c r="BB291" s="292">
        <v>323.95770044647298</v>
      </c>
      <c r="BC291" s="292">
        <v>323.95770044647298</v>
      </c>
      <c r="BD291" s="292">
        <v>323.95770044647298</v>
      </c>
      <c r="BE291" s="292">
        <v>323.95770044647298</v>
      </c>
      <c r="BF291" s="292">
        <v>323.95770044647298</v>
      </c>
      <c r="BG291" s="292">
        <v>323.95770044647298</v>
      </c>
    </row>
    <row r="292" spans="2:59" ht="15" customHeight="1">
      <c r="B292" s="1"/>
      <c r="Y292" s="288" t="s">
        <v>396</v>
      </c>
      <c r="Z292" s="291" t="s">
        <v>8</v>
      </c>
      <c r="AA292" s="292">
        <v>110.16545972709449</v>
      </c>
      <c r="AB292" s="292">
        <v>107.88294377418939</v>
      </c>
      <c r="AC292" s="292">
        <v>104.82910675782468</v>
      </c>
      <c r="AD292" s="292">
        <v>96.905396724537908</v>
      </c>
      <c r="AE292" s="292">
        <v>89.191186687211513</v>
      </c>
      <c r="AF292" s="292">
        <v>95.344201657036507</v>
      </c>
      <c r="AG292" s="292">
        <v>96.800595762539203</v>
      </c>
      <c r="AH292" s="292">
        <v>100.40843740155086</v>
      </c>
      <c r="AI292" s="292">
        <v>99.581680374248833</v>
      </c>
      <c r="AJ292" s="292">
        <v>104.99271176536277</v>
      </c>
      <c r="AK292" s="292">
        <v>102.96272007173371</v>
      </c>
      <c r="AL292" s="292">
        <v>126.83813037491454</v>
      </c>
      <c r="AM292" s="292">
        <v>132.20055665974209</v>
      </c>
      <c r="AN292" s="292">
        <v>142.76546565269891</v>
      </c>
      <c r="AO292" s="292">
        <v>158.27720025906362</v>
      </c>
      <c r="AP292" s="292">
        <v>160.05917613632622</v>
      </c>
      <c r="AQ292" s="292">
        <v>160.63833598434309</v>
      </c>
      <c r="AR292" s="292">
        <v>164.80019496715644</v>
      </c>
      <c r="AS292" s="292">
        <v>160.06615002896584</v>
      </c>
      <c r="AT292" s="292">
        <v>151.82200822007445</v>
      </c>
      <c r="AU292" s="292">
        <v>162.85758195409792</v>
      </c>
      <c r="AV292" s="292">
        <v>157.05767015967118</v>
      </c>
      <c r="AW292" s="292">
        <v>151.25775836524448</v>
      </c>
      <c r="AX292" s="292">
        <v>154.19150019295623</v>
      </c>
      <c r="AY292" s="292">
        <v>146.08665187076951</v>
      </c>
      <c r="AZ292" s="292">
        <v>146.08665187076951</v>
      </c>
      <c r="BA292" s="292">
        <v>146.08665187076951</v>
      </c>
      <c r="BB292" s="292">
        <v>146.08665187076951</v>
      </c>
      <c r="BC292" s="292">
        <v>146.08665187076951</v>
      </c>
      <c r="BD292" s="292">
        <v>146.08665187076951</v>
      </c>
      <c r="BE292" s="292">
        <v>146.08665187076951</v>
      </c>
      <c r="BF292" s="292">
        <v>146.08665187076951</v>
      </c>
      <c r="BG292" s="292">
        <v>146.08665187076951</v>
      </c>
    </row>
    <row r="293" spans="2:59" ht="15" customHeight="1">
      <c r="B293" s="1"/>
      <c r="Y293" s="288" t="s">
        <v>397</v>
      </c>
      <c r="Z293" s="291" t="s">
        <v>8</v>
      </c>
      <c r="AA293" s="292">
        <v>0.34180529069263632</v>
      </c>
      <c r="AB293" s="292">
        <v>0.35854519589796813</v>
      </c>
      <c r="AC293" s="292">
        <v>0.30777237813625868</v>
      </c>
      <c r="AD293" s="292">
        <v>0.46411033866824225</v>
      </c>
      <c r="AE293" s="292">
        <v>0.32144623130489741</v>
      </c>
      <c r="AF293" s="292">
        <v>0.26242775222865067</v>
      </c>
      <c r="AG293" s="292">
        <v>0.28548707213683289</v>
      </c>
      <c r="AH293" s="292">
        <v>0.27985303058355432</v>
      </c>
      <c r="AI293" s="292">
        <v>0.29069245607582361</v>
      </c>
      <c r="AJ293" s="292">
        <v>0.29135364604340319</v>
      </c>
      <c r="AK293" s="292">
        <v>0.29699309213730435</v>
      </c>
      <c r="AL293" s="292">
        <v>0.26560664257367439</v>
      </c>
      <c r="AM293" s="292">
        <v>0.21168220940911223</v>
      </c>
      <c r="AN293" s="292">
        <v>0.20559544290460222</v>
      </c>
      <c r="AO293" s="292">
        <v>0.25867003513629044</v>
      </c>
      <c r="AP293" s="292">
        <v>0.24088366722945351</v>
      </c>
      <c r="AQ293" s="292">
        <v>0.27247059694319797</v>
      </c>
      <c r="AR293" s="292">
        <v>0.25418912805945248</v>
      </c>
      <c r="AS293" s="292">
        <v>0.260866041873768</v>
      </c>
      <c r="AT293" s="292">
        <v>0.23635270511799003</v>
      </c>
      <c r="AU293" s="292">
        <v>0.23735631511437724</v>
      </c>
      <c r="AV293" s="292">
        <v>0.23635319199283178</v>
      </c>
      <c r="AW293" s="292">
        <v>0.23535006887128629</v>
      </c>
      <c r="AX293" s="292">
        <v>0.21297989495625802</v>
      </c>
      <c r="AY293" s="292">
        <v>0.31563539292086618</v>
      </c>
      <c r="AZ293" s="292">
        <v>0.31563539292086618</v>
      </c>
      <c r="BA293" s="292">
        <v>0.31563539292086618</v>
      </c>
      <c r="BB293" s="292">
        <v>0.31563539292086618</v>
      </c>
      <c r="BC293" s="292">
        <v>0.31563539292086618</v>
      </c>
      <c r="BD293" s="292">
        <v>0.31563539292086618</v>
      </c>
      <c r="BE293" s="292">
        <v>0.31563539292086618</v>
      </c>
      <c r="BF293" s="292">
        <v>0.31563539292086618</v>
      </c>
      <c r="BG293" s="292">
        <v>0.31563539292086618</v>
      </c>
    </row>
    <row r="294" spans="2:59" ht="15" customHeight="1">
      <c r="B294" s="1"/>
      <c r="Y294" s="288" t="s">
        <v>398</v>
      </c>
      <c r="Z294" s="291" t="s">
        <v>8</v>
      </c>
      <c r="AA294" s="292">
        <v>6.1836626163994275</v>
      </c>
      <c r="AB294" s="292">
        <v>6.2541506853088755</v>
      </c>
      <c r="AC294" s="292">
        <v>4.9711976853823661</v>
      </c>
      <c r="AD294" s="292">
        <v>4.8013703792635223</v>
      </c>
      <c r="AE294" s="292">
        <v>4.6946090458134071</v>
      </c>
      <c r="AF294" s="292">
        <v>5.9137423507095308</v>
      </c>
      <c r="AG294" s="292">
        <v>5.0225444291218251</v>
      </c>
      <c r="AH294" s="292">
        <v>6.0033213798712666</v>
      </c>
      <c r="AI294" s="292">
        <v>5.8530320409600858</v>
      </c>
      <c r="AJ294" s="292">
        <v>5.7141815460080583</v>
      </c>
      <c r="AK294" s="292">
        <v>6.2430265712974649</v>
      </c>
      <c r="AL294" s="292">
        <v>6.6849655843838409</v>
      </c>
      <c r="AM294" s="292">
        <v>5.854302241290978</v>
      </c>
      <c r="AN294" s="292">
        <v>6.5901153173619367</v>
      </c>
      <c r="AO294" s="292">
        <v>7.49415963190381</v>
      </c>
      <c r="AP294" s="292">
        <v>6.9037184167542893</v>
      </c>
      <c r="AQ294" s="292">
        <v>5.6541479405547719</v>
      </c>
      <c r="AR294" s="292">
        <v>5.495404473593184</v>
      </c>
      <c r="AS294" s="292">
        <v>6.8340576732755931</v>
      </c>
      <c r="AT294" s="292">
        <v>7.7710623378120545</v>
      </c>
      <c r="AU294" s="292">
        <v>6.8865045380661378</v>
      </c>
      <c r="AV294" s="292">
        <v>7.123946043659112</v>
      </c>
      <c r="AW294" s="292">
        <v>7.361387549252087</v>
      </c>
      <c r="AX294" s="292">
        <v>7.0538472799704603</v>
      </c>
      <c r="AY294" s="292">
        <v>6.1597910866597347</v>
      </c>
      <c r="AZ294" s="292">
        <v>6.1597910866597347</v>
      </c>
      <c r="BA294" s="292">
        <v>6.1597910866597347</v>
      </c>
      <c r="BB294" s="292">
        <v>6.1597910866597347</v>
      </c>
      <c r="BC294" s="292">
        <v>6.1597910866597347</v>
      </c>
      <c r="BD294" s="292">
        <v>6.1597910866597347</v>
      </c>
      <c r="BE294" s="292">
        <v>6.1597910866597347</v>
      </c>
      <c r="BF294" s="292">
        <v>6.1597910866597347</v>
      </c>
      <c r="BG294" s="292">
        <v>6.1597910866597347</v>
      </c>
    </row>
    <row r="295" spans="2:59" ht="15" customHeight="1">
      <c r="B295" s="1"/>
      <c r="Y295" s="288" t="s">
        <v>399</v>
      </c>
      <c r="Z295" s="291" t="s">
        <v>8</v>
      </c>
      <c r="AA295" s="292">
        <v>0.15806930769722805</v>
      </c>
      <c r="AB295" s="292">
        <v>0.12664633007682657</v>
      </c>
      <c r="AC295" s="292">
        <v>0.14205240198660057</v>
      </c>
      <c r="AD295" s="292">
        <v>0.13267144765934208</v>
      </c>
      <c r="AE295" s="292">
        <v>0.14148945865169701</v>
      </c>
      <c r="AF295" s="292">
        <v>0.13555090155863958</v>
      </c>
      <c r="AG295" s="292">
        <v>0.11396400460634663</v>
      </c>
      <c r="AH295" s="292">
        <v>0.10514804888869964</v>
      </c>
      <c r="AI295" s="292">
        <v>9.3941476321164549E-2</v>
      </c>
      <c r="AJ295" s="292">
        <v>0.11562320496612125</v>
      </c>
      <c r="AK295" s="292">
        <v>8.902476076048095E-2</v>
      </c>
      <c r="AL295" s="292">
        <v>0.10602449274269993</v>
      </c>
      <c r="AM295" s="292">
        <v>0.10283481359035099</v>
      </c>
      <c r="AN295" s="292">
        <v>9.5217952285394147E-2</v>
      </c>
      <c r="AO295" s="292">
        <v>0.11207509902470421</v>
      </c>
      <c r="AP295" s="292">
        <v>0.11581243184486351</v>
      </c>
      <c r="AQ295" s="292">
        <v>0.11175726787451083</v>
      </c>
      <c r="AR295" s="292">
        <v>0.11819498669817151</v>
      </c>
      <c r="AS295" s="292">
        <v>0.1194640966981715</v>
      </c>
      <c r="AT295" s="292">
        <v>0.10313336893994439</v>
      </c>
      <c r="AU295" s="292">
        <v>9.5463990278508826E-2</v>
      </c>
      <c r="AV295" s="292">
        <v>9.2000806301920035E-2</v>
      </c>
      <c r="AW295" s="292">
        <v>8.8537622325331258E-2</v>
      </c>
      <c r="AX295" s="292">
        <v>9.0338947810919543E-2</v>
      </c>
      <c r="AY295" s="292">
        <v>9.203001957385519E-2</v>
      </c>
      <c r="AZ295" s="292">
        <v>9.203001957385519E-2</v>
      </c>
      <c r="BA295" s="292">
        <v>9.203001957385519E-2</v>
      </c>
      <c r="BB295" s="292">
        <v>9.203001957385519E-2</v>
      </c>
      <c r="BC295" s="292">
        <v>9.203001957385519E-2</v>
      </c>
      <c r="BD295" s="292">
        <v>9.203001957385519E-2</v>
      </c>
      <c r="BE295" s="292">
        <v>9.203001957385519E-2</v>
      </c>
      <c r="BF295" s="292">
        <v>9.203001957385519E-2</v>
      </c>
      <c r="BG295" s="292">
        <v>9.203001957385519E-2</v>
      </c>
    </row>
    <row r="296" spans="2:59" ht="15" customHeight="1">
      <c r="B296" s="1"/>
      <c r="Y296" s="288" t="s">
        <v>400</v>
      </c>
      <c r="Z296" s="291" t="s">
        <v>8</v>
      </c>
      <c r="AA296" s="292">
        <v>1.2683122569529353</v>
      </c>
      <c r="AB296" s="292">
        <v>1.2834598665094747</v>
      </c>
      <c r="AC296" s="292">
        <v>1.3705658367973934</v>
      </c>
      <c r="AD296" s="292">
        <v>1.2603529730326202</v>
      </c>
      <c r="AE296" s="292">
        <v>1.2860724975461708</v>
      </c>
      <c r="AF296" s="292">
        <v>1.0817764900567082</v>
      </c>
      <c r="AG296" s="292">
        <v>1.1301654187533359</v>
      </c>
      <c r="AH296" s="292">
        <v>1.0052392839307582</v>
      </c>
      <c r="AI296" s="292">
        <v>0.80010422023656236</v>
      </c>
      <c r="AJ296" s="292">
        <v>0.77041128127591929</v>
      </c>
      <c r="AK296" s="292">
        <v>0.80042673684468924</v>
      </c>
      <c r="AL296" s="292">
        <v>0.71094001984217015</v>
      </c>
      <c r="AM296" s="292">
        <v>0.60825423052475303</v>
      </c>
      <c r="AN296" s="292">
        <v>0.62740243625207726</v>
      </c>
      <c r="AO296" s="292">
        <v>0.61079492093563637</v>
      </c>
      <c r="AP296" s="292">
        <v>0.52238277870501348</v>
      </c>
      <c r="AQ296" s="292">
        <v>0.52089600891919441</v>
      </c>
      <c r="AR296" s="292">
        <v>0.40141810270627254</v>
      </c>
      <c r="AS296" s="292">
        <v>0.27951276866559538</v>
      </c>
      <c r="AT296" s="292">
        <v>0.33714585953368981</v>
      </c>
      <c r="AU296" s="292">
        <v>0.36966995387836882</v>
      </c>
      <c r="AV296" s="292">
        <v>0.35976390888376131</v>
      </c>
      <c r="AW296" s="292">
        <v>0.3498578638891538</v>
      </c>
      <c r="AX296" s="292">
        <v>0.32882470096529515</v>
      </c>
      <c r="AY296" s="292">
        <v>0.17190884009871477</v>
      </c>
      <c r="AZ296" s="292">
        <v>0.17190884009871477</v>
      </c>
      <c r="BA296" s="292">
        <v>0.17190884009871477</v>
      </c>
      <c r="BB296" s="292">
        <v>0.17190884009871477</v>
      </c>
      <c r="BC296" s="292">
        <v>0.17190884009871477</v>
      </c>
      <c r="BD296" s="292">
        <v>0.17190884009871477</v>
      </c>
      <c r="BE296" s="292">
        <v>0.17190884009871477</v>
      </c>
      <c r="BF296" s="292">
        <v>0.17190884009871477</v>
      </c>
      <c r="BG296" s="292">
        <v>0.17190884009871477</v>
      </c>
    </row>
    <row r="297" spans="2:59" ht="15" customHeight="1">
      <c r="B297" s="1"/>
      <c r="Y297" s="288" t="s">
        <v>401</v>
      </c>
      <c r="Z297" s="291" t="s">
        <v>8</v>
      </c>
      <c r="AA297" s="292">
        <v>1.1605061462027477</v>
      </c>
      <c r="AB297" s="292">
        <v>1.1757473901761186</v>
      </c>
      <c r="AC297" s="292">
        <v>1.1250922644719092</v>
      </c>
      <c r="AD297" s="292">
        <v>1.1007203640087282</v>
      </c>
      <c r="AE297" s="292">
        <v>1.1042217226007971</v>
      </c>
      <c r="AF297" s="292">
        <v>1.2718003352905638</v>
      </c>
      <c r="AG297" s="292">
        <v>1.3201418936914884</v>
      </c>
      <c r="AH297" s="292">
        <v>1.7524225251431313</v>
      </c>
      <c r="AI297" s="292">
        <v>1.7053138748527372</v>
      </c>
      <c r="AJ297" s="292">
        <v>1.5102208191369211</v>
      </c>
      <c r="AK297" s="292">
        <v>1.3039465281858196</v>
      </c>
      <c r="AL297" s="292">
        <v>1.245614819530495</v>
      </c>
      <c r="AM297" s="292">
        <v>1.3269032373120246</v>
      </c>
      <c r="AN297" s="292">
        <v>1.7567817354794877</v>
      </c>
      <c r="AO297" s="292">
        <v>1.5841737942002607</v>
      </c>
      <c r="AP297" s="292">
        <v>1.5217035264172203</v>
      </c>
      <c r="AQ297" s="292">
        <v>1.6133694727810146</v>
      </c>
      <c r="AR297" s="292">
        <v>1.7097168464485846</v>
      </c>
      <c r="AS297" s="292">
        <v>1.7582422644703386</v>
      </c>
      <c r="AT297" s="292">
        <v>1.7897542198294201</v>
      </c>
      <c r="AU297" s="292">
        <v>1.7574342400471761</v>
      </c>
      <c r="AV297" s="292">
        <v>1.7109909058000976</v>
      </c>
      <c r="AW297" s="292">
        <v>1.6645475715530194</v>
      </c>
      <c r="AX297" s="292">
        <v>1.5596195144014275</v>
      </c>
      <c r="AY297" s="292">
        <v>1.4188918396012629</v>
      </c>
      <c r="AZ297" s="292">
        <v>1.4188918396012629</v>
      </c>
      <c r="BA297" s="292">
        <v>1.4188918396012629</v>
      </c>
      <c r="BB297" s="292">
        <v>1.4188918396012629</v>
      </c>
      <c r="BC297" s="292">
        <v>1.4188918396012629</v>
      </c>
      <c r="BD297" s="292">
        <v>1.4188918396012629</v>
      </c>
      <c r="BE297" s="292">
        <v>1.4188918396012629</v>
      </c>
      <c r="BF297" s="292">
        <v>1.4188918396012629</v>
      </c>
      <c r="BG297" s="292">
        <v>1.4188918396012629</v>
      </c>
    </row>
    <row r="298" spans="2:59" ht="15" customHeight="1">
      <c r="B298" s="1"/>
      <c r="Y298" s="12" t="s">
        <v>402</v>
      </c>
      <c r="Z298" s="12"/>
      <c r="AA298" s="8"/>
      <c r="AB298" s="8"/>
      <c r="AC298" s="8"/>
      <c r="AD298" s="8"/>
      <c r="AE298" s="8"/>
      <c r="AF298" s="8"/>
      <c r="AG298" s="8"/>
      <c r="AH298" s="8"/>
      <c r="AI298" s="8"/>
      <c r="AJ298" s="8"/>
      <c r="AK298" s="8"/>
      <c r="AL298" s="8"/>
      <c r="AM298" s="8"/>
      <c r="AN298" s="8"/>
      <c r="AO298" s="8"/>
      <c r="AP298" s="9"/>
      <c r="AQ298" s="9"/>
      <c r="AR298" s="9"/>
      <c r="AS298" s="9"/>
      <c r="AT298" s="9"/>
      <c r="AU298" s="9"/>
      <c r="AV298" s="9"/>
      <c r="AW298" s="9"/>
      <c r="AX298" s="9"/>
      <c r="AY298" s="9"/>
      <c r="AZ298" s="9"/>
      <c r="BA298" s="9"/>
      <c r="BB298" s="9"/>
      <c r="BC298" s="9"/>
      <c r="BD298" s="9"/>
      <c r="BE298" s="9"/>
      <c r="BF298" s="9"/>
      <c r="BG298" s="9"/>
    </row>
    <row r="299" spans="2:59" ht="15" customHeight="1">
      <c r="B299" s="1"/>
      <c r="Y299" s="288" t="s">
        <v>392</v>
      </c>
      <c r="Z299" s="291" t="s">
        <v>10</v>
      </c>
      <c r="AA299" s="292">
        <v>15.529229821741032</v>
      </c>
      <c r="AB299" s="292">
        <v>15.71221897528814</v>
      </c>
      <c r="AC299" s="292">
        <v>15.837446878484506</v>
      </c>
      <c r="AD299" s="292">
        <v>15.459744509968381</v>
      </c>
      <c r="AE299" s="292">
        <v>15.748947974432099</v>
      </c>
      <c r="AF299" s="292">
        <v>16.896814360635116</v>
      </c>
      <c r="AG299" s="292">
        <v>16.116310416207085</v>
      </c>
      <c r="AH299" s="292">
        <v>15.73243382281964</v>
      </c>
      <c r="AI299" s="292">
        <v>15.688892710007503</v>
      </c>
      <c r="AJ299" s="292">
        <v>17.010954906034758</v>
      </c>
      <c r="AK299" s="292">
        <v>16.338569325624235</v>
      </c>
      <c r="AL299" s="292">
        <v>16.619286572171319</v>
      </c>
      <c r="AM299" s="292">
        <v>16.719968889227161</v>
      </c>
      <c r="AN299" s="292">
        <v>15.660516884394328</v>
      </c>
      <c r="AO299" s="292">
        <v>15.149251174168045</v>
      </c>
      <c r="AP299" s="292">
        <v>15.041474092294298</v>
      </c>
      <c r="AQ299" s="292">
        <v>15.007935484844833</v>
      </c>
      <c r="AR299" s="292">
        <v>15.982168164847385</v>
      </c>
      <c r="AS299" s="292">
        <v>15.549972031004049</v>
      </c>
      <c r="AT299" s="292">
        <v>15.106858464766463</v>
      </c>
      <c r="AU299" s="292">
        <v>16.012191605155113</v>
      </c>
      <c r="AV299" s="292">
        <v>15.301634292598578</v>
      </c>
      <c r="AW299" s="292">
        <v>14.591076980042043</v>
      </c>
      <c r="AX299" s="292">
        <v>15.79706499480022</v>
      </c>
      <c r="AY299" s="292">
        <v>17.406396389250162</v>
      </c>
      <c r="AZ299" s="292">
        <v>17.406396389250162</v>
      </c>
      <c r="BA299" s="292">
        <v>17.406396389250162</v>
      </c>
      <c r="BB299" s="292">
        <v>17.406396389250162</v>
      </c>
      <c r="BC299" s="292">
        <v>17.406396389250162</v>
      </c>
      <c r="BD299" s="292">
        <v>17.406396389250162</v>
      </c>
      <c r="BE299" s="292">
        <v>17.406396389250162</v>
      </c>
      <c r="BF299" s="292">
        <v>17.406396389250162</v>
      </c>
      <c r="BG299" s="292">
        <v>17.406396389250162</v>
      </c>
    </row>
    <row r="300" spans="2:59" ht="15" customHeight="1">
      <c r="B300" s="1"/>
      <c r="Y300" s="288" t="s">
        <v>393</v>
      </c>
      <c r="Z300" s="291" t="s">
        <v>10</v>
      </c>
      <c r="AA300" s="292">
        <v>3.7682509396700041</v>
      </c>
      <c r="AB300" s="292">
        <v>4.4669336373905146</v>
      </c>
      <c r="AC300" s="292">
        <v>4.3286107923306778</v>
      </c>
      <c r="AD300" s="292">
        <v>4.427348272511181</v>
      </c>
      <c r="AE300" s="292">
        <v>4.4291328827649528</v>
      </c>
      <c r="AF300" s="292">
        <v>4.2294594786180388</v>
      </c>
      <c r="AG300" s="292">
        <v>4.2163495776049418</v>
      </c>
      <c r="AH300" s="292">
        <v>4.2747299721829704</v>
      </c>
      <c r="AI300" s="292">
        <v>3.7710848293575685</v>
      </c>
      <c r="AJ300" s="292">
        <v>3.9687681304691349</v>
      </c>
      <c r="AK300" s="292">
        <v>4.2876677497394722</v>
      </c>
      <c r="AL300" s="292">
        <v>4.0948615362981586</v>
      </c>
      <c r="AM300" s="292">
        <v>3.8035876398762323</v>
      </c>
      <c r="AN300" s="292">
        <v>3.7030027885589645</v>
      </c>
      <c r="AO300" s="292">
        <v>3.6138853439896113</v>
      </c>
      <c r="AP300" s="292">
        <v>3.9138018280565396</v>
      </c>
      <c r="AQ300" s="292">
        <v>4.0501178319489428</v>
      </c>
      <c r="AR300" s="292">
        <v>3.7793558041208692</v>
      </c>
      <c r="AS300" s="292">
        <v>2.9026331170519168</v>
      </c>
      <c r="AT300" s="292">
        <v>2.7392105780830041</v>
      </c>
      <c r="AU300" s="292">
        <v>2.5839957522727803</v>
      </c>
      <c r="AV300" s="292">
        <v>2.4904318933268406</v>
      </c>
      <c r="AW300" s="292">
        <v>2.3968680343809003</v>
      </c>
      <c r="AX300" s="292">
        <v>2.7717385120839477</v>
      </c>
      <c r="AY300" s="292">
        <v>3.3477300531355501</v>
      </c>
      <c r="AZ300" s="292">
        <v>3.3477300531355501</v>
      </c>
      <c r="BA300" s="292">
        <v>3.3477300531355501</v>
      </c>
      <c r="BB300" s="292">
        <v>3.3477300531355501</v>
      </c>
      <c r="BC300" s="292">
        <v>3.3477300531355501</v>
      </c>
      <c r="BD300" s="292">
        <v>3.3477300531355501</v>
      </c>
      <c r="BE300" s="292">
        <v>3.3477300531355501</v>
      </c>
      <c r="BF300" s="292">
        <v>3.3477300531355501</v>
      </c>
      <c r="BG300" s="292">
        <v>3.3477300531355501</v>
      </c>
    </row>
    <row r="301" spans="2:59" ht="15" customHeight="1">
      <c r="B301" s="1"/>
      <c r="Y301" s="288" t="s">
        <v>394</v>
      </c>
      <c r="Z301" s="291" t="s">
        <v>10</v>
      </c>
      <c r="AA301" s="292">
        <v>10.825313750950658</v>
      </c>
      <c r="AB301" s="292">
        <v>10.867048583128145</v>
      </c>
      <c r="AC301" s="292">
        <v>10.209276496665844</v>
      </c>
      <c r="AD301" s="292">
        <v>10.121885767219901</v>
      </c>
      <c r="AE301" s="292">
        <v>10.652495841818682</v>
      </c>
      <c r="AF301" s="292">
        <v>10.548434266836537</v>
      </c>
      <c r="AG301" s="292">
        <v>9.8974250294849409</v>
      </c>
      <c r="AH301" s="292">
        <v>9.1208801793154457</v>
      </c>
      <c r="AI301" s="292">
        <v>8.2246996296181631</v>
      </c>
      <c r="AJ301" s="292">
        <v>7.7119978149392985</v>
      </c>
      <c r="AK301" s="292">
        <v>7.4137516096883092</v>
      </c>
      <c r="AL301" s="292">
        <v>6.406643299753819</v>
      </c>
      <c r="AM301" s="292">
        <v>5.593000230729249</v>
      </c>
      <c r="AN301" s="292">
        <v>5.4604669463251332</v>
      </c>
      <c r="AO301" s="292">
        <v>5.3758208277151827</v>
      </c>
      <c r="AP301" s="292">
        <v>5.186145680974187</v>
      </c>
      <c r="AQ301" s="292">
        <v>5.3281509444239692</v>
      </c>
      <c r="AR301" s="292">
        <v>4.8425906574590192</v>
      </c>
      <c r="AS301" s="292">
        <v>5.0280070603530129</v>
      </c>
      <c r="AT301" s="292">
        <v>4.4513777520408802</v>
      </c>
      <c r="AU301" s="292">
        <v>4.370791876526245</v>
      </c>
      <c r="AV301" s="292">
        <v>4.8231628468541405</v>
      </c>
      <c r="AW301" s="292">
        <v>5.2755338171820343</v>
      </c>
      <c r="AX301" s="292">
        <v>4.2775913204443157</v>
      </c>
      <c r="AY301" s="292">
        <v>4.1143479394840972</v>
      </c>
      <c r="AZ301" s="292">
        <v>4.1143479394840972</v>
      </c>
      <c r="BA301" s="292">
        <v>4.1143479394840972</v>
      </c>
      <c r="BB301" s="292">
        <v>4.1143479394840972</v>
      </c>
      <c r="BC301" s="292">
        <v>4.1143479394840972</v>
      </c>
      <c r="BD301" s="292">
        <v>4.1143479394840972</v>
      </c>
      <c r="BE301" s="292">
        <v>4.1143479394840972</v>
      </c>
      <c r="BF301" s="292">
        <v>4.1143479394840972</v>
      </c>
      <c r="BG301" s="292">
        <v>4.1143479394840972</v>
      </c>
    </row>
    <row r="302" spans="2:59" ht="15" customHeight="1">
      <c r="B302" s="1"/>
      <c r="Y302" s="288" t="s">
        <v>395</v>
      </c>
      <c r="Z302" s="291" t="s">
        <v>10</v>
      </c>
      <c r="AA302" s="292">
        <v>18.443802252719067</v>
      </c>
      <c r="AB302" s="292">
        <v>18.950115544618505</v>
      </c>
      <c r="AC302" s="292">
        <v>19.20486292902239</v>
      </c>
      <c r="AD302" s="292">
        <v>18.662925049755689</v>
      </c>
      <c r="AE302" s="292">
        <v>17.512831468201053</v>
      </c>
      <c r="AF302" s="292">
        <v>16.481427933745557</v>
      </c>
      <c r="AG302" s="292">
        <v>16.457522394880378</v>
      </c>
      <c r="AH302" s="292">
        <v>15.929326871883982</v>
      </c>
      <c r="AI302" s="292">
        <v>16.655331371398393</v>
      </c>
      <c r="AJ302" s="292">
        <v>17.5154511829097</v>
      </c>
      <c r="AK302" s="292">
        <v>17.65756222855887</v>
      </c>
      <c r="AL302" s="292">
        <v>17.448878429106557</v>
      </c>
      <c r="AM302" s="292">
        <v>17.289169247600029</v>
      </c>
      <c r="AN302" s="292">
        <v>16.946176988787656</v>
      </c>
      <c r="AO302" s="292">
        <v>16.897343465167456</v>
      </c>
      <c r="AP302" s="292">
        <v>16.185557343769531</v>
      </c>
      <c r="AQ302" s="292">
        <v>16.482088167453973</v>
      </c>
      <c r="AR302" s="292">
        <v>16.405874468026642</v>
      </c>
      <c r="AS302" s="292">
        <v>16.287516690809991</v>
      </c>
      <c r="AT302" s="292">
        <v>20.153386402488685</v>
      </c>
      <c r="AU302" s="292">
        <v>14.43407513247937</v>
      </c>
      <c r="AV302" s="292">
        <v>13.825842036486421</v>
      </c>
      <c r="AW302" s="292">
        <v>13.21760894049347</v>
      </c>
      <c r="AX302" s="292">
        <v>11.839168578754339</v>
      </c>
      <c r="AY302" s="292">
        <v>11.965031980078285</v>
      </c>
      <c r="AZ302" s="292">
        <v>11.965031980078285</v>
      </c>
      <c r="BA302" s="292">
        <v>11.965031980078285</v>
      </c>
      <c r="BB302" s="292">
        <v>11.965031980078285</v>
      </c>
      <c r="BC302" s="292">
        <v>11.965031980078285</v>
      </c>
      <c r="BD302" s="292">
        <v>11.965031980078285</v>
      </c>
      <c r="BE302" s="292">
        <v>11.965031980078285</v>
      </c>
      <c r="BF302" s="292">
        <v>11.965031980078285</v>
      </c>
      <c r="BG302" s="292">
        <v>11.965031980078285</v>
      </c>
    </row>
    <row r="303" spans="2:59" ht="15" customHeight="1">
      <c r="B303" s="1"/>
      <c r="Y303" s="288" t="s">
        <v>396</v>
      </c>
      <c r="Z303" s="291" t="s">
        <v>10</v>
      </c>
      <c r="AA303" s="292">
        <v>40.036749867951073</v>
      </c>
      <c r="AB303" s="292">
        <v>35.966649961727732</v>
      </c>
      <c r="AC303" s="292">
        <v>40.836232339097542</v>
      </c>
      <c r="AD303" s="292">
        <v>35.732857022706987</v>
      </c>
      <c r="AE303" s="292">
        <v>34.843113531349296</v>
      </c>
      <c r="AF303" s="292">
        <v>38.756138859456541</v>
      </c>
      <c r="AG303" s="292">
        <v>35.168642203942561</v>
      </c>
      <c r="AH303" s="292">
        <v>35.880826506133317</v>
      </c>
      <c r="AI303" s="292">
        <v>34.449701915219379</v>
      </c>
      <c r="AJ303" s="292">
        <v>32.290471991146184</v>
      </c>
      <c r="AK303" s="292">
        <v>30.051914712120581</v>
      </c>
      <c r="AL303" s="292">
        <v>36.230854605188931</v>
      </c>
      <c r="AM303" s="292">
        <v>39.810216460160348</v>
      </c>
      <c r="AN303" s="292">
        <v>49.517281222582135</v>
      </c>
      <c r="AO303" s="292">
        <v>55.721260764111143</v>
      </c>
      <c r="AP303" s="292">
        <v>48.524571685549837</v>
      </c>
      <c r="AQ303" s="292">
        <v>46.187004129395078</v>
      </c>
      <c r="AR303" s="292">
        <v>48.085977699691945</v>
      </c>
      <c r="AS303" s="292">
        <v>53.89695749594464</v>
      </c>
      <c r="AT303" s="292">
        <v>47.346786608759338</v>
      </c>
      <c r="AU303" s="292">
        <v>50.822477046367233</v>
      </c>
      <c r="AV303" s="292">
        <v>50.694694921371003</v>
      </c>
      <c r="AW303" s="292">
        <v>50.566912796374773</v>
      </c>
      <c r="AX303" s="292">
        <v>50.830245118145292</v>
      </c>
      <c r="AY303" s="292">
        <v>49.825301882803096</v>
      </c>
      <c r="AZ303" s="292">
        <v>49.825301882803096</v>
      </c>
      <c r="BA303" s="292">
        <v>49.825301882803096</v>
      </c>
      <c r="BB303" s="292">
        <v>49.825301882803096</v>
      </c>
      <c r="BC303" s="292">
        <v>49.825301882803096</v>
      </c>
      <c r="BD303" s="292">
        <v>49.825301882803096</v>
      </c>
      <c r="BE303" s="292">
        <v>49.825301882803096</v>
      </c>
      <c r="BF303" s="292">
        <v>49.825301882803096</v>
      </c>
      <c r="BG303" s="292">
        <v>49.825301882803096</v>
      </c>
    </row>
    <row r="304" spans="2:59" ht="15" customHeight="1">
      <c r="B304" s="1"/>
      <c r="Y304" s="288" t="s">
        <v>397</v>
      </c>
      <c r="Z304" s="291" t="s">
        <v>10</v>
      </c>
      <c r="AA304" s="292">
        <v>0.13188561352373263</v>
      </c>
      <c r="AB304" s="292">
        <v>0.15064479201608416</v>
      </c>
      <c r="AC304" s="292">
        <v>0.14811442145467676</v>
      </c>
      <c r="AD304" s="292">
        <v>0.15835879128202232</v>
      </c>
      <c r="AE304" s="292">
        <v>0.13700972993513255</v>
      </c>
      <c r="AF304" s="292">
        <v>5.0653908552880392E-2</v>
      </c>
      <c r="AG304" s="292">
        <v>5.5450149767942117E-2</v>
      </c>
      <c r="AH304" s="292">
        <v>5.236842219507927E-2</v>
      </c>
      <c r="AI304" s="292">
        <v>5.331013170404271E-2</v>
      </c>
      <c r="AJ304" s="292">
        <v>7.7780399516695867E-2</v>
      </c>
      <c r="AK304" s="292">
        <v>9.1698679852005166E-2</v>
      </c>
      <c r="AL304" s="292">
        <v>6.2982065762142908E-2</v>
      </c>
      <c r="AM304" s="292">
        <v>4.9433625306005792E-2</v>
      </c>
      <c r="AN304" s="292">
        <v>4.9038716444538069E-2</v>
      </c>
      <c r="AO304" s="292">
        <v>9.8498148083141709E-2</v>
      </c>
      <c r="AP304" s="292">
        <v>7.1193663836492005E-2</v>
      </c>
      <c r="AQ304" s="292">
        <v>8.8919806434231793E-2</v>
      </c>
      <c r="AR304" s="292">
        <v>5.0946967831069424E-2</v>
      </c>
      <c r="AS304" s="292">
        <v>6.177999260006279E-2</v>
      </c>
      <c r="AT304" s="292">
        <v>4.180419751986196E-2</v>
      </c>
      <c r="AU304" s="293">
        <v>3.2945909287501386E-2</v>
      </c>
      <c r="AV304" s="293">
        <v>2.9222553995026483E-2</v>
      </c>
      <c r="AW304" s="293">
        <v>2.549919870255158E-2</v>
      </c>
      <c r="AX304" s="293">
        <v>2.4103074039247857E-2</v>
      </c>
      <c r="AY304" s="293">
        <v>3.6638927203623599E-2</v>
      </c>
      <c r="AZ304" s="293">
        <v>3.6638927203623599E-2</v>
      </c>
      <c r="BA304" s="293">
        <v>3.6638927203623599E-2</v>
      </c>
      <c r="BB304" s="293">
        <v>3.6638927203623599E-2</v>
      </c>
      <c r="BC304" s="293">
        <v>3.6638927203623599E-2</v>
      </c>
      <c r="BD304" s="293">
        <v>3.6638927203623599E-2</v>
      </c>
      <c r="BE304" s="293">
        <v>3.6638927203623599E-2</v>
      </c>
      <c r="BF304" s="293">
        <v>3.6638927203623599E-2</v>
      </c>
      <c r="BG304" s="293">
        <v>3.6638927203623599E-2</v>
      </c>
    </row>
    <row r="305" spans="2:59" ht="15" customHeight="1">
      <c r="B305" s="1"/>
      <c r="Y305" s="288" t="s">
        <v>398</v>
      </c>
      <c r="Z305" s="291" t="s">
        <v>10</v>
      </c>
      <c r="AA305" s="292">
        <v>0.24423293292499926</v>
      </c>
      <c r="AB305" s="292">
        <v>0.24654912234380191</v>
      </c>
      <c r="AC305" s="292">
        <v>0.14388134630155477</v>
      </c>
      <c r="AD305" s="292">
        <v>0.14682334260451829</v>
      </c>
      <c r="AE305" s="292">
        <v>0.1445416246558498</v>
      </c>
      <c r="AF305" s="292">
        <v>0.23043921082258603</v>
      </c>
      <c r="AG305" s="292">
        <v>0.15434985354114675</v>
      </c>
      <c r="AH305" s="292">
        <v>0.2319238677038436</v>
      </c>
      <c r="AI305" s="292">
        <v>0.22037629192666242</v>
      </c>
      <c r="AJ305" s="292">
        <v>0.21750177470701637</v>
      </c>
      <c r="AK305" s="292">
        <v>0.28556334448852677</v>
      </c>
      <c r="AL305" s="292">
        <v>0.27833896880397502</v>
      </c>
      <c r="AM305" s="292">
        <v>0.31362015176853536</v>
      </c>
      <c r="AN305" s="292">
        <v>0.30563175528270781</v>
      </c>
      <c r="AO305" s="292">
        <v>0.41510002095630538</v>
      </c>
      <c r="AP305" s="292">
        <v>0.37262925779508071</v>
      </c>
      <c r="AQ305" s="292">
        <v>0.30421842500720669</v>
      </c>
      <c r="AR305" s="292">
        <v>0.26658236389938456</v>
      </c>
      <c r="AS305" s="292">
        <v>0.32285408053598347</v>
      </c>
      <c r="AT305" s="292">
        <v>0.37109601080964461</v>
      </c>
      <c r="AU305" s="292">
        <v>0.37283645333365312</v>
      </c>
      <c r="AV305" s="292">
        <v>0.43587214355432669</v>
      </c>
      <c r="AW305" s="292">
        <v>0.49890783377500025</v>
      </c>
      <c r="AX305" s="292">
        <v>0.41401629158659858</v>
      </c>
      <c r="AY305" s="292">
        <v>0.38818340853982486</v>
      </c>
      <c r="AZ305" s="292">
        <v>0.38818340853982486</v>
      </c>
      <c r="BA305" s="292">
        <v>0.38818340853982486</v>
      </c>
      <c r="BB305" s="292">
        <v>0.38818340853982486</v>
      </c>
      <c r="BC305" s="292">
        <v>0.38818340853982486</v>
      </c>
      <c r="BD305" s="292">
        <v>0.38818340853982486</v>
      </c>
      <c r="BE305" s="292">
        <v>0.38818340853982486</v>
      </c>
      <c r="BF305" s="292">
        <v>0.38818340853982486</v>
      </c>
      <c r="BG305" s="292">
        <v>0.38818340853982486</v>
      </c>
    </row>
    <row r="306" spans="2:59" ht="15" customHeight="1">
      <c r="B306" s="1"/>
      <c r="Y306" s="288" t="s">
        <v>399</v>
      </c>
      <c r="Z306" s="291" t="s">
        <v>10</v>
      </c>
      <c r="AA306" s="293">
        <v>4.2520559680780931E-2</v>
      </c>
      <c r="AB306" s="293">
        <v>3.7229095477579181E-2</v>
      </c>
      <c r="AC306" s="293">
        <v>3.8040489623430582E-2</v>
      </c>
      <c r="AD306" s="293">
        <v>3.6570480499160604E-2</v>
      </c>
      <c r="AE306" s="293">
        <v>3.9373058319536428E-2</v>
      </c>
      <c r="AF306" s="293">
        <v>3.5077037760654725E-2</v>
      </c>
      <c r="AG306" s="293">
        <v>2.8780065025996948E-2</v>
      </c>
      <c r="AH306" s="293">
        <v>2.8047479155644303E-2</v>
      </c>
      <c r="AI306" s="293">
        <v>2.5131536839190765E-2</v>
      </c>
      <c r="AJ306" s="293">
        <v>2.9536384493963584E-2</v>
      </c>
      <c r="AK306" s="293">
        <v>1.8526955139326135E-2</v>
      </c>
      <c r="AL306" s="293">
        <v>2.600240881276521E-2</v>
      </c>
      <c r="AM306" s="293">
        <v>2.1926720198182127E-2</v>
      </c>
      <c r="AN306" s="293">
        <v>2.0743535721012982E-2</v>
      </c>
      <c r="AO306" s="293">
        <v>2.9453771543309609E-2</v>
      </c>
      <c r="AP306" s="293">
        <v>2.8874251587294324E-2</v>
      </c>
      <c r="AQ306" s="293">
        <v>3.0322848254571249E-2</v>
      </c>
      <c r="AR306" s="293">
        <v>3.1567588884362771E-2</v>
      </c>
      <c r="AS306" s="293">
        <v>3.090011343579651E-2</v>
      </c>
      <c r="AT306" s="293">
        <v>2.7455254376044125E-2</v>
      </c>
      <c r="AU306" s="293">
        <v>2.6470275919170651E-2</v>
      </c>
      <c r="AV306" s="293">
        <v>2.5181500121518638E-2</v>
      </c>
      <c r="AW306" s="293">
        <v>2.3892724323866632E-2</v>
      </c>
      <c r="AX306" s="293">
        <v>2.3151654555232624E-2</v>
      </c>
      <c r="AY306" s="293">
        <v>2.3561107774675606E-2</v>
      </c>
      <c r="AZ306" s="293">
        <v>2.3561107774675606E-2</v>
      </c>
      <c r="BA306" s="293">
        <v>2.3561107774675606E-2</v>
      </c>
      <c r="BB306" s="293">
        <v>2.3561107774675606E-2</v>
      </c>
      <c r="BC306" s="293">
        <v>2.3561107774675606E-2</v>
      </c>
      <c r="BD306" s="293">
        <v>2.3561107774675606E-2</v>
      </c>
      <c r="BE306" s="293">
        <v>2.3561107774675606E-2</v>
      </c>
      <c r="BF306" s="293">
        <v>2.3561107774675606E-2</v>
      </c>
      <c r="BG306" s="293">
        <v>2.3561107774675606E-2</v>
      </c>
    </row>
    <row r="307" spans="2:59" ht="15" customHeight="1">
      <c r="B307" s="1"/>
      <c r="Y307" s="288" t="s">
        <v>400</v>
      </c>
      <c r="Z307" s="291" t="s">
        <v>10</v>
      </c>
      <c r="AA307" s="292">
        <v>7.1792650616605946E-2</v>
      </c>
      <c r="AB307" s="292">
        <v>7.2638652391466108E-2</v>
      </c>
      <c r="AC307" s="292">
        <v>7.5778503636216937E-2</v>
      </c>
      <c r="AD307" s="292">
        <v>7.0382647658505659E-2</v>
      </c>
      <c r="AE307" s="292">
        <v>6.9644746110433184E-2</v>
      </c>
      <c r="AF307" s="292">
        <v>6.0155426202418295E-2</v>
      </c>
      <c r="AG307" s="292">
        <v>6.3086700023285008E-2</v>
      </c>
      <c r="AH307" s="292">
        <v>5.7546920729932775E-2</v>
      </c>
      <c r="AI307" s="293">
        <v>4.560889568468373E-2</v>
      </c>
      <c r="AJ307" s="293">
        <v>4.4504393367505182E-2</v>
      </c>
      <c r="AK307" s="293">
        <v>4.6280546408834528E-2</v>
      </c>
      <c r="AL307" s="293">
        <v>4.0819585637003129E-2</v>
      </c>
      <c r="AM307" s="293">
        <v>3.504797352851264E-2</v>
      </c>
      <c r="AN307" s="293">
        <v>3.6331076220383896E-2</v>
      </c>
      <c r="AO307" s="293">
        <v>3.524296599238947E-2</v>
      </c>
      <c r="AP307" s="293">
        <v>3.0061263066697982E-2</v>
      </c>
      <c r="AQ307" s="293">
        <v>3.0070663086418647E-2</v>
      </c>
      <c r="AR307" s="293">
        <v>2.3199248670609945E-2</v>
      </c>
      <c r="AS307" s="293">
        <v>1.5514822686138824E-2</v>
      </c>
      <c r="AT307" s="293">
        <v>1.5589932706728765E-2</v>
      </c>
      <c r="AU307" s="293">
        <v>1.7202036088823421E-2</v>
      </c>
      <c r="AV307" s="293">
        <v>1.6136923717296268E-2</v>
      </c>
      <c r="AW307" s="293">
        <v>1.5071811345769121E-2</v>
      </c>
      <c r="AX307" s="293">
        <v>1.3846229048544755E-2</v>
      </c>
      <c r="AY307" s="293">
        <v>9.6491202432662515E-3</v>
      </c>
      <c r="AZ307" s="293">
        <v>9.6491202432662515E-3</v>
      </c>
      <c r="BA307" s="293">
        <v>9.6491202432662515E-3</v>
      </c>
      <c r="BB307" s="293">
        <v>9.6491202432662515E-3</v>
      </c>
      <c r="BC307" s="293">
        <v>9.6491202432662515E-3</v>
      </c>
      <c r="BD307" s="293">
        <v>9.6491202432662515E-3</v>
      </c>
      <c r="BE307" s="293">
        <v>9.6491202432662515E-3</v>
      </c>
      <c r="BF307" s="293">
        <v>9.6491202432662515E-3</v>
      </c>
      <c r="BG307" s="293">
        <v>9.6491202432662515E-3</v>
      </c>
    </row>
    <row r="308" spans="2:59" ht="15" customHeight="1">
      <c r="B308" s="1"/>
      <c r="Y308" s="288" t="s">
        <v>401</v>
      </c>
      <c r="Z308" s="291" t="s">
        <v>10</v>
      </c>
      <c r="AA308" s="292">
        <v>57.673306587860239</v>
      </c>
      <c r="AB308" s="292">
        <v>56.662965152067294</v>
      </c>
      <c r="AC308" s="292">
        <v>56.980008179719512</v>
      </c>
      <c r="AD308" s="292">
        <v>55.350847568213432</v>
      </c>
      <c r="AE308" s="292">
        <v>53.195900557724883</v>
      </c>
      <c r="AF308" s="292">
        <v>53.905821575296521</v>
      </c>
      <c r="AG308" s="292">
        <v>54.155938093623412</v>
      </c>
      <c r="AH308" s="292">
        <v>53.958039026680829</v>
      </c>
      <c r="AI308" s="292">
        <v>54.341283398828089</v>
      </c>
      <c r="AJ308" s="292">
        <v>55.124140542249179</v>
      </c>
      <c r="AK308" s="292">
        <v>55.523983560637383</v>
      </c>
      <c r="AL308" s="292">
        <v>54.44002092942101</v>
      </c>
      <c r="AM308" s="292">
        <v>55.119049902015028</v>
      </c>
      <c r="AN308" s="292">
        <v>54.755169406613682</v>
      </c>
      <c r="AO308" s="292">
        <v>55.301396776648893</v>
      </c>
      <c r="AP308" s="292">
        <v>54.660723236126678</v>
      </c>
      <c r="AQ308" s="292">
        <v>54.538343509655363</v>
      </c>
      <c r="AR308" s="292">
        <v>56.229752822403135</v>
      </c>
      <c r="AS308" s="292">
        <v>56.421261322504272</v>
      </c>
      <c r="AT308" s="292">
        <v>42.341121264894134</v>
      </c>
      <c r="AU308" s="292">
        <v>45.610583393751298</v>
      </c>
      <c r="AV308" s="292">
        <v>53.423002698345414</v>
      </c>
      <c r="AW308" s="292">
        <v>61.235422002939529</v>
      </c>
      <c r="AX308" s="292">
        <v>58.912103907745866</v>
      </c>
      <c r="AY308" s="292">
        <v>57.512268163205263</v>
      </c>
      <c r="AZ308" s="292">
        <v>57.512268163205263</v>
      </c>
      <c r="BA308" s="292">
        <v>57.512268163205263</v>
      </c>
      <c r="BB308" s="292">
        <v>57.512268163205263</v>
      </c>
      <c r="BC308" s="292">
        <v>57.512268163205263</v>
      </c>
      <c r="BD308" s="292">
        <v>57.512268163205263</v>
      </c>
      <c r="BE308" s="292">
        <v>57.512268163205263</v>
      </c>
      <c r="BF308" s="292">
        <v>57.512268163205263</v>
      </c>
      <c r="BG308" s="292">
        <v>57.512268163205263</v>
      </c>
    </row>
    <row r="309" spans="2:59">
      <c r="B309" s="1"/>
      <c r="Y309" s="31"/>
      <c r="Z309" s="32"/>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G309" s="33"/>
    </row>
    <row r="310" spans="2:59" s="15" customFormat="1">
      <c r="T310" s="31"/>
      <c r="U310" s="31"/>
      <c r="V310" s="214"/>
      <c r="W310" s="31"/>
      <c r="X310" s="181"/>
      <c r="Z310" s="34"/>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G310" s="35"/>
    </row>
    <row r="311" spans="2:59" s="127" customFormat="1">
      <c r="C311" s="254"/>
      <c r="D311" s="254"/>
      <c r="E311" s="254"/>
      <c r="F311" s="254"/>
      <c r="G311" s="254"/>
      <c r="H311" s="254"/>
      <c r="I311" s="254"/>
      <c r="J311" s="254"/>
      <c r="K311" s="254"/>
      <c r="L311" s="254"/>
      <c r="M311" s="254"/>
      <c r="N311" s="254"/>
      <c r="O311" s="254"/>
      <c r="P311" s="254"/>
      <c r="Q311" s="254"/>
      <c r="R311" s="254"/>
      <c r="S311" s="254"/>
      <c r="T311" s="106"/>
      <c r="U311" s="106"/>
      <c r="V311" s="216"/>
      <c r="W311" s="216" t="s">
        <v>177</v>
      </c>
      <c r="X311" s="181">
        <v>107</v>
      </c>
      <c r="Y311" s="386" t="s">
        <v>403</v>
      </c>
      <c r="Z311" s="274"/>
    </row>
    <row r="312" spans="2:59" ht="15" customHeight="1">
      <c r="B312" s="1"/>
      <c r="Y312" s="12" t="s">
        <v>257</v>
      </c>
      <c r="Z312" s="12" t="s">
        <v>278</v>
      </c>
      <c r="AA312" s="8">
        <v>1990</v>
      </c>
      <c r="AB312" s="8">
        <v>1991</v>
      </c>
      <c r="AC312" s="8">
        <v>1992</v>
      </c>
      <c r="AD312" s="8">
        <v>1993</v>
      </c>
      <c r="AE312" s="8">
        <v>1994</v>
      </c>
      <c r="AF312" s="8">
        <v>1995</v>
      </c>
      <c r="AG312" s="8">
        <v>1996</v>
      </c>
      <c r="AH312" s="8">
        <v>1997</v>
      </c>
      <c r="AI312" s="8">
        <v>1998</v>
      </c>
      <c r="AJ312" s="8">
        <v>1999</v>
      </c>
      <c r="AK312" s="8">
        <v>2000</v>
      </c>
      <c r="AL312" s="8">
        <v>2001</v>
      </c>
      <c r="AM312" s="8">
        <v>2002</v>
      </c>
      <c r="AN312" s="8">
        <v>2003</v>
      </c>
      <c r="AO312" s="8">
        <v>2004</v>
      </c>
      <c r="AP312" s="9">
        <f t="shared" ref="AP312:BG312" si="138">AO312+1</f>
        <v>2005</v>
      </c>
      <c r="AQ312" s="9">
        <f t="shared" si="138"/>
        <v>2006</v>
      </c>
      <c r="AR312" s="9">
        <f t="shared" si="138"/>
        <v>2007</v>
      </c>
      <c r="AS312" s="9">
        <f t="shared" si="138"/>
        <v>2008</v>
      </c>
      <c r="AT312" s="9">
        <f t="shared" si="138"/>
        <v>2009</v>
      </c>
      <c r="AU312" s="9">
        <f t="shared" si="138"/>
        <v>2010</v>
      </c>
      <c r="AV312" s="9">
        <f t="shared" si="138"/>
        <v>2011</v>
      </c>
      <c r="AW312" s="9">
        <f t="shared" si="138"/>
        <v>2012</v>
      </c>
      <c r="AX312" s="9">
        <f t="shared" si="138"/>
        <v>2013</v>
      </c>
      <c r="AY312" s="9">
        <f t="shared" si="138"/>
        <v>2014</v>
      </c>
      <c r="AZ312" s="9">
        <f t="shared" si="138"/>
        <v>2015</v>
      </c>
      <c r="BA312" s="9">
        <f t="shared" si="138"/>
        <v>2016</v>
      </c>
      <c r="BB312" s="9">
        <f t="shared" si="138"/>
        <v>2017</v>
      </c>
      <c r="BC312" s="9">
        <f t="shared" si="138"/>
        <v>2018</v>
      </c>
      <c r="BD312" s="9">
        <f t="shared" si="138"/>
        <v>2019</v>
      </c>
      <c r="BE312" s="9">
        <f t="shared" si="138"/>
        <v>2020</v>
      </c>
      <c r="BF312" s="9">
        <f t="shared" si="138"/>
        <v>2021</v>
      </c>
      <c r="BG312" s="9">
        <f t="shared" si="138"/>
        <v>2022</v>
      </c>
    </row>
    <row r="313" spans="2:59" ht="15" customHeight="1">
      <c r="B313" s="1"/>
      <c r="Y313" s="12" t="s">
        <v>404</v>
      </c>
      <c r="Z313" s="12"/>
      <c r="AA313" s="8"/>
      <c r="AB313" s="8"/>
      <c r="AC313" s="8"/>
      <c r="AD313" s="8"/>
      <c r="AE313" s="8"/>
      <c r="AF313" s="8"/>
      <c r="AG313" s="8"/>
      <c r="AH313" s="8"/>
      <c r="AI313" s="8"/>
      <c r="AJ313" s="8"/>
      <c r="AK313" s="8"/>
      <c r="AL313" s="8"/>
      <c r="AM313" s="8"/>
      <c r="AN313" s="8"/>
      <c r="AO313" s="8"/>
      <c r="AP313" s="9"/>
      <c r="AQ313" s="9"/>
      <c r="AR313" s="9"/>
      <c r="AS313" s="9"/>
      <c r="AT313" s="9"/>
      <c r="AU313" s="9"/>
      <c r="AV313" s="9"/>
      <c r="AW313" s="9"/>
      <c r="AX313" s="9"/>
      <c r="AY313" s="9"/>
      <c r="AZ313" s="9"/>
      <c r="BA313" s="9"/>
      <c r="BB313" s="9"/>
      <c r="BC313" s="9"/>
      <c r="BD313" s="9"/>
      <c r="BE313" s="9"/>
      <c r="BF313" s="9"/>
      <c r="BG313" s="9"/>
    </row>
    <row r="314" spans="2:59" ht="15" customHeight="1">
      <c r="B314" s="1"/>
      <c r="Y314" s="288" t="s">
        <v>392</v>
      </c>
      <c r="Z314" s="291" t="s">
        <v>8</v>
      </c>
      <c r="AA314" s="292">
        <v>8.015536773478189</v>
      </c>
      <c r="AB314" s="292">
        <v>8.0754430519187519</v>
      </c>
      <c r="AC314" s="292">
        <v>8.0975061281914069</v>
      </c>
      <c r="AD314" s="292">
        <v>8.0370707591927477</v>
      </c>
      <c r="AE314" s="292">
        <v>8.1471017543810511</v>
      </c>
      <c r="AF314" s="292">
        <v>8.4948597509544275</v>
      </c>
      <c r="AG314" s="292">
        <v>8.3719387870444812</v>
      </c>
      <c r="AH314" s="292">
        <v>8.2017700362964483</v>
      </c>
      <c r="AI314" s="292">
        <v>8.2962589963406437</v>
      </c>
      <c r="AJ314" s="292">
        <v>8.8361231609271638</v>
      </c>
      <c r="AK314" s="292">
        <v>9.0177930176818322</v>
      </c>
      <c r="AL314" s="292">
        <v>9.2025117587775398</v>
      </c>
      <c r="AM314" s="292">
        <v>8.8871936270475018</v>
      </c>
      <c r="AN314" s="292">
        <v>8.4383661066135911</v>
      </c>
      <c r="AO314" s="292">
        <v>8.2111349391747712</v>
      </c>
      <c r="AP314" s="292">
        <v>16.266599987284316</v>
      </c>
      <c r="AQ314" s="292">
        <v>8.001528223652274</v>
      </c>
      <c r="AR314" s="292">
        <v>8.0213145754771205</v>
      </c>
      <c r="AS314" s="292">
        <v>7.2777643825397424</v>
      </c>
      <c r="AT314" s="292">
        <v>6.0458357055999974</v>
      </c>
      <c r="AU314" s="292">
        <v>6.1639701288099964</v>
      </c>
      <c r="AV314" s="292">
        <v>6.2821045520199963</v>
      </c>
      <c r="AW314" s="292">
        <v>5.2694197181089653</v>
      </c>
      <c r="AX314" s="292">
        <v>4.2567348841979351</v>
      </c>
      <c r="AY314" s="292">
        <v>4.6234594696377567</v>
      </c>
      <c r="AZ314" s="292">
        <v>4.9901840550775782</v>
      </c>
      <c r="BA314" s="292">
        <v>5.2533099495886013</v>
      </c>
      <c r="BB314" s="292">
        <v>5.5164358440996235</v>
      </c>
      <c r="BC314" s="292">
        <v>5.5164358440996235</v>
      </c>
      <c r="BD314" s="292">
        <v>5.5164358440996235</v>
      </c>
      <c r="BE314" s="292">
        <v>5.5164358440996235</v>
      </c>
      <c r="BF314" s="292">
        <v>5.5164358440996235</v>
      </c>
      <c r="BG314" s="292">
        <v>5.5164358440996235</v>
      </c>
    </row>
    <row r="315" spans="2:59" ht="15" customHeight="1">
      <c r="B315" s="1"/>
      <c r="Y315" s="288" t="s">
        <v>393</v>
      </c>
      <c r="Z315" s="291" t="s">
        <v>8</v>
      </c>
      <c r="AA315" s="292">
        <v>0.56115639984148591</v>
      </c>
      <c r="AB315" s="292">
        <v>0.59832887402407309</v>
      </c>
      <c r="AC315" s="292">
        <v>0.56806697993676414</v>
      </c>
      <c r="AD315" s="292">
        <v>0.5754775747010521</v>
      </c>
      <c r="AE315" s="292">
        <v>0.57740687658430723</v>
      </c>
      <c r="AF315" s="292">
        <v>0.57139726631715071</v>
      </c>
      <c r="AG315" s="292">
        <v>0.57867578173490775</v>
      </c>
      <c r="AH315" s="292">
        <v>0.59559137232990256</v>
      </c>
      <c r="AI315" s="292">
        <v>0.58608323175284993</v>
      </c>
      <c r="AJ315" s="292">
        <v>0.58330642072935468</v>
      </c>
      <c r="AK315" s="292">
        <v>0.56521155025461967</v>
      </c>
      <c r="AL315" s="292">
        <v>0.56611880957543326</v>
      </c>
      <c r="AM315" s="292">
        <v>0.54871421092363948</v>
      </c>
      <c r="AN315" s="292">
        <v>0.53426410146388836</v>
      </c>
      <c r="AO315" s="292">
        <v>0.54970323364944829</v>
      </c>
      <c r="AP315" s="292">
        <v>0.58761389054804292</v>
      </c>
      <c r="AQ315" s="292">
        <v>0.44994842121487155</v>
      </c>
      <c r="AR315" s="292">
        <v>0.51937600722499999</v>
      </c>
      <c r="AS315" s="292">
        <v>0.51078675910978732</v>
      </c>
      <c r="AT315" s="292">
        <v>0.31533878515196584</v>
      </c>
      <c r="AU315" s="292">
        <v>0.3148681451385329</v>
      </c>
      <c r="AV315" s="292">
        <v>0.31439750512509995</v>
      </c>
      <c r="AW315" s="292">
        <v>0.28561660140279999</v>
      </c>
      <c r="AX315" s="292">
        <v>0.25683569768050007</v>
      </c>
      <c r="AY315" s="292">
        <v>0.24646972181618171</v>
      </c>
      <c r="AZ315" s="292">
        <v>0.23610374595186337</v>
      </c>
      <c r="BA315" s="292">
        <v>0.32507607047394416</v>
      </c>
      <c r="BB315" s="292">
        <v>0.41404839499602497</v>
      </c>
      <c r="BC315" s="292">
        <v>0.41404839499602497</v>
      </c>
      <c r="BD315" s="292">
        <v>0.41404839499602497</v>
      </c>
      <c r="BE315" s="292">
        <v>0.41404839499602497</v>
      </c>
      <c r="BF315" s="292">
        <v>0.41404839499602497</v>
      </c>
      <c r="BG315" s="292">
        <v>0.41404839499602497</v>
      </c>
    </row>
    <row r="316" spans="2:59" ht="15" customHeight="1">
      <c r="B316" s="1"/>
      <c r="Y316" s="288" t="s">
        <v>394</v>
      </c>
      <c r="Z316" s="291" t="s">
        <v>8</v>
      </c>
      <c r="AA316" s="292">
        <v>3.3866285153723696</v>
      </c>
      <c r="AB316" s="292">
        <v>3.4341693771580006</v>
      </c>
      <c r="AC316" s="292">
        <v>3.3826098662627371</v>
      </c>
      <c r="AD316" s="292">
        <v>3.1933084254246946</v>
      </c>
      <c r="AE316" s="292">
        <v>3.023101638324341</v>
      </c>
      <c r="AF316" s="292">
        <v>2.9367826337708345</v>
      </c>
      <c r="AG316" s="292">
        <v>2.8375608517512791</v>
      </c>
      <c r="AH316" s="292">
        <v>2.6922551200100084</v>
      </c>
      <c r="AI316" s="292">
        <v>2.4976511263060086</v>
      </c>
      <c r="AJ316" s="292">
        <v>2.3469973131967818</v>
      </c>
      <c r="AK316" s="292">
        <v>2.2348181195087822</v>
      </c>
      <c r="AL316" s="292">
        <v>2.3328591957098723</v>
      </c>
      <c r="AM316" s="292">
        <v>1.9926004184159549</v>
      </c>
      <c r="AN316" s="292">
        <v>1.8992427074536589</v>
      </c>
      <c r="AO316" s="292">
        <v>1.8693790453768644</v>
      </c>
      <c r="AP316" s="292">
        <v>2.2325544747620754</v>
      </c>
      <c r="AQ316" s="292">
        <v>1.3685138304395152</v>
      </c>
      <c r="AR316" s="292">
        <v>0.73197377516598039</v>
      </c>
      <c r="AS316" s="292">
        <v>6.0071879236659997</v>
      </c>
      <c r="AT316" s="292">
        <v>4.4250480964177399</v>
      </c>
      <c r="AU316" s="292">
        <v>4.4444600163863708</v>
      </c>
      <c r="AV316" s="292">
        <v>4.4638719363550008</v>
      </c>
      <c r="AW316" s="292">
        <v>4.7980984308115033</v>
      </c>
      <c r="AX316" s="292">
        <v>5.132324925268005</v>
      </c>
      <c r="AY316" s="292">
        <v>3.8368062393986935</v>
      </c>
      <c r="AZ316" s="292">
        <v>2.541287553529382</v>
      </c>
      <c r="BA316" s="292">
        <v>2.9072179400817859</v>
      </c>
      <c r="BB316" s="292">
        <v>3.2731483266341899</v>
      </c>
      <c r="BC316" s="292">
        <v>3.2731483266341899</v>
      </c>
      <c r="BD316" s="292">
        <v>3.2731483266341899</v>
      </c>
      <c r="BE316" s="292">
        <v>3.2731483266341899</v>
      </c>
      <c r="BF316" s="292">
        <v>3.2731483266341899</v>
      </c>
      <c r="BG316" s="292">
        <v>3.2731483266341899</v>
      </c>
    </row>
    <row r="317" spans="2:59" ht="15" customHeight="1">
      <c r="B317" s="1"/>
      <c r="Y317" s="288" t="s">
        <v>395</v>
      </c>
      <c r="Z317" s="291" t="s">
        <v>8</v>
      </c>
      <c r="AA317" s="292">
        <v>9.4040048739857802</v>
      </c>
      <c r="AB317" s="292">
        <v>9.7057237545451933</v>
      </c>
      <c r="AC317" s="292">
        <v>9.4885199090871701</v>
      </c>
      <c r="AD317" s="292">
        <v>9.3257997318741968</v>
      </c>
      <c r="AE317" s="292">
        <v>9.163207101289963</v>
      </c>
      <c r="AF317" s="292">
        <v>8.9473197716090898</v>
      </c>
      <c r="AG317" s="292">
        <v>8.9958783858303697</v>
      </c>
      <c r="AH317" s="292">
        <v>8.9684866477677385</v>
      </c>
      <c r="AI317" s="292">
        <v>8.9744241632437429</v>
      </c>
      <c r="AJ317" s="292">
        <v>8.9654526506621632</v>
      </c>
      <c r="AK317" s="292">
        <v>8.9387506906319913</v>
      </c>
      <c r="AL317" s="292">
        <v>8.8291602815302159</v>
      </c>
      <c r="AM317" s="292">
        <v>8.709896120362167</v>
      </c>
      <c r="AN317" s="292">
        <v>8.6201685330941267</v>
      </c>
      <c r="AO317" s="292">
        <v>8.634570306743143</v>
      </c>
      <c r="AP317" s="292">
        <v>8.4397001312959272</v>
      </c>
      <c r="AQ317" s="292">
        <v>9.797667237502294</v>
      </c>
      <c r="AR317" s="292">
        <v>9.146264548720092</v>
      </c>
      <c r="AS317" s="292">
        <v>8.7930857722714286</v>
      </c>
      <c r="AT317" s="292">
        <v>3.662796936997728</v>
      </c>
      <c r="AU317" s="292">
        <v>3.6441855365613636</v>
      </c>
      <c r="AV317" s="292">
        <v>3.6255741361249996</v>
      </c>
      <c r="AW317" s="292">
        <v>5.2576261388077619</v>
      </c>
      <c r="AX317" s="292">
        <v>6.8896781414905233</v>
      </c>
      <c r="AY317" s="292">
        <v>5.156035383120261</v>
      </c>
      <c r="AZ317" s="292">
        <v>3.4223926247499987</v>
      </c>
      <c r="BA317" s="292">
        <v>3.7439519867372875</v>
      </c>
      <c r="BB317" s="292">
        <v>4.0655113487245762</v>
      </c>
      <c r="BC317" s="292">
        <v>4.0655113487245762</v>
      </c>
      <c r="BD317" s="292">
        <v>4.0655113487245762</v>
      </c>
      <c r="BE317" s="292">
        <v>4.0655113487245762</v>
      </c>
      <c r="BF317" s="292">
        <v>4.0655113487245762</v>
      </c>
      <c r="BG317" s="292">
        <v>4.0655113487245762</v>
      </c>
    </row>
    <row r="318" spans="2:59" ht="15" customHeight="1">
      <c r="B318" s="1"/>
      <c r="Y318" s="288" t="s">
        <v>396</v>
      </c>
      <c r="Z318" s="291" t="s">
        <v>8</v>
      </c>
      <c r="AA318" s="292">
        <v>49.457135201868979</v>
      </c>
      <c r="AB318" s="292">
        <v>49.730900595401501</v>
      </c>
      <c r="AC318" s="292">
        <v>52.063023550587438</v>
      </c>
      <c r="AD318" s="292">
        <v>51.245179005616308</v>
      </c>
      <c r="AE318" s="292">
        <v>47.399453484953604</v>
      </c>
      <c r="AF318" s="292">
        <v>50.640997947115814</v>
      </c>
      <c r="AG318" s="292">
        <v>47.279177258893611</v>
      </c>
      <c r="AH318" s="292">
        <v>46.738187683400362</v>
      </c>
      <c r="AI318" s="292">
        <v>46.067363506266176</v>
      </c>
      <c r="AJ318" s="292">
        <v>44.661413352635215</v>
      </c>
      <c r="AK318" s="292">
        <v>44.934189116372728</v>
      </c>
      <c r="AL318" s="292">
        <v>49.954219006701344</v>
      </c>
      <c r="AM318" s="292">
        <v>43.813155794452044</v>
      </c>
      <c r="AN318" s="292">
        <v>43.911660165022163</v>
      </c>
      <c r="AO318" s="292">
        <v>44.247023978965103</v>
      </c>
      <c r="AP318" s="292">
        <v>46.714062586634753</v>
      </c>
      <c r="AQ318" s="292">
        <v>49.653636380261432</v>
      </c>
      <c r="AR318" s="292">
        <v>46.036705021779703</v>
      </c>
      <c r="AS318" s="292">
        <v>41.583847942887537</v>
      </c>
      <c r="AT318" s="292">
        <v>28.245686658617814</v>
      </c>
      <c r="AU318" s="292">
        <v>28.315573941022656</v>
      </c>
      <c r="AV318" s="292">
        <v>28.385461223427495</v>
      </c>
      <c r="AW318" s="292">
        <v>25.900433232581648</v>
      </c>
      <c r="AX318" s="292">
        <v>23.415405241735801</v>
      </c>
      <c r="AY318" s="292">
        <v>25.305792996411121</v>
      </c>
      <c r="AZ318" s="292">
        <v>27.196180751086445</v>
      </c>
      <c r="BA318" s="292">
        <v>24.01297840971813</v>
      </c>
      <c r="BB318" s="292">
        <v>20.829776068349819</v>
      </c>
      <c r="BC318" s="292">
        <v>20.829776068349819</v>
      </c>
      <c r="BD318" s="292">
        <v>20.829776068349819</v>
      </c>
      <c r="BE318" s="292">
        <v>20.829776068349819</v>
      </c>
      <c r="BF318" s="292">
        <v>20.829776068349819</v>
      </c>
      <c r="BG318" s="292">
        <v>20.829776068349819</v>
      </c>
    </row>
    <row r="319" spans="2:59" ht="15" customHeight="1">
      <c r="B319" s="1"/>
      <c r="Y319" s="288" t="s">
        <v>397</v>
      </c>
      <c r="Z319" s="291" t="s">
        <v>8</v>
      </c>
      <c r="AA319" s="292">
        <v>25.408664175091953</v>
      </c>
      <c r="AB319" s="292">
        <v>24.269686624972216</v>
      </c>
      <c r="AC319" s="292">
        <v>21.021474454739117</v>
      </c>
      <c r="AD319" s="292">
        <v>20.167812838491201</v>
      </c>
      <c r="AE319" s="292">
        <v>20.802915133600127</v>
      </c>
      <c r="AF319" s="292">
        <v>20.800171711159049</v>
      </c>
      <c r="AG319" s="292">
        <v>22.972962284490645</v>
      </c>
      <c r="AH319" s="292">
        <v>22.715080575029571</v>
      </c>
      <c r="AI319" s="292">
        <v>23.991229247203083</v>
      </c>
      <c r="AJ319" s="292">
        <v>24.200643826871822</v>
      </c>
      <c r="AK319" s="292">
        <v>24.572377567637517</v>
      </c>
      <c r="AL319" s="292">
        <v>20.457701143098156</v>
      </c>
      <c r="AM319" s="292">
        <v>18.886177321435547</v>
      </c>
      <c r="AN319" s="292">
        <v>16.993215837093622</v>
      </c>
      <c r="AO319" s="292">
        <v>17.731196473742866</v>
      </c>
      <c r="AP319" s="292">
        <v>26.93242987004</v>
      </c>
      <c r="AQ319" s="292">
        <v>20.322092905931299</v>
      </c>
      <c r="AR319" s="292">
        <v>16.648885420518749</v>
      </c>
      <c r="AS319" s="292">
        <v>13.326830679009996</v>
      </c>
      <c r="AT319" s="292">
        <v>12.30841221855556</v>
      </c>
      <c r="AU319" s="292">
        <v>11.26660861227778</v>
      </c>
      <c r="AV319" s="292">
        <v>10.224805006</v>
      </c>
      <c r="AW319" s="292">
        <v>9.3388070302857145</v>
      </c>
      <c r="AX319" s="292">
        <v>8.4528090545714267</v>
      </c>
      <c r="AY319" s="292">
        <v>9.8353354199482119</v>
      </c>
      <c r="AZ319" s="292">
        <v>11.217861785324999</v>
      </c>
      <c r="BA319" s="292">
        <v>10.1583146140125</v>
      </c>
      <c r="BB319" s="292">
        <v>9.0987674427000016</v>
      </c>
      <c r="BC319" s="292">
        <v>9.0987674427000016</v>
      </c>
      <c r="BD319" s="292">
        <v>9.0987674427000016</v>
      </c>
      <c r="BE319" s="292">
        <v>9.0987674427000016</v>
      </c>
      <c r="BF319" s="292">
        <v>9.0987674427000016</v>
      </c>
      <c r="BG319" s="292">
        <v>9.0987674427000016</v>
      </c>
    </row>
    <row r="320" spans="2:59" ht="15" customHeight="1">
      <c r="B320" s="1"/>
      <c r="Y320" s="288" t="s">
        <v>398</v>
      </c>
      <c r="Z320" s="291" t="s">
        <v>8</v>
      </c>
      <c r="AA320" s="292">
        <v>0.61553693286616029</v>
      </c>
      <c r="AB320" s="292">
        <v>0.62979672879580628</v>
      </c>
      <c r="AC320" s="292">
        <v>0.44159483374941599</v>
      </c>
      <c r="AD320" s="292">
        <v>0.44226223748703419</v>
      </c>
      <c r="AE320" s="292">
        <v>0.43550477464364989</v>
      </c>
      <c r="AF320" s="292">
        <v>0.60093747610576198</v>
      </c>
      <c r="AG320" s="292">
        <v>0.4824256409829869</v>
      </c>
      <c r="AH320" s="292">
        <v>0.60842789126813779</v>
      </c>
      <c r="AI320" s="292">
        <v>0.57116054327649279</v>
      </c>
      <c r="AJ320" s="292">
        <v>0.5560843695606531</v>
      </c>
      <c r="AK320" s="292">
        <v>0.6064256800552833</v>
      </c>
      <c r="AL320" s="292">
        <v>0.6174914723834708</v>
      </c>
      <c r="AM320" s="292">
        <v>0.64635072507351499</v>
      </c>
      <c r="AN320" s="292">
        <v>0.67241522461228309</v>
      </c>
      <c r="AO320" s="292">
        <v>0.84910440518475949</v>
      </c>
      <c r="AP320" s="292">
        <v>0.80224503787812507</v>
      </c>
      <c r="AQ320" s="292">
        <v>1.1427112579669614</v>
      </c>
      <c r="AR320" s="292">
        <v>1.2113181362934617</v>
      </c>
      <c r="AS320" s="292">
        <v>0.84348929840333331</v>
      </c>
      <c r="AT320" s="292">
        <v>0.69834788831315775</v>
      </c>
      <c r="AU320" s="292">
        <v>0.6982368652065789</v>
      </c>
      <c r="AV320" s="292">
        <v>0.69812584209999995</v>
      </c>
      <c r="AW320" s="292">
        <v>0.62037004129374995</v>
      </c>
      <c r="AX320" s="292">
        <v>0.54261424048749995</v>
      </c>
      <c r="AY320" s="292">
        <v>0.5820278532778409</v>
      </c>
      <c r="AZ320" s="292">
        <v>0.62144146606818185</v>
      </c>
      <c r="BA320" s="292">
        <v>0.35897169362424247</v>
      </c>
      <c r="BB320" s="292">
        <v>9.6501921180303055E-2</v>
      </c>
      <c r="BC320" s="292">
        <v>9.6501921180303055E-2</v>
      </c>
      <c r="BD320" s="292">
        <v>9.6501921180303055E-2</v>
      </c>
      <c r="BE320" s="292">
        <v>9.6501921180303055E-2</v>
      </c>
      <c r="BF320" s="292">
        <v>9.6501921180303055E-2</v>
      </c>
      <c r="BG320" s="292">
        <v>9.6501921180303055E-2</v>
      </c>
    </row>
    <row r="321" spans="2:59" ht="15" customHeight="1">
      <c r="B321" s="1"/>
      <c r="Y321" s="288" t="s">
        <v>399</v>
      </c>
      <c r="Z321" s="291" t="s">
        <v>8</v>
      </c>
      <c r="AA321" s="292">
        <v>0.1524904820653647</v>
      </c>
      <c r="AB321" s="292">
        <v>0.12735941920528049</v>
      </c>
      <c r="AC321" s="292">
        <v>0.13516840519035542</v>
      </c>
      <c r="AD321" s="292">
        <v>0.11994506804027827</v>
      </c>
      <c r="AE321" s="292">
        <v>0.14612251110510069</v>
      </c>
      <c r="AF321" s="292">
        <v>0.14636168372332659</v>
      </c>
      <c r="AG321" s="292">
        <v>0.12765240566260719</v>
      </c>
      <c r="AH321" s="292">
        <v>0.12121866223233102</v>
      </c>
      <c r="AI321" s="292">
        <v>0.11555625049583337</v>
      </c>
      <c r="AJ321" s="292">
        <v>0.12175082130788363</v>
      </c>
      <c r="AK321" s="292">
        <v>9.6189247734992836E-2</v>
      </c>
      <c r="AL321" s="292">
        <v>0.11947868143473776</v>
      </c>
      <c r="AM321" s="292">
        <v>0.10832127879450051</v>
      </c>
      <c r="AN321" s="292">
        <v>0.10129558313411534</v>
      </c>
      <c r="AO321" s="292">
        <v>0.13019361473125715</v>
      </c>
      <c r="AP321" s="292">
        <v>0.14197649574103777</v>
      </c>
      <c r="AQ321" s="292">
        <v>0.15393396410707963</v>
      </c>
      <c r="AR321" s="292">
        <v>6.4517640971568618E-2</v>
      </c>
      <c r="AS321" s="292">
        <v>6.0473248844300012E-2</v>
      </c>
      <c r="AT321" s="292">
        <v>5.9853203461956515E-2</v>
      </c>
      <c r="AU321" s="292">
        <v>5.9845046378478262E-2</v>
      </c>
      <c r="AV321" s="292">
        <v>5.9836889295000008E-2</v>
      </c>
      <c r="AW321" s="292">
        <v>5.2234322634308515E-2</v>
      </c>
      <c r="AX321" s="293">
        <v>4.4631755973617022E-2</v>
      </c>
      <c r="AY321" s="292">
        <v>5.6824801082460671E-2</v>
      </c>
      <c r="AZ321" s="292">
        <v>6.9017846191304327E-2</v>
      </c>
      <c r="BA321" s="292">
        <v>5.3261275752902168E-2</v>
      </c>
      <c r="BB321" s="293">
        <v>3.7504705314500002E-2</v>
      </c>
      <c r="BC321" s="293">
        <v>3.7504705314500002E-2</v>
      </c>
      <c r="BD321" s="293">
        <v>3.7504705314500002E-2</v>
      </c>
      <c r="BE321" s="293">
        <v>3.7504705314500002E-2</v>
      </c>
      <c r="BF321" s="293">
        <v>3.7504705314500002E-2</v>
      </c>
      <c r="BG321" s="293">
        <v>3.7504705314500002E-2</v>
      </c>
    </row>
    <row r="322" spans="2:59" ht="15" customHeight="1">
      <c r="B322" s="1"/>
      <c r="Y322" s="288" t="s">
        <v>400</v>
      </c>
      <c r="Z322" s="291" t="s">
        <v>8</v>
      </c>
      <c r="AA322" s="292">
        <v>0.31707197435410245</v>
      </c>
      <c r="AB322" s="292">
        <v>0.32203620132865823</v>
      </c>
      <c r="AC322" s="292">
        <v>0.33192345837341691</v>
      </c>
      <c r="AD322" s="292">
        <v>0.30846182134429179</v>
      </c>
      <c r="AE322" s="292">
        <v>0.32051191586759137</v>
      </c>
      <c r="AF322" s="292">
        <v>0.26363958940805282</v>
      </c>
      <c r="AG322" s="292">
        <v>0.28603010692399566</v>
      </c>
      <c r="AH322" s="292">
        <v>0.25257822058922913</v>
      </c>
      <c r="AI322" s="292">
        <v>0.20130867312172046</v>
      </c>
      <c r="AJ322" s="292">
        <v>0.19535572044268873</v>
      </c>
      <c r="AK322" s="292">
        <v>0.20258577715666845</v>
      </c>
      <c r="AL322" s="292">
        <v>0.17889755715360098</v>
      </c>
      <c r="AM322" s="292">
        <v>0.15360265788076019</v>
      </c>
      <c r="AN322" s="292">
        <v>0.15922603532496665</v>
      </c>
      <c r="AO322" s="292">
        <v>0.15444719441999999</v>
      </c>
      <c r="AP322" s="292">
        <v>8.0624313449999985E-2</v>
      </c>
      <c r="AQ322" s="354">
        <v>5.9838100000000004E-4</v>
      </c>
      <c r="AR322" s="354">
        <v>3.7514700000000005E-4</v>
      </c>
      <c r="AS322" s="354">
        <v>2.680925E-4</v>
      </c>
      <c r="AT322" s="354">
        <v>6.0071699999999996E-4</v>
      </c>
      <c r="AU322" s="354">
        <v>6.0071699999999996E-4</v>
      </c>
      <c r="AV322" s="354">
        <v>6.0071699999999996E-4</v>
      </c>
      <c r="AW322" s="354">
        <v>5.9752690000000001E-4</v>
      </c>
      <c r="AX322" s="354">
        <v>5.9433680000000005E-4</v>
      </c>
      <c r="AY322" s="354">
        <v>1.1250796500000002E-3</v>
      </c>
      <c r="AZ322" s="354">
        <v>1.6558225000000001E-3</v>
      </c>
      <c r="BA322" s="354">
        <v>9.4065975000000009E-4</v>
      </c>
      <c r="BB322" s="385">
        <v>2.2549700000000004E-4</v>
      </c>
      <c r="BC322" s="385">
        <v>2.2549700000000004E-4</v>
      </c>
      <c r="BD322" s="385">
        <v>2.2549700000000004E-4</v>
      </c>
      <c r="BE322" s="385">
        <v>2.2549700000000004E-4</v>
      </c>
      <c r="BF322" s="385">
        <v>2.2549700000000004E-4</v>
      </c>
      <c r="BG322" s="385">
        <v>2.2549700000000004E-4</v>
      </c>
    </row>
    <row r="323" spans="2:59" ht="15" customHeight="1">
      <c r="B323" s="1"/>
      <c r="Y323" s="288" t="s">
        <v>401</v>
      </c>
      <c r="Z323" s="291" t="s">
        <v>8</v>
      </c>
      <c r="AA323" s="292">
        <v>39.705721976344954</v>
      </c>
      <c r="AB323" s="292">
        <v>38.726940706261104</v>
      </c>
      <c r="AC323" s="292">
        <v>38.432094776506439</v>
      </c>
      <c r="AD323" s="292">
        <v>37.202895497446846</v>
      </c>
      <c r="AE323" s="292">
        <v>36.096218104288049</v>
      </c>
      <c r="AF323" s="292">
        <v>37.302620432142511</v>
      </c>
      <c r="AG323" s="292">
        <v>37.548133277014166</v>
      </c>
      <c r="AH323" s="292">
        <v>39.898055337159029</v>
      </c>
      <c r="AI323" s="292">
        <v>39.824665504825532</v>
      </c>
      <c r="AJ323" s="292">
        <v>40.196064159614721</v>
      </c>
      <c r="AK323" s="292">
        <v>40.283646802839577</v>
      </c>
      <c r="AL323" s="292">
        <v>39.553300032749497</v>
      </c>
      <c r="AM323" s="292">
        <v>40.737307472030317</v>
      </c>
      <c r="AN323" s="292">
        <v>40.999291482705075</v>
      </c>
      <c r="AO323" s="292">
        <v>40.748806463290748</v>
      </c>
      <c r="AP323" s="292">
        <v>36.54253573783258</v>
      </c>
      <c r="AQ323" s="292">
        <v>30.015648991211716</v>
      </c>
      <c r="AR323" s="292">
        <v>32.585199728846646</v>
      </c>
      <c r="AS323" s="292">
        <v>27.457743089820895</v>
      </c>
      <c r="AT323" s="292">
        <v>25.686511241833518</v>
      </c>
      <c r="AU323" s="292">
        <v>26.06763915769676</v>
      </c>
      <c r="AV323" s="292">
        <v>26.448767073560003</v>
      </c>
      <c r="AW323" s="292">
        <v>22.761074801079477</v>
      </c>
      <c r="AX323" s="292">
        <v>19.073382528598952</v>
      </c>
      <c r="AY323" s="292">
        <v>22.513652001943846</v>
      </c>
      <c r="AZ323" s="292">
        <v>25.953921475288737</v>
      </c>
      <c r="BA323" s="292">
        <v>22.224297483918381</v>
      </c>
      <c r="BB323" s="292">
        <v>18.494673492548024</v>
      </c>
      <c r="BC323" s="292">
        <v>18.494673492548024</v>
      </c>
      <c r="BD323" s="292">
        <v>18.494673492548024</v>
      </c>
      <c r="BE323" s="292">
        <v>18.494673492548024</v>
      </c>
      <c r="BF323" s="292">
        <v>18.494673492548024</v>
      </c>
      <c r="BG323" s="292">
        <v>18.494673492548024</v>
      </c>
    </row>
    <row r="324" spans="2:59" ht="15" customHeight="1">
      <c r="B324" s="1"/>
      <c r="Y324" s="12" t="s">
        <v>405</v>
      </c>
      <c r="Z324" s="12"/>
      <c r="AA324" s="8"/>
      <c r="AB324" s="8"/>
      <c r="AC324" s="8"/>
      <c r="AD324" s="8"/>
      <c r="AE324" s="8"/>
      <c r="AF324" s="8"/>
      <c r="AG324" s="8"/>
      <c r="AH324" s="8"/>
      <c r="AI324" s="8"/>
      <c r="AJ324" s="8"/>
      <c r="AK324" s="8"/>
      <c r="AL324" s="8"/>
      <c r="AM324" s="8"/>
      <c r="AN324" s="8"/>
      <c r="AO324" s="8"/>
      <c r="AP324" s="9"/>
      <c r="AQ324" s="9"/>
      <c r="AR324" s="9"/>
      <c r="AS324" s="9"/>
      <c r="AT324" s="9"/>
      <c r="AU324" s="9"/>
      <c r="AV324" s="9"/>
      <c r="AW324" s="9"/>
      <c r="AX324" s="9"/>
      <c r="AY324" s="9"/>
      <c r="AZ324" s="9"/>
      <c r="BA324" s="9"/>
      <c r="BB324" s="9"/>
      <c r="BC324" s="9"/>
      <c r="BD324" s="9"/>
      <c r="BE324" s="9"/>
      <c r="BF324" s="9"/>
      <c r="BG324" s="9"/>
    </row>
    <row r="325" spans="2:59" ht="15" customHeight="1">
      <c r="B325" s="1"/>
      <c r="Y325" s="288" t="s">
        <v>392</v>
      </c>
      <c r="Z325" s="291" t="s">
        <v>10</v>
      </c>
      <c r="AA325" s="292">
        <v>4.9698697640104204</v>
      </c>
      <c r="AB325" s="292">
        <v>5.007013427661402</v>
      </c>
      <c r="AC325" s="292">
        <v>5.0206931872043103</v>
      </c>
      <c r="AD325" s="292">
        <v>4.9832214717657299</v>
      </c>
      <c r="AE325" s="292">
        <v>5.0514439416444414</v>
      </c>
      <c r="AF325" s="292">
        <v>5.2670641803390614</v>
      </c>
      <c r="AG325" s="292">
        <v>5.1908495487849518</v>
      </c>
      <c r="AH325" s="292">
        <v>5.0853398925981841</v>
      </c>
      <c r="AI325" s="292">
        <v>5.143925841216153</v>
      </c>
      <c r="AJ325" s="292">
        <v>5.4786575833408948</v>
      </c>
      <c r="AK325" s="292">
        <v>5.59129826526061</v>
      </c>
      <c r="AL325" s="292">
        <v>5.7058293456063698</v>
      </c>
      <c r="AM325" s="292">
        <v>5.5103227821389602</v>
      </c>
      <c r="AN325" s="292">
        <v>5.2320364507180983</v>
      </c>
      <c r="AO325" s="292">
        <v>5.0911464092387</v>
      </c>
      <c r="AP325" s="292">
        <v>5.3116963495238911</v>
      </c>
      <c r="AQ325" s="292">
        <v>4.4171836165526344</v>
      </c>
      <c r="AR325" s="292">
        <v>4.3329175234638164</v>
      </c>
      <c r="AS325" s="292">
        <v>4.4971166760937846</v>
      </c>
      <c r="AT325" s="292">
        <v>3.1242201831150069</v>
      </c>
      <c r="AU325" s="292">
        <v>3.236405956045008</v>
      </c>
      <c r="AV325" s="292">
        <v>3.3485917289750091</v>
      </c>
      <c r="AW325" s="292">
        <v>3.3248140346715145</v>
      </c>
      <c r="AX325" s="292">
        <v>3.3010363403680199</v>
      </c>
      <c r="AY325" s="292">
        <v>2.9330288624440102</v>
      </c>
      <c r="AZ325" s="292">
        <v>2.5650213845200005</v>
      </c>
      <c r="BA325" s="292">
        <v>2.4667997138234594</v>
      </c>
      <c r="BB325" s="292">
        <v>2.3685780431269183</v>
      </c>
      <c r="BC325" s="292">
        <v>2.3685780431269183</v>
      </c>
      <c r="BD325" s="292">
        <v>2.3685780431269183</v>
      </c>
      <c r="BE325" s="292">
        <v>2.3685780431269183</v>
      </c>
      <c r="BF325" s="292">
        <v>2.3685780431269183</v>
      </c>
      <c r="BG325" s="292">
        <v>2.3685780431269183</v>
      </c>
    </row>
    <row r="326" spans="2:59" ht="15" customHeight="1">
      <c r="B326" s="1"/>
      <c r="Y326" s="288" t="s">
        <v>393</v>
      </c>
      <c r="Z326" s="291" t="s">
        <v>10</v>
      </c>
      <c r="AA326" s="292">
        <v>0.58921501259610964</v>
      </c>
      <c r="AB326" s="292">
        <v>0.62824616300250014</v>
      </c>
      <c r="AC326" s="292">
        <v>0.59647113145893638</v>
      </c>
      <c r="AD326" s="292">
        <v>0.60425226643060925</v>
      </c>
      <c r="AE326" s="292">
        <v>0.60627803613361009</v>
      </c>
      <c r="AF326" s="292">
        <v>0.59996793686313821</v>
      </c>
      <c r="AG326" s="292">
        <v>0.6076103883343611</v>
      </c>
      <c r="AH326" s="292">
        <v>0.62537178235627</v>
      </c>
      <c r="AI326" s="292">
        <v>0.61538822131792814</v>
      </c>
      <c r="AJ326" s="292">
        <v>0.61247256582037357</v>
      </c>
      <c r="AK326" s="292">
        <v>0.59347292625873316</v>
      </c>
      <c r="AL326" s="292">
        <v>0.5944255498273</v>
      </c>
      <c r="AM326" s="292">
        <v>0.57615069665491581</v>
      </c>
      <c r="AN326" s="292">
        <v>0.56097806130807226</v>
      </c>
      <c r="AO326" s="292">
        <v>0.57718917191423724</v>
      </c>
      <c r="AP326" s="292">
        <v>0.42030018789500079</v>
      </c>
      <c r="AQ326" s="292">
        <v>0.3050151085268108</v>
      </c>
      <c r="AR326" s="292">
        <v>0.42569823132083373</v>
      </c>
      <c r="AS326" s="292">
        <v>0.37235637482274675</v>
      </c>
      <c r="AT326" s="292">
        <v>0.3347372379280098</v>
      </c>
      <c r="AU326" s="292">
        <v>0.33356464800000529</v>
      </c>
      <c r="AV326" s="292">
        <v>0.33239205807200078</v>
      </c>
      <c r="AW326" s="292">
        <v>0.29667841129792538</v>
      </c>
      <c r="AX326" s="292">
        <v>0.26096476452385003</v>
      </c>
      <c r="AY326" s="292">
        <v>0.23629076496192494</v>
      </c>
      <c r="AZ326" s="292">
        <v>0.21161676539999985</v>
      </c>
      <c r="BA326" s="292">
        <v>0.24256813900228325</v>
      </c>
      <c r="BB326" s="292">
        <v>0.27351951260456664</v>
      </c>
      <c r="BC326" s="292">
        <v>0.27351951260456664</v>
      </c>
      <c r="BD326" s="292">
        <v>0.27351951260456664</v>
      </c>
      <c r="BE326" s="292">
        <v>0.27351951260456664</v>
      </c>
      <c r="BF326" s="292">
        <v>0.27351951260456664</v>
      </c>
      <c r="BG326" s="292">
        <v>0.27351951260456664</v>
      </c>
    </row>
    <row r="327" spans="2:59" ht="15" customHeight="1">
      <c r="B327" s="1"/>
      <c r="Y327" s="288" t="s">
        <v>394</v>
      </c>
      <c r="Z327" s="291" t="s">
        <v>10</v>
      </c>
      <c r="AA327" s="292">
        <v>0.78605900483372615</v>
      </c>
      <c r="AB327" s="292">
        <v>0.79709355507581015</v>
      </c>
      <c r="AC327" s="292">
        <v>0.78512624964503186</v>
      </c>
      <c r="AD327" s="292">
        <v>0.74118812607366613</v>
      </c>
      <c r="AE327" s="292">
        <v>0.70168199864435188</v>
      </c>
      <c r="AF327" s="292">
        <v>0.68164678353009345</v>
      </c>
      <c r="AG327" s="292">
        <v>0.65861674794216452</v>
      </c>
      <c r="AH327" s="292">
        <v>0.62489032109294729</v>
      </c>
      <c r="AI327" s="292">
        <v>0.57972143973106116</v>
      </c>
      <c r="AJ327" s="292">
        <v>0.54475368762317344</v>
      </c>
      <c r="AK327" s="292">
        <v>0.51871615059979448</v>
      </c>
      <c r="AL327" s="292">
        <v>0.54147213651370363</v>
      </c>
      <c r="AM327" s="292">
        <v>0.4624958110467845</v>
      </c>
      <c r="AN327" s="292">
        <v>0.4408268653565578</v>
      </c>
      <c r="AO327" s="292">
        <v>0.43389531074812604</v>
      </c>
      <c r="AP327" s="292">
        <v>0.41453449068750015</v>
      </c>
      <c r="AQ327" s="292">
        <v>0.33924553612926633</v>
      </c>
      <c r="AR327" s="292">
        <v>0.34450784507461885</v>
      </c>
      <c r="AS327" s="292">
        <v>2.5777490916033998</v>
      </c>
      <c r="AT327" s="292">
        <v>1.7330975876552921</v>
      </c>
      <c r="AU327" s="292">
        <v>1.7252669663651465</v>
      </c>
      <c r="AV327" s="292">
        <v>1.7174363450750012</v>
      </c>
      <c r="AW327" s="292">
        <v>1.7709049061052764</v>
      </c>
      <c r="AX327" s="292">
        <v>1.8243734671355518</v>
      </c>
      <c r="AY327" s="292">
        <v>1.6913731261677754</v>
      </c>
      <c r="AZ327" s="292">
        <v>1.5583727851999989</v>
      </c>
      <c r="BA327" s="292">
        <v>1.6024452110148899</v>
      </c>
      <c r="BB327" s="292">
        <v>1.6465176368297807</v>
      </c>
      <c r="BC327" s="292">
        <v>1.6465176368297807</v>
      </c>
      <c r="BD327" s="292">
        <v>1.6465176368297807</v>
      </c>
      <c r="BE327" s="292">
        <v>1.6465176368297807</v>
      </c>
      <c r="BF327" s="292">
        <v>1.6465176368297807</v>
      </c>
      <c r="BG327" s="292">
        <v>1.6465176368297807</v>
      </c>
    </row>
    <row r="328" spans="2:59" ht="15" customHeight="1">
      <c r="B328" s="1"/>
      <c r="Y328" s="288" t="s">
        <v>395</v>
      </c>
      <c r="Z328" s="291" t="s">
        <v>10</v>
      </c>
      <c r="AA328" s="292">
        <v>0.72591130549834137</v>
      </c>
      <c r="AB328" s="292">
        <v>0.74920150466510904</v>
      </c>
      <c r="AC328" s="292">
        <v>0.73243516637323325</v>
      </c>
      <c r="AD328" s="292">
        <v>0.71987451611258235</v>
      </c>
      <c r="AE328" s="292">
        <v>0.70732371139550809</v>
      </c>
      <c r="AF328" s="292">
        <v>0.69065899722009194</v>
      </c>
      <c r="AG328" s="292">
        <v>0.69440732014366557</v>
      </c>
      <c r="AH328" s="292">
        <v>0.69229290478517114</v>
      </c>
      <c r="AI328" s="292">
        <v>0.69275123181374654</v>
      </c>
      <c r="AJ328" s="292">
        <v>0.69205870533192759</v>
      </c>
      <c r="AK328" s="292">
        <v>0.68999753512576512</v>
      </c>
      <c r="AL328" s="292">
        <v>0.68153806301710707</v>
      </c>
      <c r="AM328" s="292">
        <v>0.67233185735337375</v>
      </c>
      <c r="AN328" s="292">
        <v>0.66540563061425972</v>
      </c>
      <c r="AO328" s="292">
        <v>0.66651732828468191</v>
      </c>
      <c r="AP328" s="292">
        <v>0.53947080561059835</v>
      </c>
      <c r="AQ328" s="292">
        <v>0.76618325473414828</v>
      </c>
      <c r="AR328" s="292">
        <v>0.77219960899061402</v>
      </c>
      <c r="AS328" s="292">
        <v>0.75713567926159353</v>
      </c>
      <c r="AT328" s="292">
        <v>0.59897370102642888</v>
      </c>
      <c r="AU328" s="292">
        <v>0.5982851397632154</v>
      </c>
      <c r="AV328" s="292">
        <v>0.59759657850000192</v>
      </c>
      <c r="AW328" s="292">
        <v>0.50202946095213918</v>
      </c>
      <c r="AX328" s="292">
        <v>0.40646234340427645</v>
      </c>
      <c r="AY328" s="292">
        <v>0.47550975632713821</v>
      </c>
      <c r="AZ328" s="292">
        <v>0.54455716924999997</v>
      </c>
      <c r="BA328" s="292">
        <v>0.50953642532454424</v>
      </c>
      <c r="BB328" s="292">
        <v>0.47451568139908851</v>
      </c>
      <c r="BC328" s="292">
        <v>0.47451568139908851</v>
      </c>
      <c r="BD328" s="292">
        <v>0.47451568139908851</v>
      </c>
      <c r="BE328" s="292">
        <v>0.47451568139908851</v>
      </c>
      <c r="BF328" s="292">
        <v>0.47451568139908851</v>
      </c>
      <c r="BG328" s="292">
        <v>0.47451568139908851</v>
      </c>
    </row>
    <row r="329" spans="2:59" ht="15" customHeight="1">
      <c r="B329" s="1"/>
      <c r="Y329" s="288" t="s">
        <v>396</v>
      </c>
      <c r="Z329" s="291" t="s">
        <v>10</v>
      </c>
      <c r="AA329" s="292">
        <v>31.400194119341091</v>
      </c>
      <c r="AB329" s="292">
        <v>31.574006987089934</v>
      </c>
      <c r="AC329" s="292">
        <v>33.0546652016046</v>
      </c>
      <c r="AD329" s="292">
        <v>32.535418031975432</v>
      </c>
      <c r="AE329" s="292">
        <v>30.093777864472369</v>
      </c>
      <c r="AF329" s="292">
        <v>32.151825200673962</v>
      </c>
      <c r="AG329" s="292">
        <v>30.017414831498254</v>
      </c>
      <c r="AH329" s="292">
        <v>29.673942092576123</v>
      </c>
      <c r="AI329" s="292">
        <v>29.248037735277958</v>
      </c>
      <c r="AJ329" s="292">
        <v>28.355403991614182</v>
      </c>
      <c r="AK329" s="292">
        <v>28.528588546227972</v>
      </c>
      <c r="AL329" s="292">
        <v>31.715791209661987</v>
      </c>
      <c r="AM329" s="292">
        <v>27.816847686615279</v>
      </c>
      <c r="AN329" s="292">
        <v>27.87938783061837</v>
      </c>
      <c r="AO329" s="292">
        <v>28.092309359846229</v>
      </c>
      <c r="AP329" s="292">
        <v>28.207489452519017</v>
      </c>
      <c r="AQ329" s="292">
        <v>27.040398417436798</v>
      </c>
      <c r="AR329" s="292">
        <v>23.966455189052006</v>
      </c>
      <c r="AS329" s="292">
        <v>25.840221231838939</v>
      </c>
      <c r="AT329" s="292">
        <v>22.059044985834529</v>
      </c>
      <c r="AU329" s="292">
        <v>21.321585834297252</v>
      </c>
      <c r="AV329" s="292">
        <v>20.584126682759972</v>
      </c>
      <c r="AW329" s="292">
        <v>18.345035761703571</v>
      </c>
      <c r="AX329" s="292">
        <v>16.105944840647172</v>
      </c>
      <c r="AY329" s="292">
        <v>15.820987542338569</v>
      </c>
      <c r="AZ329" s="292">
        <v>15.536030244029966</v>
      </c>
      <c r="BA329" s="292">
        <v>15.86107708176355</v>
      </c>
      <c r="BB329" s="292">
        <v>16.186123919497135</v>
      </c>
      <c r="BC329" s="292">
        <v>16.186123919497135</v>
      </c>
      <c r="BD329" s="292">
        <v>16.186123919497135</v>
      </c>
      <c r="BE329" s="292">
        <v>16.186123919497135</v>
      </c>
      <c r="BF329" s="292">
        <v>16.186123919497135</v>
      </c>
      <c r="BG329" s="292">
        <v>16.186123919497135</v>
      </c>
    </row>
    <row r="330" spans="2:59" ht="15" customHeight="1">
      <c r="B330" s="1"/>
      <c r="Y330" s="288" t="s">
        <v>397</v>
      </c>
      <c r="Z330" s="291" t="s">
        <v>10</v>
      </c>
      <c r="AA330" s="292">
        <v>19.577563488971556</v>
      </c>
      <c r="AB330" s="292">
        <v>18.699972870813774</v>
      </c>
      <c r="AC330" s="292">
        <v>16.19720139293625</v>
      </c>
      <c r="AD330" s="292">
        <v>15.539448809997436</v>
      </c>
      <c r="AE330" s="292">
        <v>16.028799821085823</v>
      </c>
      <c r="AF330" s="292">
        <v>16.026685993824099</v>
      </c>
      <c r="AG330" s="292">
        <v>17.700837185107037</v>
      </c>
      <c r="AH330" s="292">
        <v>17.502137422505275</v>
      </c>
      <c r="AI330" s="292">
        <v>18.485419403749106</v>
      </c>
      <c r="AJ330" s="292">
        <v>18.64677488472713</v>
      </c>
      <c r="AK330" s="292">
        <v>18.933198478690308</v>
      </c>
      <c r="AL330" s="292">
        <v>15.76280989065261</v>
      </c>
      <c r="AM330" s="292">
        <v>14.551939174230164</v>
      </c>
      <c r="AN330" s="292">
        <v>13.093398363642756</v>
      </c>
      <c r="AO330" s="292">
        <v>13.662017897045674</v>
      </c>
      <c r="AP330" s="292">
        <v>8.7687623299994009</v>
      </c>
      <c r="AQ330" s="292">
        <v>9.0688448676896787</v>
      </c>
      <c r="AR330" s="292">
        <v>10.259754224272344</v>
      </c>
      <c r="AS330" s="292">
        <v>8.6680437964565229</v>
      </c>
      <c r="AT330" s="292">
        <v>7.6176144249333344</v>
      </c>
      <c r="AU330" s="292">
        <v>7.6038276619666672</v>
      </c>
      <c r="AV330" s="292">
        <v>7.5900408990000008</v>
      </c>
      <c r="AW330" s="292">
        <v>7.4142599137219509</v>
      </c>
      <c r="AX330" s="292">
        <v>7.2384789284439002</v>
      </c>
      <c r="AY330" s="292">
        <v>6.9546962612219509</v>
      </c>
      <c r="AZ330" s="292">
        <v>6.6709135940000008</v>
      </c>
      <c r="BA330" s="292">
        <v>6.5015483311055569</v>
      </c>
      <c r="BB330" s="292">
        <v>6.3321830682111129</v>
      </c>
      <c r="BC330" s="292">
        <v>6.3321830682111129</v>
      </c>
      <c r="BD330" s="292">
        <v>6.3321830682111129</v>
      </c>
      <c r="BE330" s="292">
        <v>6.3321830682111129</v>
      </c>
      <c r="BF330" s="292">
        <v>6.3321830682111129</v>
      </c>
      <c r="BG330" s="292">
        <v>6.3321830682111129</v>
      </c>
    </row>
    <row r="331" spans="2:59" ht="15" customHeight="1">
      <c r="B331" s="1"/>
      <c r="Y331" s="288" t="s">
        <v>398</v>
      </c>
      <c r="Z331" s="291" t="s">
        <v>10</v>
      </c>
      <c r="AA331" s="292">
        <v>0.31927359062820704</v>
      </c>
      <c r="AB331" s="292">
        <v>0.32667002129709349</v>
      </c>
      <c r="AC331" s="292">
        <v>0.22905135442896057</v>
      </c>
      <c r="AD331" s="292">
        <v>0.22939753087480899</v>
      </c>
      <c r="AE331" s="292">
        <v>0.22589249436059367</v>
      </c>
      <c r="AF331" s="292">
        <v>0.31170098087527259</v>
      </c>
      <c r="AG331" s="292">
        <v>0.25022993484818762</v>
      </c>
      <c r="AH331" s="292">
        <v>0.31558619330769655</v>
      </c>
      <c r="AI331" s="292">
        <v>0.29625594784041026</v>
      </c>
      <c r="AJ331" s="292">
        <v>0.28843606919758419</v>
      </c>
      <c r="AK331" s="292">
        <v>0.31454766397015127</v>
      </c>
      <c r="AL331" s="292">
        <v>0.32028739307676318</v>
      </c>
      <c r="AM331" s="292">
        <v>0.33525643349858397</v>
      </c>
      <c r="AN331" s="292">
        <v>0.34877586005341454</v>
      </c>
      <c r="AO331" s="292">
        <v>0.44042298323066215</v>
      </c>
      <c r="AP331" s="292">
        <v>0.38967018129858688</v>
      </c>
      <c r="AQ331" s="292">
        <v>0.68116639453429273</v>
      </c>
      <c r="AR331" s="292">
        <v>0.38204367123338234</v>
      </c>
      <c r="AS331" s="292">
        <v>0.73270739589271572</v>
      </c>
      <c r="AT331" s="292">
        <v>0.30018267700873008</v>
      </c>
      <c r="AU331" s="292">
        <v>0.29999271765436508</v>
      </c>
      <c r="AV331" s="292">
        <v>0.29980275830000003</v>
      </c>
      <c r="AW331" s="292">
        <v>0.28380811921500004</v>
      </c>
      <c r="AX331" s="292">
        <v>0.26781348013</v>
      </c>
      <c r="AY331" s="292">
        <v>0.32407801806500003</v>
      </c>
      <c r="AZ331" s="292">
        <v>0.38034255600000005</v>
      </c>
      <c r="BA331" s="292">
        <v>0.23742145109827273</v>
      </c>
      <c r="BB331" s="292">
        <v>9.4500346196545432E-2</v>
      </c>
      <c r="BC331" s="292">
        <v>9.4500346196545432E-2</v>
      </c>
      <c r="BD331" s="292">
        <v>9.4500346196545432E-2</v>
      </c>
      <c r="BE331" s="292">
        <v>9.4500346196545432E-2</v>
      </c>
      <c r="BF331" s="292">
        <v>9.4500346196545432E-2</v>
      </c>
      <c r="BG331" s="292">
        <v>9.4500346196545432E-2</v>
      </c>
    </row>
    <row r="332" spans="2:59" ht="15" customHeight="1">
      <c r="B332" s="1"/>
      <c r="Y332" s="288" t="s">
        <v>399</v>
      </c>
      <c r="Z332" s="291" t="s">
        <v>10</v>
      </c>
      <c r="AA332" s="292">
        <v>0.34896398081584024</v>
      </c>
      <c r="AB332" s="292">
        <v>0.29145327182595765</v>
      </c>
      <c r="AC332" s="292">
        <v>0.30932359919707036</v>
      </c>
      <c r="AD332" s="292">
        <v>0.27448603909993952</v>
      </c>
      <c r="AE332" s="292">
        <v>0.33439131722454241</v>
      </c>
      <c r="AF332" s="292">
        <v>0.33493864731247852</v>
      </c>
      <c r="AG332" s="292">
        <v>0.29212375118367939</v>
      </c>
      <c r="AH332" s="292">
        <v>0.27740057181819899</v>
      </c>
      <c r="AI332" s="292">
        <v>0.26444253198631262</v>
      </c>
      <c r="AJ332" s="292">
        <v>0.2786183812638568</v>
      </c>
      <c r="AK332" s="292">
        <v>0.22012247811568927</v>
      </c>
      <c r="AL332" s="292">
        <v>0.27341874542846412</v>
      </c>
      <c r="AM332" s="292">
        <v>0.2478857968262464</v>
      </c>
      <c r="AN332" s="292">
        <v>0.23180797549312435</v>
      </c>
      <c r="AO332" s="292">
        <v>0.2979391333680001</v>
      </c>
      <c r="AP332" s="292">
        <v>0.25155711806875003</v>
      </c>
      <c r="AQ332" s="292">
        <v>0.44206120826999995</v>
      </c>
      <c r="AR332" s="292">
        <v>0.28712620829000007</v>
      </c>
      <c r="AS332" s="292">
        <v>7.7002863639680022E-2</v>
      </c>
      <c r="AT332" s="292">
        <v>6.6199883411355048E-2</v>
      </c>
      <c r="AU332" s="292">
        <v>6.5924059920677514E-2</v>
      </c>
      <c r="AV332" s="292">
        <v>6.5648236429999965E-2</v>
      </c>
      <c r="AW332" s="292">
        <v>6.4971281971249933E-2</v>
      </c>
      <c r="AX332" s="292">
        <v>6.4294327512499916E-2</v>
      </c>
      <c r="AY332" s="292">
        <v>5.0195493956249962E-2</v>
      </c>
      <c r="AZ332" s="293">
        <v>3.6096660400000008E-2</v>
      </c>
      <c r="BA332" s="293">
        <v>3.2198667251656654E-2</v>
      </c>
      <c r="BB332" s="293">
        <v>2.8300674103313307E-2</v>
      </c>
      <c r="BC332" s="293">
        <v>2.8300674103313307E-2</v>
      </c>
      <c r="BD332" s="293">
        <v>2.8300674103313307E-2</v>
      </c>
      <c r="BE332" s="293">
        <v>2.8300674103313307E-2</v>
      </c>
      <c r="BF332" s="293">
        <v>2.8300674103313307E-2</v>
      </c>
      <c r="BG332" s="293">
        <v>2.8300674103313307E-2</v>
      </c>
    </row>
    <row r="333" spans="2:59" ht="15" customHeight="1">
      <c r="B333" s="1"/>
      <c r="Y333" s="288" t="s">
        <v>400</v>
      </c>
      <c r="Z333" s="291" t="s">
        <v>10</v>
      </c>
      <c r="AA333" s="293">
        <v>1.0218699851390008E-2</v>
      </c>
      <c r="AB333" s="293">
        <v>1.0378688590699108E-2</v>
      </c>
      <c r="AC333" s="293">
        <v>1.0697338361937153E-2</v>
      </c>
      <c r="AD333" s="293">
        <v>9.9412090089368785E-3</v>
      </c>
      <c r="AE333" s="293">
        <v>1.0329563417633244E-2</v>
      </c>
      <c r="AF333" s="293">
        <v>8.4966633793244154E-3</v>
      </c>
      <c r="AG333" s="293">
        <v>9.2182723404405659E-3</v>
      </c>
      <c r="AH333" s="293">
        <v>8.1401739477518532E-3</v>
      </c>
      <c r="AI333" s="293">
        <v>6.487842113144582E-3</v>
      </c>
      <c r="AJ333" s="293">
        <v>6.2959883967116772E-3</v>
      </c>
      <c r="AK333" s="293">
        <v>6.5290010419294959E-3</v>
      </c>
      <c r="AL333" s="293">
        <v>5.7655692983383505E-3</v>
      </c>
      <c r="AM333" s="354">
        <v>4.9503569669210211E-3</v>
      </c>
      <c r="AN333" s="293">
        <v>5.1315890243126593E-3</v>
      </c>
      <c r="AO333" s="354">
        <v>4.9775749682142711E-3</v>
      </c>
      <c r="AP333" s="293">
        <v>1.0751061312500004E-2</v>
      </c>
      <c r="AQ333" s="354">
        <v>2.5570730386742513E-4</v>
      </c>
      <c r="AR333" s="354">
        <v>9.8531019999999886E-4</v>
      </c>
      <c r="AS333" s="354">
        <v>9.925919999999866E-4</v>
      </c>
      <c r="AT333" s="354">
        <v>2.6685149999999963E-3</v>
      </c>
      <c r="AU333" s="354">
        <v>2.7524284999999975E-3</v>
      </c>
      <c r="AV333" s="354">
        <v>2.8363419999999986E-3</v>
      </c>
      <c r="AW333" s="354">
        <v>2.0580629285714283E-3</v>
      </c>
      <c r="AX333" s="354">
        <v>1.279783857142858E-3</v>
      </c>
      <c r="AY333" s="354">
        <v>1.12753192857143E-3</v>
      </c>
      <c r="AZ333" s="354">
        <v>9.7528000000000198E-4</v>
      </c>
      <c r="BA333" s="354">
        <v>7.560500500000001E-4</v>
      </c>
      <c r="BB333" s="354">
        <v>5.3682009999999822E-4</v>
      </c>
      <c r="BC333" s="354">
        <v>5.3682009999999822E-4</v>
      </c>
      <c r="BD333" s="354">
        <v>5.3682009999999822E-4</v>
      </c>
      <c r="BE333" s="354">
        <v>5.3682009999999822E-4</v>
      </c>
      <c r="BF333" s="354">
        <v>5.3682009999999822E-4</v>
      </c>
      <c r="BG333" s="354">
        <v>5.3682009999999822E-4</v>
      </c>
    </row>
    <row r="334" spans="2:59" ht="15" customHeight="1">
      <c r="B334" s="1"/>
      <c r="Y334" s="288" t="s">
        <v>401</v>
      </c>
      <c r="Z334" s="291" t="s">
        <v>10</v>
      </c>
      <c r="AA334" s="292">
        <v>33.250599898366083</v>
      </c>
      <c r="AB334" s="292">
        <v>32.430943113911653</v>
      </c>
      <c r="AC334" s="292">
        <v>32.184031496292029</v>
      </c>
      <c r="AD334" s="292">
        <v>31.154668185691101</v>
      </c>
      <c r="AE334" s="292">
        <v>30.227907875466485</v>
      </c>
      <c r="AF334" s="292">
        <v>31.238180428723265</v>
      </c>
      <c r="AG334" s="292">
        <v>31.443779243413008</v>
      </c>
      <c r="AH334" s="292">
        <v>33.411664835841513</v>
      </c>
      <c r="AI334" s="292">
        <v>33.350206289564909</v>
      </c>
      <c r="AJ334" s="292">
        <v>33.661225141722888</v>
      </c>
      <c r="AK334" s="292">
        <v>33.734569115411269</v>
      </c>
      <c r="AL334" s="292">
        <v>33.122957815312077</v>
      </c>
      <c r="AM334" s="292">
        <v>34.114476308885116</v>
      </c>
      <c r="AN334" s="292">
        <v>34.333868504395511</v>
      </c>
      <c r="AO334" s="292">
        <v>34.124105861972282</v>
      </c>
      <c r="AP334" s="292">
        <v>41.777675167037742</v>
      </c>
      <c r="AQ334" s="292">
        <v>30.938788038534184</v>
      </c>
      <c r="AR334" s="292">
        <v>32.648253732043003</v>
      </c>
      <c r="AS334" s="292">
        <v>18.579902228915426</v>
      </c>
      <c r="AT334" s="292">
        <v>17.610429108809864</v>
      </c>
      <c r="AU334" s="292">
        <v>17.613617158779931</v>
      </c>
      <c r="AV334" s="292">
        <v>17.616805208750002</v>
      </c>
      <c r="AW334" s="292">
        <v>16.276542624945478</v>
      </c>
      <c r="AX334" s="292">
        <v>14.936280041140954</v>
      </c>
      <c r="AY334" s="292">
        <v>14.57546977007048</v>
      </c>
      <c r="AZ334" s="292">
        <v>14.214659499000005</v>
      </c>
      <c r="BA334" s="292">
        <v>14.728928575413128</v>
      </c>
      <c r="BB334" s="292">
        <v>15.24319765182625</v>
      </c>
      <c r="BC334" s="292">
        <v>15.24319765182625</v>
      </c>
      <c r="BD334" s="292">
        <v>15.24319765182625</v>
      </c>
      <c r="BE334" s="292">
        <v>15.24319765182625</v>
      </c>
      <c r="BF334" s="292">
        <v>15.24319765182625</v>
      </c>
      <c r="BG334" s="292">
        <v>15.24319765182625</v>
      </c>
    </row>
    <row r="335" spans="2:59">
      <c r="B335" s="1"/>
      <c r="Y335" s="31"/>
      <c r="Z335" s="32"/>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G335" s="33"/>
    </row>
    <row r="336" spans="2:59" s="15" customFormat="1">
      <c r="T336" s="31"/>
      <c r="U336" s="31"/>
      <c r="V336" s="214"/>
      <c r="W336" s="31"/>
      <c r="X336" s="181"/>
      <c r="Z336" s="34"/>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G336" s="35"/>
    </row>
    <row r="337" spans="2:59" s="127" customFormat="1">
      <c r="C337" s="254"/>
      <c r="D337" s="254"/>
      <c r="E337" s="254"/>
      <c r="F337" s="254"/>
      <c r="G337" s="254"/>
      <c r="H337" s="254"/>
      <c r="I337" s="254"/>
      <c r="J337" s="254"/>
      <c r="K337" s="254"/>
      <c r="L337" s="254"/>
      <c r="M337" s="254"/>
      <c r="N337" s="254"/>
      <c r="O337" s="254"/>
      <c r="P337" s="254"/>
      <c r="Q337" s="254"/>
      <c r="R337" s="254"/>
      <c r="S337" s="254"/>
      <c r="T337" s="106"/>
      <c r="U337" s="106"/>
      <c r="V337" s="216"/>
      <c r="W337" s="216" t="s">
        <v>177</v>
      </c>
      <c r="X337" s="181">
        <v>108</v>
      </c>
      <c r="Y337" s="386" t="s">
        <v>406</v>
      </c>
      <c r="Z337" s="274"/>
    </row>
    <row r="338" spans="2:59" ht="15" customHeight="1">
      <c r="B338" s="1"/>
      <c r="Y338" s="12" t="s">
        <v>257</v>
      </c>
      <c r="Z338" s="12" t="s">
        <v>278</v>
      </c>
      <c r="AA338" s="8">
        <v>1990</v>
      </c>
      <c r="AB338" s="8">
        <v>1991</v>
      </c>
      <c r="AC338" s="8">
        <v>1992</v>
      </c>
      <c r="AD338" s="8">
        <v>1993</v>
      </c>
      <c r="AE338" s="8">
        <v>1994</v>
      </c>
      <c r="AF338" s="8">
        <v>1995</v>
      </c>
      <c r="AG338" s="8">
        <v>1996</v>
      </c>
      <c r="AH338" s="8">
        <v>1997</v>
      </c>
      <c r="AI338" s="8">
        <v>1998</v>
      </c>
      <c r="AJ338" s="8">
        <v>1999</v>
      </c>
      <c r="AK338" s="8">
        <v>2000</v>
      </c>
      <c r="AL338" s="8">
        <v>2001</v>
      </c>
      <c r="AM338" s="8">
        <v>2002</v>
      </c>
      <c r="AN338" s="8">
        <v>2003</v>
      </c>
      <c r="AO338" s="8">
        <v>2004</v>
      </c>
      <c r="AP338" s="9">
        <f t="shared" ref="AP338:BG338" si="139">AO338+1</f>
        <v>2005</v>
      </c>
      <c r="AQ338" s="9">
        <f t="shared" si="139"/>
        <v>2006</v>
      </c>
      <c r="AR338" s="9">
        <f t="shared" si="139"/>
        <v>2007</v>
      </c>
      <c r="AS338" s="9">
        <f t="shared" si="139"/>
        <v>2008</v>
      </c>
      <c r="AT338" s="9">
        <f t="shared" si="139"/>
        <v>2009</v>
      </c>
      <c r="AU338" s="9">
        <f t="shared" si="139"/>
        <v>2010</v>
      </c>
      <c r="AV338" s="9">
        <f t="shared" si="139"/>
        <v>2011</v>
      </c>
      <c r="AW338" s="9">
        <f t="shared" si="139"/>
        <v>2012</v>
      </c>
      <c r="AX338" s="9">
        <f t="shared" si="139"/>
        <v>2013</v>
      </c>
      <c r="AY338" s="9">
        <f t="shared" si="139"/>
        <v>2014</v>
      </c>
      <c r="AZ338" s="9">
        <f t="shared" si="139"/>
        <v>2015</v>
      </c>
      <c r="BA338" s="9">
        <f t="shared" si="139"/>
        <v>2016</v>
      </c>
      <c r="BB338" s="9">
        <f t="shared" si="139"/>
        <v>2017</v>
      </c>
      <c r="BC338" s="9">
        <f t="shared" si="139"/>
        <v>2018</v>
      </c>
      <c r="BD338" s="9">
        <f t="shared" si="139"/>
        <v>2019</v>
      </c>
      <c r="BE338" s="9">
        <f t="shared" si="139"/>
        <v>2020</v>
      </c>
      <c r="BF338" s="9">
        <f t="shared" si="139"/>
        <v>2021</v>
      </c>
      <c r="BG338" s="9">
        <f t="shared" si="139"/>
        <v>2022</v>
      </c>
    </row>
    <row r="339" spans="2:59" ht="15" customHeight="1">
      <c r="B339" s="1"/>
      <c r="Y339" s="288" t="s">
        <v>392</v>
      </c>
      <c r="Z339" s="291" t="s">
        <v>10</v>
      </c>
      <c r="AA339" s="292">
        <v>5.8162206276399777</v>
      </c>
      <c r="AB339" s="292">
        <v>5.8596897230028766</v>
      </c>
      <c r="AC339" s="292">
        <v>5.8756990961681037</v>
      </c>
      <c r="AD339" s="292">
        <v>5.831846082983497</v>
      </c>
      <c r="AE339" s="292">
        <v>5.9116865929804661</v>
      </c>
      <c r="AF339" s="292">
        <v>6.1640261792436517</v>
      </c>
      <c r="AG339" s="292">
        <v>6.074832471315319</v>
      </c>
      <c r="AH339" s="292">
        <v>5.951354901908454</v>
      </c>
      <c r="AI339" s="292">
        <v>6.0199178258927475</v>
      </c>
      <c r="AJ339" s="292">
        <v>6.4116531742453704</v>
      </c>
      <c r="AK339" s="292">
        <v>6.5434761573016136</v>
      </c>
      <c r="AL339" s="292">
        <v>6.6775114668054512</v>
      </c>
      <c r="AM339" s="292">
        <v>6.4487108419857435</v>
      </c>
      <c r="AN339" s="292">
        <v>6.1230333538307695</v>
      </c>
      <c r="AO339" s="292">
        <v>5.9581502473526875</v>
      </c>
      <c r="AP339" s="292">
        <v>7.0197889094654125</v>
      </c>
      <c r="AQ339" s="292">
        <v>12.570377694882524</v>
      </c>
      <c r="AR339" s="292">
        <v>11.727690284423705</v>
      </c>
      <c r="AS339" s="292">
        <v>7.2227284991486558</v>
      </c>
      <c r="AT339" s="292">
        <v>3.8797457897051011</v>
      </c>
      <c r="AU339" s="292">
        <v>4.043881665301102</v>
      </c>
      <c r="AV339" s="292">
        <v>4.2080175408971021</v>
      </c>
      <c r="AW339" s="292">
        <v>6.0332746895570697</v>
      </c>
      <c r="AX339" s="292">
        <v>7.8585318382170382</v>
      </c>
      <c r="AY339" s="292">
        <v>6.5576660470735213</v>
      </c>
      <c r="AZ339" s="292">
        <v>5.2568002559300044</v>
      </c>
      <c r="BA339" s="292">
        <v>5.3224325720599062</v>
      </c>
      <c r="BB339" s="292">
        <v>5.3880648881898088</v>
      </c>
      <c r="BC339" s="292">
        <v>5.3880648881898088</v>
      </c>
      <c r="BD339" s="292">
        <v>5.3880648881898088</v>
      </c>
      <c r="BE339" s="292">
        <v>5.3880648881898088</v>
      </c>
      <c r="BF339" s="292">
        <v>5.3880648881898088</v>
      </c>
      <c r="BG339" s="292">
        <v>5.3880648881898088</v>
      </c>
    </row>
    <row r="340" spans="2:59" ht="15" customHeight="1">
      <c r="B340" s="1"/>
      <c r="Y340" s="288" t="s">
        <v>393</v>
      </c>
      <c r="Z340" s="291" t="s">
        <v>10</v>
      </c>
      <c r="AA340" s="292">
        <v>1.0668212568286632</v>
      </c>
      <c r="AB340" s="292">
        <v>1.1374902996090728</v>
      </c>
      <c r="AC340" s="292">
        <v>1.0799590446980385</v>
      </c>
      <c r="AD340" s="292">
        <v>1.0940474165361194</v>
      </c>
      <c r="AE340" s="292">
        <v>1.0977152358115969</v>
      </c>
      <c r="AF340" s="292">
        <v>1.0862902926405498</v>
      </c>
      <c r="AG340" s="292">
        <v>1.1001275668265196</v>
      </c>
      <c r="AH340" s="292">
        <v>1.1322860018432976</v>
      </c>
      <c r="AI340" s="292">
        <v>1.1142099601490743</v>
      </c>
      <c r="AJ340" s="292">
        <v>1.1089309309392181</v>
      </c>
      <c r="AK340" s="292">
        <v>1.0745305526000215</v>
      </c>
      <c r="AL340" s="292">
        <v>1.0762553543294024</v>
      </c>
      <c r="AM340" s="292">
        <v>1.0431672601482616</v>
      </c>
      <c r="AN340" s="292">
        <v>1.015695981304221</v>
      </c>
      <c r="AO340" s="292">
        <v>1.0450475032813302</v>
      </c>
      <c r="AP340" s="292">
        <v>0.69516888045333336</v>
      </c>
      <c r="AQ340" s="292">
        <v>0.52840575531938105</v>
      </c>
      <c r="AR340" s="292">
        <v>0.62527850098070203</v>
      </c>
      <c r="AS340" s="292">
        <v>1.0988389254181066</v>
      </c>
      <c r="AT340" s="292">
        <v>0.63034311925190456</v>
      </c>
      <c r="AU340" s="292">
        <v>0.62937142227345233</v>
      </c>
      <c r="AV340" s="292">
        <v>0.62839972529499999</v>
      </c>
      <c r="AW340" s="292">
        <v>0.54015218481903149</v>
      </c>
      <c r="AX340" s="292">
        <v>0.45190464434306293</v>
      </c>
      <c r="AY340" s="292">
        <v>0.42339654637153146</v>
      </c>
      <c r="AZ340" s="292">
        <v>0.39488844840000004</v>
      </c>
      <c r="BA340" s="292">
        <v>0.74694090193737472</v>
      </c>
      <c r="BB340" s="292">
        <v>1.0989933554747493</v>
      </c>
      <c r="BC340" s="292">
        <v>1.0989933554747493</v>
      </c>
      <c r="BD340" s="292">
        <v>1.0989933554747493</v>
      </c>
      <c r="BE340" s="292">
        <v>1.0989933554747493</v>
      </c>
      <c r="BF340" s="292">
        <v>1.0989933554747493</v>
      </c>
      <c r="BG340" s="292">
        <v>1.0989933554747493</v>
      </c>
    </row>
    <row r="341" spans="2:59" ht="15" customHeight="1">
      <c r="B341" s="1"/>
      <c r="Y341" s="288" t="s">
        <v>394</v>
      </c>
      <c r="Z341" s="291" t="s">
        <v>10</v>
      </c>
      <c r="AA341" s="292">
        <v>2.4671359999556293</v>
      </c>
      <c r="AB341" s="292">
        <v>2.5017691966726154</v>
      </c>
      <c r="AC341" s="292">
        <v>2.4642084412214604</v>
      </c>
      <c r="AD341" s="292">
        <v>2.3263036201242895</v>
      </c>
      <c r="AE341" s="292">
        <v>2.2023091253085818</v>
      </c>
      <c r="AF341" s="292">
        <v>2.1394263134951128</v>
      </c>
      <c r="AG341" s="292">
        <v>2.0671439154437636</v>
      </c>
      <c r="AH341" s="292">
        <v>1.9612896712739192</v>
      </c>
      <c r="AI341" s="292">
        <v>1.8195219762276595</v>
      </c>
      <c r="AJ341" s="292">
        <v>1.7097716909025233</v>
      </c>
      <c r="AK341" s="292">
        <v>1.6280499059658518</v>
      </c>
      <c r="AL341" s="292">
        <v>1.6994721678030074</v>
      </c>
      <c r="AM341" s="292">
        <v>1.4515959466726815</v>
      </c>
      <c r="AN341" s="292">
        <v>1.3835854847802562</v>
      </c>
      <c r="AO341" s="292">
        <v>1.3618300086582855</v>
      </c>
      <c r="AP341" s="292">
        <v>2.0561107634796869</v>
      </c>
      <c r="AQ341" s="292">
        <v>1.2604691540614636</v>
      </c>
      <c r="AR341" s="292">
        <v>1.2019174822281347</v>
      </c>
      <c r="AS341" s="292">
        <v>2.0000769490174135</v>
      </c>
      <c r="AT341" s="292">
        <v>1.6787173836457912</v>
      </c>
      <c r="AU341" s="292">
        <v>1.6687115279378952</v>
      </c>
      <c r="AV341" s="292">
        <v>1.6587056722299995</v>
      </c>
      <c r="AW341" s="292">
        <v>1.5549850264261598</v>
      </c>
      <c r="AX341" s="292">
        <v>1.4512643806223198</v>
      </c>
      <c r="AY341" s="292">
        <v>1.2563283549861601</v>
      </c>
      <c r="AZ341" s="292">
        <v>1.0613923293500005</v>
      </c>
      <c r="BA341" s="292">
        <v>1.2145398419576408</v>
      </c>
      <c r="BB341" s="292">
        <v>1.3676873545652812</v>
      </c>
      <c r="BC341" s="292">
        <v>1.3676873545652812</v>
      </c>
      <c r="BD341" s="292">
        <v>1.3676873545652812</v>
      </c>
      <c r="BE341" s="292">
        <v>1.3676873545652812</v>
      </c>
      <c r="BF341" s="292">
        <v>1.3676873545652812</v>
      </c>
      <c r="BG341" s="292">
        <v>1.3676873545652812</v>
      </c>
    </row>
    <row r="342" spans="2:59" ht="15" customHeight="1">
      <c r="B342" s="1"/>
      <c r="Y342" s="288" t="s">
        <v>395</v>
      </c>
      <c r="Z342" s="291" t="s">
        <v>10</v>
      </c>
      <c r="AA342" s="292">
        <v>8.3964048157966058</v>
      </c>
      <c r="AB342" s="292">
        <v>8.6657957716386029</v>
      </c>
      <c r="AC342" s="292">
        <v>8.4718644159607397</v>
      </c>
      <c r="AD342" s="292">
        <v>8.3265790297995963</v>
      </c>
      <c r="AE342" s="292">
        <v>8.1814075241757518</v>
      </c>
      <c r="AF342" s="292">
        <v>7.9886516250782984</v>
      </c>
      <c r="AG342" s="292">
        <v>8.032007385497332</v>
      </c>
      <c r="AH342" s="292">
        <v>8.0075505583833522</v>
      </c>
      <c r="AI342" s="292">
        <v>8.0128518937404287</v>
      </c>
      <c r="AJ342" s="292">
        <v>8.0048416414644716</v>
      </c>
      <c r="AK342" s="292">
        <v>7.9810006855320967</v>
      </c>
      <c r="AL342" s="292">
        <v>7.883152433529089</v>
      </c>
      <c r="AM342" s="292">
        <v>7.7766669318091264</v>
      </c>
      <c r="AN342" s="292">
        <v>7.6965532827901555</v>
      </c>
      <c r="AO342" s="292">
        <v>7.7094119662173757</v>
      </c>
      <c r="AP342" s="292">
        <v>8.047426006167127</v>
      </c>
      <c r="AQ342" s="292">
        <v>8.2468006213372949</v>
      </c>
      <c r="AR342" s="292">
        <v>7.7939058398758894</v>
      </c>
      <c r="AS342" s="292">
        <v>7.0410785489831467</v>
      </c>
      <c r="AT342" s="292">
        <v>5.3989274923908237</v>
      </c>
      <c r="AU342" s="292">
        <v>5.3769582959584099</v>
      </c>
      <c r="AV342" s="292">
        <v>5.354989099525997</v>
      </c>
      <c r="AW342" s="292">
        <v>4.5611765115089833</v>
      </c>
      <c r="AX342" s="292">
        <v>3.76736392349197</v>
      </c>
      <c r="AY342" s="292">
        <v>4.0763145519859849</v>
      </c>
      <c r="AZ342" s="292">
        <v>4.3852651804800002</v>
      </c>
      <c r="BA342" s="292">
        <v>5.5831895115118133</v>
      </c>
      <c r="BB342" s="292">
        <v>6.7811138425436255</v>
      </c>
      <c r="BC342" s="292">
        <v>6.7811138425436255</v>
      </c>
      <c r="BD342" s="292">
        <v>6.7811138425436255</v>
      </c>
      <c r="BE342" s="292">
        <v>6.7811138425436255</v>
      </c>
      <c r="BF342" s="292">
        <v>6.7811138425436255</v>
      </c>
      <c r="BG342" s="292">
        <v>6.7811138425436255</v>
      </c>
    </row>
    <row r="343" spans="2:59" ht="15" customHeight="1">
      <c r="B343" s="1"/>
      <c r="Y343" s="288" t="s">
        <v>396</v>
      </c>
      <c r="Z343" s="291" t="s">
        <v>10</v>
      </c>
      <c r="AA343" s="292">
        <v>17.021666277164705</v>
      </c>
      <c r="AB343" s="292">
        <v>17.115888135101418</v>
      </c>
      <c r="AC343" s="292">
        <v>17.918535083786587</v>
      </c>
      <c r="AD343" s="292">
        <v>17.637057459692986</v>
      </c>
      <c r="AE343" s="292">
        <v>16.313473791955147</v>
      </c>
      <c r="AF343" s="292">
        <v>17.429116415255159</v>
      </c>
      <c r="AG343" s="292">
        <v>16.272078313371246</v>
      </c>
      <c r="AH343" s="292">
        <v>16.085885886820765</v>
      </c>
      <c r="AI343" s="292">
        <v>15.855008274779053</v>
      </c>
      <c r="AJ343" s="292">
        <v>15.371122295137223</v>
      </c>
      <c r="AK343" s="292">
        <v>15.465003552106257</v>
      </c>
      <c r="AL343" s="292">
        <v>17.192747651027219</v>
      </c>
      <c r="AM343" s="292">
        <v>15.079177421793027</v>
      </c>
      <c r="AN343" s="292">
        <v>15.113079679088013</v>
      </c>
      <c r="AO343" s="292">
        <v>15.228501870427518</v>
      </c>
      <c r="AP343" s="292">
        <v>14.220182121355908</v>
      </c>
      <c r="AQ343" s="292">
        <v>12.889834459748172</v>
      </c>
      <c r="AR343" s="292">
        <v>13.049681627342137</v>
      </c>
      <c r="AS343" s="292">
        <v>16.003520025592742</v>
      </c>
      <c r="AT343" s="292">
        <v>16.482650117900892</v>
      </c>
      <c r="AU343" s="292">
        <v>15.924727906259198</v>
      </c>
      <c r="AV343" s="292">
        <v>15.366805694617504</v>
      </c>
      <c r="AW343" s="292">
        <v>14.552352590320545</v>
      </c>
      <c r="AX343" s="292">
        <v>13.737899486023586</v>
      </c>
      <c r="AY343" s="292">
        <v>13.220440547926797</v>
      </c>
      <c r="AZ343" s="292">
        <v>12.702981609830008</v>
      </c>
      <c r="BA343" s="292">
        <v>11.183634293112869</v>
      </c>
      <c r="BB343" s="292">
        <v>9.6642869763957293</v>
      </c>
      <c r="BC343" s="292">
        <v>9.6642869763957293</v>
      </c>
      <c r="BD343" s="292">
        <v>9.6642869763957293</v>
      </c>
      <c r="BE343" s="292">
        <v>9.6642869763957293</v>
      </c>
      <c r="BF343" s="292">
        <v>9.6642869763957293</v>
      </c>
      <c r="BG343" s="292">
        <v>9.6642869763957293</v>
      </c>
    </row>
    <row r="344" spans="2:59" ht="15" customHeight="1">
      <c r="B344" s="1"/>
      <c r="Y344" s="288" t="s">
        <v>397</v>
      </c>
      <c r="Z344" s="291" t="s">
        <v>10</v>
      </c>
      <c r="AA344" s="292">
        <v>2.1548062829537384</v>
      </c>
      <c r="AB344" s="292">
        <v>2.0582141927821036</v>
      </c>
      <c r="AC344" s="292">
        <v>1.7827464253877654</v>
      </c>
      <c r="AD344" s="292">
        <v>1.7103508282980655</v>
      </c>
      <c r="AE344" s="292">
        <v>1.7642112912641039</v>
      </c>
      <c r="AF344" s="292">
        <v>1.7639786326767775</v>
      </c>
      <c r="AG344" s="292">
        <v>1.9482442338392061</v>
      </c>
      <c r="AH344" s="292">
        <v>1.926374326630534</v>
      </c>
      <c r="AI344" s="292">
        <v>2.0345993461684841</v>
      </c>
      <c r="AJ344" s="292">
        <v>2.052358951667725</v>
      </c>
      <c r="AK344" s="292">
        <v>2.0838841902504384</v>
      </c>
      <c r="AL344" s="292">
        <v>1.7349350856922112</v>
      </c>
      <c r="AM344" s="292">
        <v>1.6016604915854629</v>
      </c>
      <c r="AN344" s="292">
        <v>1.4411260663303165</v>
      </c>
      <c r="AO344" s="292">
        <v>1.503711226321091</v>
      </c>
      <c r="AP344" s="292">
        <v>1.0716510098599998</v>
      </c>
      <c r="AQ344" s="292">
        <v>0.80720526631594147</v>
      </c>
      <c r="AR344" s="292">
        <v>0.84916027325517252</v>
      </c>
      <c r="AS344" s="292">
        <v>0.67000698229956523</v>
      </c>
      <c r="AT344" s="292">
        <v>0.4998926923</v>
      </c>
      <c r="AU344" s="292">
        <v>0.49948424999999996</v>
      </c>
      <c r="AV344" s="292">
        <v>0.49907580769999993</v>
      </c>
      <c r="AW344" s="292">
        <v>0.51231484404024386</v>
      </c>
      <c r="AX344" s="292">
        <v>0.52555388038048778</v>
      </c>
      <c r="AY344" s="292">
        <v>0.51052523809024386</v>
      </c>
      <c r="AZ344" s="292">
        <v>0.49549659579999994</v>
      </c>
      <c r="BA344" s="292">
        <v>0.48789285970963886</v>
      </c>
      <c r="BB344" s="292">
        <v>0.48028912361927778</v>
      </c>
      <c r="BC344" s="292">
        <v>0.48028912361927778</v>
      </c>
      <c r="BD344" s="292">
        <v>0.48028912361927778</v>
      </c>
      <c r="BE344" s="292">
        <v>0.48028912361927778</v>
      </c>
      <c r="BF344" s="292">
        <v>0.48028912361927778</v>
      </c>
      <c r="BG344" s="292">
        <v>0.48028912361927778</v>
      </c>
    </row>
    <row r="345" spans="2:59" ht="15" customHeight="1">
      <c r="B345" s="1"/>
      <c r="Y345" s="288" t="s">
        <v>398</v>
      </c>
      <c r="Z345" s="291" t="s">
        <v>10</v>
      </c>
      <c r="AA345" s="292">
        <v>0.15363370147369632</v>
      </c>
      <c r="AB345" s="292">
        <v>0.157192846528941</v>
      </c>
      <c r="AC345" s="292">
        <v>0.11021897344921139</v>
      </c>
      <c r="AD345" s="292">
        <v>0.11038555274139167</v>
      </c>
      <c r="AE345" s="292">
        <v>0.10869893740806635</v>
      </c>
      <c r="AF345" s="292">
        <v>0.14998977945725273</v>
      </c>
      <c r="AG345" s="292">
        <v>0.12041005657438339</v>
      </c>
      <c r="AH345" s="292">
        <v>0.15185933454895462</v>
      </c>
      <c r="AI345" s="292">
        <v>0.1425576658588166</v>
      </c>
      <c r="AJ345" s="292">
        <v>0.13879475863367283</v>
      </c>
      <c r="AK345" s="292">
        <v>0.15135959667241378</v>
      </c>
      <c r="AL345" s="292">
        <v>0.15412154082936713</v>
      </c>
      <c r="AM345" s="292">
        <v>0.16132460790105541</v>
      </c>
      <c r="AN345" s="292">
        <v>0.16783012418673876</v>
      </c>
      <c r="AO345" s="292">
        <v>0.21193050447635858</v>
      </c>
      <c r="AP345" s="292">
        <v>0.17704549225252722</v>
      </c>
      <c r="AQ345" s="292">
        <v>0.20553714768713433</v>
      </c>
      <c r="AR345" s="292">
        <v>0.17405917726946249</v>
      </c>
      <c r="AS345" s="292">
        <v>0.13366948895873684</v>
      </c>
      <c r="AT345" s="292">
        <v>0.13713842995523806</v>
      </c>
      <c r="AU345" s="292">
        <v>0.13660350750761902</v>
      </c>
      <c r="AV345" s="292">
        <v>0.13606858506</v>
      </c>
      <c r="AW345" s="292">
        <v>0.12430763790068627</v>
      </c>
      <c r="AX345" s="292">
        <v>0.11254669074137257</v>
      </c>
      <c r="AY345" s="292">
        <v>9.1484380720686292E-2</v>
      </c>
      <c r="AZ345" s="292">
        <v>7.0422070700000006E-2</v>
      </c>
      <c r="BA345" s="292">
        <v>7.9056825967090905E-2</v>
      </c>
      <c r="BB345" s="292">
        <v>8.7691581234181804E-2</v>
      </c>
      <c r="BC345" s="292">
        <v>8.7691581234181804E-2</v>
      </c>
      <c r="BD345" s="292">
        <v>8.7691581234181804E-2</v>
      </c>
      <c r="BE345" s="292">
        <v>8.7691581234181804E-2</v>
      </c>
      <c r="BF345" s="292">
        <v>8.7691581234181804E-2</v>
      </c>
      <c r="BG345" s="292">
        <v>8.7691581234181804E-2</v>
      </c>
    </row>
    <row r="346" spans="2:59" ht="15" customHeight="1">
      <c r="B346" s="1"/>
      <c r="Y346" s="288" t="s">
        <v>399</v>
      </c>
      <c r="Z346" s="291" t="s">
        <v>10</v>
      </c>
      <c r="AA346" s="292">
        <v>0.18872545871979002</v>
      </c>
      <c r="AB346" s="292">
        <v>0.1576227216692753</v>
      </c>
      <c r="AC346" s="292">
        <v>0.16728728854721303</v>
      </c>
      <c r="AD346" s="292">
        <v>0.148446563224679</v>
      </c>
      <c r="AE346" s="292">
        <v>0.18084432263632627</v>
      </c>
      <c r="AF346" s="292">
        <v>0.18114032774744229</v>
      </c>
      <c r="AG346" s="292">
        <v>0.15798532793039241</v>
      </c>
      <c r="AH346" s="292">
        <v>0.15002279044137173</v>
      </c>
      <c r="AI346" s="292">
        <v>0.14301486943570021</v>
      </c>
      <c r="AJ346" s="292">
        <v>0.15068140181360487</v>
      </c>
      <c r="AK346" s="292">
        <v>0.11904585556308131</v>
      </c>
      <c r="AL346" s="292">
        <v>0.14786935325800277</v>
      </c>
      <c r="AM346" s="292">
        <v>0.1340607148244409</v>
      </c>
      <c r="AN346" s="292">
        <v>0.1253655646854081</v>
      </c>
      <c r="AO346" s="292">
        <v>0.16113038223600001</v>
      </c>
      <c r="AP346" s="292">
        <v>9.6846194143749981E-2</v>
      </c>
      <c r="AQ346" s="292">
        <v>0.11745149842799998</v>
      </c>
      <c r="AR346" s="292">
        <v>8.5311517159999975E-2</v>
      </c>
      <c r="AS346" s="292">
        <v>4.5353665985880004E-2</v>
      </c>
      <c r="AT346" s="292">
        <v>5.2008708123971015E-2</v>
      </c>
      <c r="AU346" s="292">
        <v>5.182933009698551E-2</v>
      </c>
      <c r="AV346" s="292">
        <v>5.1649952070000005E-2</v>
      </c>
      <c r="AW346" s="292">
        <v>7.4310643001066171E-2</v>
      </c>
      <c r="AX346" s="292">
        <v>9.6971333932132336E-2</v>
      </c>
      <c r="AY346" s="292">
        <v>9.3061421541066169E-2</v>
      </c>
      <c r="AZ346" s="292">
        <v>8.9151509150000002E-2</v>
      </c>
      <c r="BA346" s="292">
        <v>7.4334108323356629E-2</v>
      </c>
      <c r="BB346" s="292">
        <v>5.9516707496713249E-2</v>
      </c>
      <c r="BC346" s="292">
        <v>5.9516707496713249E-2</v>
      </c>
      <c r="BD346" s="292">
        <v>5.9516707496713249E-2</v>
      </c>
      <c r="BE346" s="292">
        <v>5.9516707496713249E-2</v>
      </c>
      <c r="BF346" s="292">
        <v>5.9516707496713249E-2</v>
      </c>
      <c r="BG346" s="292">
        <v>5.9516707496713249E-2</v>
      </c>
    </row>
    <row r="347" spans="2:59" ht="15" customHeight="1">
      <c r="B347" s="1"/>
      <c r="Y347" s="288" t="s">
        <v>400</v>
      </c>
      <c r="Z347" s="291" t="s">
        <v>10</v>
      </c>
      <c r="AA347" s="293">
        <v>0.2773074819409197</v>
      </c>
      <c r="AB347" s="293">
        <v>0.28164913744327541</v>
      </c>
      <c r="AC347" s="293">
        <v>0.29029641811186774</v>
      </c>
      <c r="AD347" s="293">
        <v>0.26977714169202055</v>
      </c>
      <c r="AE347" s="293">
        <v>0.28031601500686743</v>
      </c>
      <c r="AF347" s="293">
        <v>0.23057613599440208</v>
      </c>
      <c r="AG347" s="293">
        <v>0.25015862367515174</v>
      </c>
      <c r="AH347" s="293">
        <v>0.22090199074641442</v>
      </c>
      <c r="AI347" s="293">
        <v>0.17606223744615138</v>
      </c>
      <c r="AJ347" s="293">
        <v>0.17085585387693644</v>
      </c>
      <c r="AK347" s="293">
        <v>0.17717917786584456</v>
      </c>
      <c r="AL347" s="293">
        <v>0.15646173459734214</v>
      </c>
      <c r="AM347" s="293">
        <v>0.13433910822019346</v>
      </c>
      <c r="AN347" s="293">
        <v>0.13925724910045537</v>
      </c>
      <c r="AO347" s="293">
        <v>0.13507773011063573</v>
      </c>
      <c r="AP347" s="293">
        <v>9.4180046625E-2</v>
      </c>
      <c r="AQ347" s="293">
        <v>6.8289982628453011E-2</v>
      </c>
      <c r="AR347" s="293">
        <v>4.15438328E-2</v>
      </c>
      <c r="AS347" s="293">
        <v>0.10391204820000001</v>
      </c>
      <c r="AT347" s="293">
        <v>4.0639976000000001E-2</v>
      </c>
      <c r="AU347" s="293">
        <v>4.1062664249999999E-2</v>
      </c>
      <c r="AV347" s="293">
        <v>4.1485352499999996E-2</v>
      </c>
      <c r="AW347" s="293">
        <v>2.596189728571429E-2</v>
      </c>
      <c r="AX347" s="293">
        <v>1.0438442071428583E-2</v>
      </c>
      <c r="AY347" s="293">
        <v>1.479452153571429E-2</v>
      </c>
      <c r="AZ347" s="293">
        <v>1.9150601E-2</v>
      </c>
      <c r="BA347" s="293">
        <v>1.7467699150000002E-2</v>
      </c>
      <c r="BB347" s="293">
        <v>1.57847973E-2</v>
      </c>
      <c r="BC347" s="293">
        <v>1.57847973E-2</v>
      </c>
      <c r="BD347" s="293">
        <v>1.57847973E-2</v>
      </c>
      <c r="BE347" s="293">
        <v>1.57847973E-2</v>
      </c>
      <c r="BF347" s="293">
        <v>1.57847973E-2</v>
      </c>
      <c r="BG347" s="293">
        <v>1.57847973E-2</v>
      </c>
    </row>
    <row r="348" spans="2:59" ht="15" customHeight="1">
      <c r="B348" s="1"/>
      <c r="Y348" s="288" t="s">
        <v>401</v>
      </c>
      <c r="Z348" s="291" t="s">
        <v>10</v>
      </c>
      <c r="AA348" s="292">
        <v>5.2866713121049935</v>
      </c>
      <c r="AB348" s="292">
        <v>5.1563501743994333</v>
      </c>
      <c r="AC348" s="292">
        <v>5.1170925198162065</v>
      </c>
      <c r="AD348" s="292">
        <v>4.9534291422975727</v>
      </c>
      <c r="AE348" s="292">
        <v>4.8060791046971154</v>
      </c>
      <c r="AF348" s="292">
        <v>4.9667071517409269</v>
      </c>
      <c r="AG348" s="292">
        <v>4.999396286936844</v>
      </c>
      <c r="AH348" s="292">
        <v>5.3122797939651711</v>
      </c>
      <c r="AI348" s="292">
        <v>5.3025082068516367</v>
      </c>
      <c r="AJ348" s="292">
        <v>5.3519585761157469</v>
      </c>
      <c r="AK348" s="292">
        <v>5.3636198839658098</v>
      </c>
      <c r="AL348" s="292">
        <v>5.2663768891243095</v>
      </c>
      <c r="AM348" s="292">
        <v>5.4240231388586411</v>
      </c>
      <c r="AN348" s="292">
        <v>5.4589053493946835</v>
      </c>
      <c r="AO348" s="292">
        <v>5.4255541873873865</v>
      </c>
      <c r="AP348" s="292">
        <v>4.1105895907035634</v>
      </c>
      <c r="AQ348" s="292">
        <v>3.7878663332419658</v>
      </c>
      <c r="AR348" s="292">
        <v>3.8295135798402393</v>
      </c>
      <c r="AS348" s="292">
        <v>3.5760523018862878</v>
      </c>
      <c r="AT348" s="292">
        <v>3.0652582800290027</v>
      </c>
      <c r="AU348" s="292">
        <v>3.0688907650495016</v>
      </c>
      <c r="AV348" s="292">
        <v>3.0725232500700006</v>
      </c>
      <c r="AW348" s="292">
        <v>2.5678449052866315</v>
      </c>
      <c r="AX348" s="292">
        <v>2.0631665605032623</v>
      </c>
      <c r="AY348" s="292">
        <v>2.378909512176631</v>
      </c>
      <c r="AZ348" s="292">
        <v>2.6946524638500002</v>
      </c>
      <c r="BA348" s="292">
        <v>2.7750139212529144</v>
      </c>
      <c r="BB348" s="292">
        <v>2.855375378655828</v>
      </c>
      <c r="BC348" s="292">
        <v>2.855375378655828</v>
      </c>
      <c r="BD348" s="292">
        <v>2.855375378655828</v>
      </c>
      <c r="BE348" s="292">
        <v>2.855375378655828</v>
      </c>
      <c r="BF348" s="292">
        <v>2.855375378655828</v>
      </c>
      <c r="BG348" s="292">
        <v>2.855375378655828</v>
      </c>
    </row>
    <row r="349" spans="2:59" s="15" customFormat="1">
      <c r="T349" s="31"/>
      <c r="U349" s="31"/>
      <c r="V349" s="214"/>
      <c r="W349" s="31"/>
      <c r="X349" s="181"/>
      <c r="Z349" s="34"/>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c r="BG349" s="35"/>
    </row>
    <row r="350" spans="2:59" s="15" customFormat="1">
      <c r="T350" s="31"/>
      <c r="U350" s="31"/>
      <c r="V350" s="214"/>
      <c r="W350" s="31"/>
      <c r="X350" s="181"/>
      <c r="Z350" s="34"/>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c r="BG350" s="35"/>
    </row>
    <row r="351" spans="2:59" s="127" customFormat="1">
      <c r="C351" s="254"/>
      <c r="D351" s="254"/>
      <c r="E351" s="254"/>
      <c r="F351" s="254"/>
      <c r="G351" s="254"/>
      <c r="H351" s="254"/>
      <c r="I351" s="254"/>
      <c r="J351" s="254"/>
      <c r="K351" s="254"/>
      <c r="L351" s="254"/>
      <c r="M351" s="254"/>
      <c r="N351" s="254"/>
      <c r="O351" s="254"/>
      <c r="P351" s="254"/>
      <c r="Q351" s="254"/>
      <c r="R351" s="254"/>
      <c r="S351" s="254"/>
      <c r="T351" s="106"/>
      <c r="U351" s="106"/>
      <c r="V351" s="216"/>
      <c r="W351" s="216" t="s">
        <v>177</v>
      </c>
      <c r="X351" s="181">
        <v>110</v>
      </c>
      <c r="Y351" s="386" t="s">
        <v>407</v>
      </c>
      <c r="Z351" s="274"/>
    </row>
    <row r="352" spans="2:59">
      <c r="B352" s="1"/>
      <c r="Y352" s="4" t="s">
        <v>257</v>
      </c>
      <c r="Z352" s="12" t="s">
        <v>278</v>
      </c>
      <c r="AA352" s="12">
        <v>1990</v>
      </c>
      <c r="AB352" s="12">
        <v>1991</v>
      </c>
      <c r="AC352" s="12">
        <v>1992</v>
      </c>
      <c r="AD352" s="12">
        <v>1993</v>
      </c>
      <c r="AE352" s="12">
        <v>1994</v>
      </c>
      <c r="AF352" s="12">
        <v>1995</v>
      </c>
      <c r="AG352" s="12">
        <v>1996</v>
      </c>
      <c r="AH352" s="12">
        <v>1997</v>
      </c>
      <c r="AI352" s="12">
        <v>1998</v>
      </c>
      <c r="AJ352" s="12">
        <v>1999</v>
      </c>
      <c r="AK352" s="12">
        <v>2000</v>
      </c>
      <c r="AL352" s="12">
        <v>2001</v>
      </c>
      <c r="AM352" s="12">
        <v>2002</v>
      </c>
      <c r="AN352" s="12">
        <v>2003</v>
      </c>
      <c r="AO352" s="12">
        <v>2004</v>
      </c>
      <c r="AP352" s="12">
        <f t="shared" ref="AP352:BG352" si="140">AO352+1</f>
        <v>2005</v>
      </c>
      <c r="AQ352" s="12">
        <f t="shared" si="140"/>
        <v>2006</v>
      </c>
      <c r="AR352" s="12">
        <f>AQ352+1</f>
        <v>2007</v>
      </c>
      <c r="AS352" s="12">
        <f>AR352+1</f>
        <v>2008</v>
      </c>
      <c r="AT352" s="12">
        <f t="shared" si="140"/>
        <v>2009</v>
      </c>
      <c r="AU352" s="12">
        <f t="shared" si="140"/>
        <v>2010</v>
      </c>
      <c r="AV352" s="12">
        <f t="shared" si="140"/>
        <v>2011</v>
      </c>
      <c r="AW352" s="12">
        <f t="shared" si="140"/>
        <v>2012</v>
      </c>
      <c r="AX352" s="12">
        <f t="shared" si="140"/>
        <v>2013</v>
      </c>
      <c r="AY352" s="12">
        <f t="shared" si="140"/>
        <v>2014</v>
      </c>
      <c r="AZ352" s="12">
        <f t="shared" si="140"/>
        <v>2015</v>
      </c>
      <c r="BA352" s="12">
        <f t="shared" si="140"/>
        <v>2016</v>
      </c>
      <c r="BB352" s="12">
        <f t="shared" si="140"/>
        <v>2017</v>
      </c>
      <c r="BC352" s="12">
        <f t="shared" si="140"/>
        <v>2018</v>
      </c>
      <c r="BD352" s="12">
        <f t="shared" si="140"/>
        <v>2019</v>
      </c>
      <c r="BE352" s="12">
        <f t="shared" si="140"/>
        <v>2020</v>
      </c>
      <c r="BF352" s="12">
        <f t="shared" si="140"/>
        <v>2021</v>
      </c>
      <c r="BG352" s="12">
        <f t="shared" si="140"/>
        <v>2022</v>
      </c>
    </row>
    <row r="353" spans="2:59">
      <c r="B353" s="1"/>
      <c r="Y353" s="65" t="s">
        <v>382</v>
      </c>
      <c r="Z353" s="53" t="s">
        <v>9</v>
      </c>
      <c r="AA353" s="29">
        <v>2.5644054115329848</v>
      </c>
      <c r="AB353" s="29">
        <v>2.7616168587332424</v>
      </c>
      <c r="AC353" s="29">
        <v>2.6425567070621736</v>
      </c>
      <c r="AD353" s="29">
        <v>2.6608420030275757</v>
      </c>
      <c r="AE353" s="29">
        <v>2.5335532239579943</v>
      </c>
      <c r="AF353" s="29">
        <v>2.4511240435277988</v>
      </c>
      <c r="AG353" s="29">
        <v>2.3868796999662063</v>
      </c>
      <c r="AH353" s="29">
        <v>2.2841844226019417</v>
      </c>
      <c r="AI353" s="29">
        <v>2.2647401342880005</v>
      </c>
      <c r="AJ353" s="29">
        <v>2.2651452686102695</v>
      </c>
      <c r="AK353" s="29">
        <v>2.2181826719999997</v>
      </c>
      <c r="AL353" s="29">
        <v>2.1877153919999999</v>
      </c>
      <c r="AM353" s="29">
        <v>2.03719056</v>
      </c>
      <c r="AN353" s="29">
        <v>1.7662788</v>
      </c>
      <c r="AO353" s="29">
        <v>1.5810945549600002</v>
      </c>
      <c r="AP353" s="29">
        <v>1.6038919854239999</v>
      </c>
      <c r="AQ353" s="29">
        <v>1.4049533279999999</v>
      </c>
      <c r="AR353" s="29">
        <v>1.347312528</v>
      </c>
      <c r="AS353" s="29">
        <v>1.2702385439999999</v>
      </c>
      <c r="AT353" s="29">
        <v>0.84649631999999997</v>
      </c>
      <c r="AU353" s="29">
        <v>0.77940609502109426</v>
      </c>
      <c r="AV353" s="29">
        <v>0.66402201599999999</v>
      </c>
      <c r="AW353" s="29">
        <v>0.76118793600000001</v>
      </c>
      <c r="AX353" s="29">
        <v>0.59831150399999999</v>
      </c>
      <c r="AY353" s="29">
        <v>0.53375380799999994</v>
      </c>
      <c r="AZ353" s="29">
        <v>0.50312184000000004</v>
      </c>
      <c r="BA353" s="29">
        <v>0.45684451200000004</v>
      </c>
      <c r="BB353" s="29">
        <v>0.45140980800000002</v>
      </c>
      <c r="BC353" s="29">
        <v>0.42884755200000002</v>
      </c>
      <c r="BD353" s="29">
        <v>0.38289959999999995</v>
      </c>
      <c r="BE353" s="29">
        <v>0.35407920000000004</v>
      </c>
      <c r="BF353" s="29">
        <v>0.32476473600000005</v>
      </c>
      <c r="BG353" s="29">
        <v>0.321306288</v>
      </c>
    </row>
    <row r="354" spans="2:59">
      <c r="B354" s="1"/>
      <c r="Y354" s="65" t="s">
        <v>388</v>
      </c>
      <c r="Z354" s="55" t="s">
        <v>11</v>
      </c>
      <c r="AA354" s="29">
        <v>3.4646753964328627</v>
      </c>
      <c r="AB354" s="29">
        <v>3.731120649565125</v>
      </c>
      <c r="AC354" s="29">
        <v>3.5702627850733624</v>
      </c>
      <c r="AD354" s="29">
        <v>3.5949673870691718</v>
      </c>
      <c r="AE354" s="29">
        <v>3.422992121730482</v>
      </c>
      <c r="AF354" s="29">
        <v>3.3116250375322385</v>
      </c>
      <c r="AG354" s="29">
        <v>3.2248268286777471</v>
      </c>
      <c r="AH354" s="29">
        <v>3.0860789539409215</v>
      </c>
      <c r="AI354" s="29">
        <v>3.0598084793040004</v>
      </c>
      <c r="AJ354" s="29">
        <v>3.0603558416330232</v>
      </c>
      <c r="AK354" s="29">
        <v>2.9969063760000001</v>
      </c>
      <c r="AL354" s="29">
        <v>2.9557431360000002</v>
      </c>
      <c r="AM354" s="29">
        <v>2.7523744800000003</v>
      </c>
      <c r="AN354" s="29">
        <v>2.3863553999999998</v>
      </c>
      <c r="AO354" s="29">
        <v>2.1361596646800001</v>
      </c>
      <c r="AP354" s="29">
        <v>2.166960448392</v>
      </c>
      <c r="AQ354" s="29">
        <v>1.898181624</v>
      </c>
      <c r="AR354" s="29">
        <v>1.8203052240000002</v>
      </c>
      <c r="AS354" s="29">
        <v>1.716173352</v>
      </c>
      <c r="AT354" s="29">
        <v>1.1436705600000001</v>
      </c>
      <c r="AU354" s="29">
        <v>1.0530273836987125</v>
      </c>
      <c r="AV354" s="29">
        <v>0.89713612799999998</v>
      </c>
      <c r="AW354" s="29">
        <v>1.0284134880000002</v>
      </c>
      <c r="AX354" s="29">
        <v>0.80835703199999986</v>
      </c>
      <c r="AY354" s="29">
        <v>0.72113546399999995</v>
      </c>
      <c r="AZ354" s="29">
        <v>0.67974972</v>
      </c>
      <c r="BA354" s="29">
        <v>0.617226096</v>
      </c>
      <c r="BB354" s="29">
        <v>0.60988346400000004</v>
      </c>
      <c r="BC354" s="29">
        <v>0.57940041599999992</v>
      </c>
      <c r="BD354" s="29">
        <v>0.51732179999999994</v>
      </c>
      <c r="BE354" s="29">
        <v>0.47838360000000002</v>
      </c>
      <c r="BF354" s="29">
        <v>0.438777888</v>
      </c>
      <c r="BG354" s="29">
        <v>0.43410530399999997</v>
      </c>
    </row>
    <row r="355" spans="2:59">
      <c r="B355" s="1"/>
    </row>
    <row r="356" spans="2:59" collapsed="1">
      <c r="B356" s="1"/>
    </row>
    <row r="357" spans="2:59" ht="15.75">
      <c r="B357" s="1"/>
      <c r="V357" s="215" t="s">
        <v>408</v>
      </c>
    </row>
    <row r="358" spans="2:59" ht="15.75">
      <c r="B358" s="1"/>
      <c r="V358" s="215"/>
      <c r="W358" s="215"/>
      <c r="X358" s="421"/>
    </row>
    <row r="359" spans="2:59" ht="15.75">
      <c r="B359" s="1"/>
      <c r="V359" s="215"/>
      <c r="W359" s="215"/>
      <c r="X359" s="421"/>
    </row>
    <row r="360" spans="2:59" s="127" customFormat="1">
      <c r="C360" s="254"/>
      <c r="D360" s="254"/>
      <c r="E360" s="254"/>
      <c r="F360" s="254"/>
      <c r="G360" s="254"/>
      <c r="H360" s="254"/>
      <c r="I360" s="254"/>
      <c r="J360" s="254"/>
      <c r="K360" s="254"/>
      <c r="L360" s="254"/>
      <c r="M360" s="254"/>
      <c r="N360" s="254"/>
      <c r="O360" s="254"/>
      <c r="P360" s="254"/>
      <c r="Q360" s="254"/>
      <c r="R360" s="254"/>
      <c r="S360" s="254"/>
      <c r="T360" s="106"/>
      <c r="U360" s="106"/>
      <c r="V360" s="216"/>
      <c r="W360" s="216" t="s">
        <v>177</v>
      </c>
      <c r="X360" s="181">
        <v>115</v>
      </c>
      <c r="Y360" s="386" t="s">
        <v>409</v>
      </c>
      <c r="Z360" s="274"/>
    </row>
    <row r="361" spans="2:59">
      <c r="B361" s="1"/>
      <c r="W361" s="31" t="s">
        <v>1</v>
      </c>
      <c r="Y361" s="4" t="s">
        <v>257</v>
      </c>
      <c r="Z361" s="12" t="s">
        <v>278</v>
      </c>
      <c r="AA361" s="12">
        <v>1990</v>
      </c>
      <c r="AB361" s="12">
        <v>1991</v>
      </c>
      <c r="AC361" s="12">
        <v>1992</v>
      </c>
      <c r="AD361" s="12">
        <v>1993</v>
      </c>
      <c r="AE361" s="12">
        <v>1994</v>
      </c>
      <c r="AF361" s="12">
        <v>1995</v>
      </c>
      <c r="AG361" s="12">
        <v>1996</v>
      </c>
      <c r="AH361" s="12">
        <v>1997</v>
      </c>
      <c r="AI361" s="12">
        <v>1998</v>
      </c>
      <c r="AJ361" s="12">
        <v>1999</v>
      </c>
      <c r="AK361" s="12">
        <v>2000</v>
      </c>
      <c r="AL361" s="12">
        <v>2001</v>
      </c>
      <c r="AM361" s="12">
        <v>2002</v>
      </c>
      <c r="AN361" s="12">
        <v>2003</v>
      </c>
      <c r="AO361" s="12">
        <v>2004</v>
      </c>
      <c r="AP361" s="12">
        <f t="shared" ref="AP361:BG361" si="141">AO361+1</f>
        <v>2005</v>
      </c>
      <c r="AQ361" s="12">
        <f t="shared" si="141"/>
        <v>2006</v>
      </c>
      <c r="AR361" s="12">
        <f>AQ361+1</f>
        <v>2007</v>
      </c>
      <c r="AS361" s="12">
        <f>AR361+1</f>
        <v>2008</v>
      </c>
      <c r="AT361" s="12">
        <f t="shared" si="141"/>
        <v>2009</v>
      </c>
      <c r="AU361" s="12">
        <f t="shared" si="141"/>
        <v>2010</v>
      </c>
      <c r="AV361" s="12">
        <f t="shared" si="141"/>
        <v>2011</v>
      </c>
      <c r="AW361" s="12">
        <f t="shared" si="141"/>
        <v>2012</v>
      </c>
      <c r="AX361" s="12">
        <f t="shared" si="141"/>
        <v>2013</v>
      </c>
      <c r="AY361" s="12">
        <f t="shared" si="141"/>
        <v>2014</v>
      </c>
      <c r="AZ361" s="12">
        <f t="shared" si="141"/>
        <v>2015</v>
      </c>
      <c r="BA361" s="12">
        <f t="shared" si="141"/>
        <v>2016</v>
      </c>
      <c r="BB361" s="12">
        <f t="shared" si="141"/>
        <v>2017</v>
      </c>
      <c r="BC361" s="12">
        <f t="shared" si="141"/>
        <v>2018</v>
      </c>
      <c r="BD361" s="12">
        <f t="shared" si="141"/>
        <v>2019</v>
      </c>
      <c r="BE361" s="12">
        <f t="shared" si="141"/>
        <v>2020</v>
      </c>
      <c r="BF361" s="12">
        <f t="shared" si="141"/>
        <v>2021</v>
      </c>
      <c r="BG361" s="12">
        <f t="shared" si="141"/>
        <v>2022</v>
      </c>
    </row>
    <row r="362" spans="2:59">
      <c r="B362" s="1"/>
      <c r="Y362" s="45" t="s">
        <v>410</v>
      </c>
      <c r="Z362" s="61" t="s">
        <v>2</v>
      </c>
      <c r="AA362" s="14">
        <v>29238.536931547784</v>
      </c>
      <c r="AB362" s="14">
        <v>24742.840587142811</v>
      </c>
      <c r="AC362" s="14">
        <v>23141.896135131527</v>
      </c>
      <c r="AD362" s="14">
        <v>19142.336489306315</v>
      </c>
      <c r="AE362" s="14">
        <v>16824.639467233785</v>
      </c>
      <c r="AF362" s="14">
        <v>16253.391518611552</v>
      </c>
      <c r="AG362" s="14">
        <v>19150.384350682711</v>
      </c>
      <c r="AH362" s="14">
        <v>20641.30063530197</v>
      </c>
      <c r="AI362" s="14">
        <v>24090.577636447968</v>
      </c>
      <c r="AJ362" s="14">
        <v>26055.633935527148</v>
      </c>
      <c r="AK362" s="14">
        <v>28285.377834925275</v>
      </c>
      <c r="AL362" s="14">
        <v>32674.309275172418</v>
      </c>
      <c r="AM362" s="14">
        <v>33149.951662356994</v>
      </c>
      <c r="AN362" s="14">
        <v>30842.345667807949</v>
      </c>
      <c r="AO362" s="14">
        <v>30589.597884423445</v>
      </c>
      <c r="AP362" s="14">
        <v>31608.977836245147</v>
      </c>
      <c r="AQ362" s="14">
        <v>34574.903252401746</v>
      </c>
      <c r="AR362" s="14">
        <v>36896.120554339075</v>
      </c>
      <c r="AS362" s="14">
        <v>32988.464077079705</v>
      </c>
      <c r="AT362" s="14">
        <v>32872.107760075844</v>
      </c>
      <c r="AU362" s="14">
        <v>33750.347685419198</v>
      </c>
      <c r="AV362" s="14">
        <v>34870.012524802376</v>
      </c>
      <c r="AW362" s="14">
        <v>36193.112818167938</v>
      </c>
      <c r="AX362" s="14">
        <v>43324.16037778357</v>
      </c>
      <c r="AY362" s="14">
        <v>42946.803222369337</v>
      </c>
      <c r="AZ362" s="14">
        <v>44299.444792665665</v>
      </c>
      <c r="BA362" s="14">
        <v>45551.319945092197</v>
      </c>
      <c r="BB362" s="14">
        <v>45601.065638464504</v>
      </c>
      <c r="BC362" s="14">
        <v>47840.391068354242</v>
      </c>
      <c r="BD362" s="14">
        <v>43761.641869765008</v>
      </c>
      <c r="BE362" s="14">
        <v>48056.601554076136</v>
      </c>
      <c r="BF362" s="14">
        <v>53150.71282389883</v>
      </c>
      <c r="BG362" s="14">
        <v>51216.228929741657</v>
      </c>
    </row>
    <row r="363" spans="2:59">
      <c r="B363" s="1"/>
      <c r="Y363" s="45" t="s">
        <v>411</v>
      </c>
      <c r="Z363" s="61" t="s">
        <v>2</v>
      </c>
      <c r="AA363" s="14">
        <v>105431.65280425754</v>
      </c>
      <c r="AB363" s="14">
        <v>104640.25168719723</v>
      </c>
      <c r="AC363" s="14">
        <v>105128.57070996483</v>
      </c>
      <c r="AD363" s="14">
        <v>110510.45231086374</v>
      </c>
      <c r="AE363" s="14">
        <v>113512.18449574224</v>
      </c>
      <c r="AF363" s="14">
        <v>102793.53616198653</v>
      </c>
      <c r="AG363" s="14">
        <v>91912.246017605255</v>
      </c>
      <c r="AH363" s="14">
        <v>89272.535027086618</v>
      </c>
      <c r="AI363" s="14">
        <v>79813.255560905716</v>
      </c>
      <c r="AJ363" s="14">
        <v>84226.253101801849</v>
      </c>
      <c r="AK363" s="14">
        <v>80832.480701543245</v>
      </c>
      <c r="AL363" s="14">
        <v>73788.941751912353</v>
      </c>
      <c r="AM363" s="14">
        <v>58310.954202565357</v>
      </c>
      <c r="AN363" s="14">
        <v>49506.680151491964</v>
      </c>
      <c r="AO363" s="14">
        <v>49425.914766733244</v>
      </c>
      <c r="AP363" s="14">
        <v>47348.771702350561</v>
      </c>
      <c r="AQ363" s="14">
        <v>46281.029702474916</v>
      </c>
      <c r="AR363" s="14">
        <v>51250.768985204937</v>
      </c>
      <c r="AS363" s="14">
        <v>55442.090400713569</v>
      </c>
      <c r="AT363" s="14">
        <v>50206.230328822196</v>
      </c>
      <c r="AU363" s="14">
        <v>50519.223211696466</v>
      </c>
      <c r="AV363" s="14">
        <v>46369.332361434033</v>
      </c>
      <c r="AW363" s="14">
        <v>44501.715038249582</v>
      </c>
      <c r="AX363" s="14">
        <v>44979.652255187648</v>
      </c>
      <c r="AY363" s="14">
        <v>47493.86136737746</v>
      </c>
      <c r="AZ363" s="14">
        <v>44043.542858584959</v>
      </c>
      <c r="BA363" s="14">
        <v>39485.431089928359</v>
      </c>
      <c r="BB363" s="14">
        <v>42769.327982716335</v>
      </c>
      <c r="BC363" s="14">
        <v>44565.134513246856</v>
      </c>
      <c r="BD363" s="14">
        <v>31291.186769754393</v>
      </c>
      <c r="BE363" s="14">
        <v>25308.796572410411</v>
      </c>
      <c r="BF363" s="14">
        <v>26983.968299060441</v>
      </c>
      <c r="BG363" s="14">
        <v>27720.202448753142</v>
      </c>
    </row>
    <row r="364" spans="2:59">
      <c r="B364" s="1"/>
      <c r="Y364" s="45" t="s">
        <v>412</v>
      </c>
      <c r="Z364" s="61" t="s">
        <v>2</v>
      </c>
      <c r="AA364" s="14">
        <v>10141.163376826375</v>
      </c>
      <c r="AB364" s="14">
        <v>9462.1391706837476</v>
      </c>
      <c r="AC364" s="14">
        <v>9940.9541250562961</v>
      </c>
      <c r="AD364" s="14">
        <v>8017.7506524041682</v>
      </c>
      <c r="AE364" s="14">
        <v>7945.0331346704861</v>
      </c>
      <c r="AF364" s="14">
        <v>8798.4345458494063</v>
      </c>
      <c r="AG364" s="14">
        <v>9135.5751297981915</v>
      </c>
      <c r="AH364" s="14">
        <v>9291.7020841845097</v>
      </c>
      <c r="AI364" s="14">
        <v>7641.6774948281191</v>
      </c>
      <c r="AJ364" s="14">
        <v>7843.1813193862499</v>
      </c>
      <c r="AK364" s="14">
        <v>7454.0876731062526</v>
      </c>
      <c r="AL364" s="14">
        <v>5928.1595758037711</v>
      </c>
      <c r="AM364" s="14">
        <v>4945.9693092566695</v>
      </c>
      <c r="AN364" s="14">
        <v>3852.5059779012627</v>
      </c>
      <c r="AO364" s="14">
        <v>3814.8702131010391</v>
      </c>
      <c r="AP364" s="14">
        <v>3448.4600607718316</v>
      </c>
      <c r="AQ364" s="14">
        <v>3184.3951919720535</v>
      </c>
      <c r="AR364" s="14">
        <v>3083.6872091109003</v>
      </c>
      <c r="AS364" s="14">
        <v>2338.4974643294604</v>
      </c>
      <c r="AT364" s="14">
        <v>2044.3087811492735</v>
      </c>
      <c r="AU364" s="14">
        <v>2054.1742936947417</v>
      </c>
      <c r="AV364" s="14">
        <v>2263.0872096742087</v>
      </c>
      <c r="AW364" s="14">
        <v>2909.8593013501682</v>
      </c>
      <c r="AX364" s="14">
        <v>4318.0798205136853</v>
      </c>
      <c r="AY364" s="14">
        <v>4884.7601868566917</v>
      </c>
      <c r="AZ364" s="14">
        <v>4872.9948190587465</v>
      </c>
      <c r="BA364" s="14">
        <v>4637.9139570209672</v>
      </c>
      <c r="BB364" s="14">
        <v>5660.9208418796206</v>
      </c>
      <c r="BC364" s="14">
        <v>6211.191255803411</v>
      </c>
      <c r="BD364" s="14">
        <v>4711.2037902874654</v>
      </c>
      <c r="BE364" s="14">
        <v>3676.8493936549012</v>
      </c>
      <c r="BF364" s="14">
        <v>4363.3183807170353</v>
      </c>
      <c r="BG364" s="14">
        <v>4075.8891174499945</v>
      </c>
    </row>
    <row r="365" spans="2:59">
      <c r="B365" s="1"/>
      <c r="Y365" s="45" t="s">
        <v>413</v>
      </c>
      <c r="Z365" s="61" t="s">
        <v>2</v>
      </c>
      <c r="AA365" s="14">
        <v>124984.28508304962</v>
      </c>
      <c r="AB365" s="14">
        <v>125465.73765056109</v>
      </c>
      <c r="AC365" s="14">
        <v>132459.47168444764</v>
      </c>
      <c r="AD365" s="14">
        <v>123281.46981437334</v>
      </c>
      <c r="AE365" s="14">
        <v>132432.13268707698</v>
      </c>
      <c r="AF365" s="14">
        <v>132174.86402355161</v>
      </c>
      <c r="AG365" s="14">
        <v>131393.07284520875</v>
      </c>
      <c r="AH365" s="14">
        <v>140673.39517450356</v>
      </c>
      <c r="AI365" s="14">
        <v>130423.89285441281</v>
      </c>
      <c r="AJ365" s="14">
        <v>141956.82693907394</v>
      </c>
      <c r="AK365" s="14">
        <v>146508.5182348665</v>
      </c>
      <c r="AL365" s="14">
        <v>141214.02825902071</v>
      </c>
      <c r="AM365" s="14">
        <v>140186.30381372117</v>
      </c>
      <c r="AN365" s="14">
        <v>129014.73688945711</v>
      </c>
      <c r="AO365" s="14">
        <v>124646.16744350499</v>
      </c>
      <c r="AP365" s="14">
        <v>127150.17140532962</v>
      </c>
      <c r="AQ365" s="14">
        <v>132828.116962183</v>
      </c>
      <c r="AR365" s="14">
        <v>141103.72528330833</v>
      </c>
      <c r="AS365" s="14">
        <v>125627.51232164078</v>
      </c>
      <c r="AT365" s="14">
        <v>126300.51042050523</v>
      </c>
      <c r="AU365" s="14">
        <v>131148.43711327037</v>
      </c>
      <c r="AV365" s="14">
        <v>134531.80997474995</v>
      </c>
      <c r="AW365" s="14">
        <v>136679.03919122159</v>
      </c>
      <c r="AX365" s="14">
        <v>161969.42031799254</v>
      </c>
      <c r="AY365" s="14">
        <v>163776.69739982672</v>
      </c>
      <c r="AZ365" s="14">
        <v>171380.20697973712</v>
      </c>
      <c r="BA365" s="14">
        <v>174243.48448775188</v>
      </c>
      <c r="BB365" s="14">
        <v>176247.42618945581</v>
      </c>
      <c r="BC365" s="14">
        <v>187729.130915052</v>
      </c>
      <c r="BD365" s="14">
        <v>171687.11369969274</v>
      </c>
      <c r="BE365" s="14">
        <v>184126.92458125579</v>
      </c>
      <c r="BF365" s="14">
        <v>214128.8334352402</v>
      </c>
      <c r="BG365" s="14">
        <v>203760.67898606459</v>
      </c>
    </row>
    <row r="366" spans="2:59">
      <c r="B366" s="1"/>
    </row>
    <row r="367" spans="2:59">
      <c r="B367" s="1"/>
    </row>
  </sheetData>
  <phoneticPr fontId="4"/>
  <conditionalFormatting sqref="AA135:BE135 BG135 AA257:BG260 AA262:BG263 AA269:BG274">
    <cfRule type="cellIs" dxfId="4" priority="13" stopIfTrue="1" operator="equal">
      <formula>0</formula>
    </cfRule>
  </conditionalFormatting>
  <conditionalFormatting sqref="AA76:BG76">
    <cfRule type="cellIs" dxfId="3" priority="3" stopIfTrue="1" operator="equal">
      <formula>0</formula>
    </cfRule>
  </conditionalFormatting>
  <conditionalFormatting sqref="AA82:BG84">
    <cfRule type="cellIs" dxfId="2" priority="2" stopIfTrue="1" operator="equal">
      <formula>0</formula>
    </cfRule>
  </conditionalFormatting>
  <conditionalFormatting sqref="AA245:BG245">
    <cfRule type="cellIs" dxfId="1" priority="4" stopIfTrue="1" operator="equal">
      <formula>0</formula>
    </cfRule>
  </conditionalFormatting>
  <conditionalFormatting sqref="AA276:BG277 AA279:BG282">
    <cfRule type="cellIs" dxfId="0" priority="10" stopIfTrue="1" operator="equal">
      <formula>0</formula>
    </cfRule>
  </conditionalFormatting>
  <pageMargins left="0.25" right="0.25"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06EE-4047-42C4-B56A-A0C0F916FCF2}">
  <dimension ref="B1:BG57"/>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B5" sqref="AB5"/>
    </sheetView>
  </sheetViews>
  <sheetFormatPr defaultColWidth="5.625" defaultRowHeight="15"/>
  <cols>
    <col min="1" max="1" width="2.625" style="94" customWidth="1"/>
    <col min="2" max="15" width="2.625" style="94" hidden="1" customWidth="1"/>
    <col min="16" max="20" width="2.625" style="94" customWidth="1"/>
    <col min="21" max="21" width="9" style="94" hidden="1" customWidth="1"/>
    <col min="22" max="22" width="4.375" style="94" hidden="1" customWidth="1"/>
    <col min="23" max="23" width="3.125" style="94" customWidth="1"/>
    <col min="24" max="24" width="3.875" style="94" customWidth="1"/>
    <col min="25" max="25" width="17" style="94" customWidth="1"/>
    <col min="26" max="26" width="5.875" style="94" customWidth="1"/>
    <col min="27" max="57" width="5.625" style="94" customWidth="1"/>
    <col min="58" max="16384" width="5.625" style="94"/>
  </cols>
  <sheetData>
    <row r="1" spans="16:59" ht="18.75">
      <c r="P1" s="205" t="s">
        <v>414</v>
      </c>
      <c r="Q1" s="206"/>
    </row>
    <row r="2" spans="16:59" ht="18.75">
      <c r="P2" s="206"/>
      <c r="Q2" s="205" t="s">
        <v>137</v>
      </c>
    </row>
    <row r="5" spans="16:59" ht="15.75">
      <c r="R5" s="207" t="s">
        <v>73</v>
      </c>
    </row>
    <row r="7" spans="16:59" s="21" customFormat="1">
      <c r="X7" s="95"/>
      <c r="Y7" s="95"/>
      <c r="Z7" s="95"/>
      <c r="AA7" s="95"/>
    </row>
    <row r="8" spans="16:59">
      <c r="S8" s="91" t="s">
        <v>68</v>
      </c>
      <c r="T8" s="94">
        <v>15</v>
      </c>
      <c r="W8" s="106" t="s">
        <v>78</v>
      </c>
    </row>
    <row r="9" spans="16:59" ht="15" customHeight="1">
      <c r="W9" s="428" t="s">
        <v>62</v>
      </c>
      <c r="X9" s="429"/>
      <c r="Y9" s="429"/>
      <c r="Z9" s="3" t="s">
        <v>64</v>
      </c>
      <c r="AA9" s="4">
        <v>1990</v>
      </c>
      <c r="AB9" s="4">
        <f>AA9+1</f>
        <v>1991</v>
      </c>
      <c r="AC9" s="4">
        <f>AB9+1</f>
        <v>1992</v>
      </c>
      <c r="AD9" s="4">
        <f>AC9+1</f>
        <v>1993</v>
      </c>
      <c r="AE9" s="4">
        <f>AD9+1</f>
        <v>1994</v>
      </c>
      <c r="AF9" s="4">
        <f t="shared" ref="AF9:BG9" si="0">AE9+1</f>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row>
    <row r="10" spans="16:59" ht="15" customHeight="1">
      <c r="W10" s="430" t="s">
        <v>138</v>
      </c>
      <c r="X10" s="432" t="s">
        <v>65</v>
      </c>
      <c r="Y10" s="5" t="s">
        <v>50</v>
      </c>
      <c r="Z10" s="41" t="s">
        <v>205</v>
      </c>
      <c r="AA10" s="234">
        <v>358.3874136464467</v>
      </c>
      <c r="AB10" s="234">
        <v>349.28474602986358</v>
      </c>
      <c r="AC10" s="234">
        <v>338.85553433642787</v>
      </c>
      <c r="AD10" s="234">
        <v>315.24038675566561</v>
      </c>
      <c r="AE10" s="234">
        <v>299.82833846186139</v>
      </c>
      <c r="AF10" s="234">
        <v>277.80227458150114</v>
      </c>
      <c r="AG10" s="234">
        <v>256.54424311601747</v>
      </c>
      <c r="AH10" s="234">
        <v>234.93098541245794</v>
      </c>
      <c r="AI10" s="234">
        <v>212.094472023452</v>
      </c>
      <c r="AJ10" s="234">
        <v>190.61062413064903</v>
      </c>
      <c r="AK10" s="234">
        <v>172.34488549480037</v>
      </c>
      <c r="AL10" s="234">
        <v>158.81408606326468</v>
      </c>
      <c r="AM10" s="234">
        <v>142.57613752452704</v>
      </c>
      <c r="AN10" s="234">
        <v>125.72197862272652</v>
      </c>
      <c r="AO10" s="234">
        <v>111.88179959448757</v>
      </c>
      <c r="AP10" s="234">
        <v>99.069733689209542</v>
      </c>
      <c r="AQ10" s="234">
        <v>85.632869451650336</v>
      </c>
      <c r="AR10" s="234">
        <v>73.788735711231283</v>
      </c>
      <c r="AS10" s="234">
        <v>62.640279129903419</v>
      </c>
      <c r="AT10" s="234">
        <v>52.995289658463996</v>
      </c>
      <c r="AU10" s="234">
        <v>44.283612946240133</v>
      </c>
      <c r="AV10" s="234">
        <v>37.376154537827404</v>
      </c>
      <c r="AW10" s="234">
        <v>31.840446741422447</v>
      </c>
      <c r="AX10" s="234">
        <v>26.792788588322313</v>
      </c>
      <c r="AY10" s="234">
        <v>22.973741344728033</v>
      </c>
      <c r="AZ10" s="234">
        <v>19.274814993725389</v>
      </c>
      <c r="BA10" s="234">
        <v>16.217779520495842</v>
      </c>
      <c r="BB10" s="234">
        <v>13.667105471070364</v>
      </c>
      <c r="BC10" s="234">
        <v>11.778595690615807</v>
      </c>
      <c r="BD10" s="234">
        <v>10.183916384261522</v>
      </c>
      <c r="BE10" s="234">
        <v>8.7391614789615453</v>
      </c>
      <c r="BF10" s="234">
        <v>7.4619717470179241</v>
      </c>
      <c r="BG10" s="234">
        <v>6.3143007355654355</v>
      </c>
    </row>
    <row r="11" spans="16:59" ht="15" customHeight="1">
      <c r="W11" s="430"/>
      <c r="X11" s="432"/>
      <c r="Y11" s="5" t="s">
        <v>51</v>
      </c>
      <c r="Z11" s="41" t="s">
        <v>205</v>
      </c>
      <c r="AA11" s="234">
        <v>1042.3070171297452</v>
      </c>
      <c r="AB11" s="234">
        <v>1023.7402118163851</v>
      </c>
      <c r="AC11" s="234">
        <v>1006.3607560939175</v>
      </c>
      <c r="AD11" s="234">
        <v>974.349382078242</v>
      </c>
      <c r="AE11" s="234">
        <v>947.89742897008739</v>
      </c>
      <c r="AF11" s="234">
        <v>913.18095300635366</v>
      </c>
      <c r="AG11" s="234">
        <v>879.12937731399029</v>
      </c>
      <c r="AH11" s="234">
        <v>842.56674034824323</v>
      </c>
      <c r="AI11" s="234">
        <v>802.61726657677161</v>
      </c>
      <c r="AJ11" s="234">
        <v>761.73168218456306</v>
      </c>
      <c r="AK11" s="234">
        <v>723.5365946045182</v>
      </c>
      <c r="AL11" s="234">
        <v>691.10046545854846</v>
      </c>
      <c r="AM11" s="234">
        <v>655.02890411173587</v>
      </c>
      <c r="AN11" s="234">
        <v>617.39534307642396</v>
      </c>
      <c r="AO11" s="234">
        <v>582.66086726091009</v>
      </c>
      <c r="AP11" s="234">
        <v>545.45740991310356</v>
      </c>
      <c r="AQ11" s="234">
        <v>514.21482325960255</v>
      </c>
      <c r="AR11" s="234">
        <v>486.1693961504663</v>
      </c>
      <c r="AS11" s="234">
        <v>450.63148747901971</v>
      </c>
      <c r="AT11" s="234">
        <v>422.87160277802428</v>
      </c>
      <c r="AU11" s="234">
        <v>393.32758411357003</v>
      </c>
      <c r="AV11" s="234">
        <v>366.84233871380536</v>
      </c>
      <c r="AW11" s="234">
        <v>342.99594517528624</v>
      </c>
      <c r="AX11" s="234">
        <v>318.78185810723761</v>
      </c>
      <c r="AY11" s="234">
        <v>297.21592155894672</v>
      </c>
      <c r="AZ11" s="234">
        <v>274.08192340260865</v>
      </c>
      <c r="BA11" s="234">
        <v>252.08058502875372</v>
      </c>
      <c r="BB11" s="234">
        <v>231.73747069038328</v>
      </c>
      <c r="BC11" s="234">
        <v>213.12026073401421</v>
      </c>
      <c r="BD11" s="234">
        <v>195.95486356261995</v>
      </c>
      <c r="BE11" s="234">
        <v>179.37611651971906</v>
      </c>
      <c r="BF11" s="234">
        <v>164.09314599100605</v>
      </c>
      <c r="BG11" s="234">
        <v>150.06577974518333</v>
      </c>
    </row>
    <row r="12" spans="16:59" ht="15" customHeight="1">
      <c r="W12" s="430"/>
      <c r="X12" s="432"/>
      <c r="Y12" s="5" t="s">
        <v>59</v>
      </c>
      <c r="Z12" s="41" t="s">
        <v>205</v>
      </c>
      <c r="AA12" s="234">
        <v>54.2989378684766</v>
      </c>
      <c r="AB12" s="234">
        <v>53.327934165399938</v>
      </c>
      <c r="AC12" s="234">
        <v>52.457479950362732</v>
      </c>
      <c r="AD12" s="234">
        <v>50.768171965686804</v>
      </c>
      <c r="AE12" s="234">
        <v>49.549947052810644</v>
      </c>
      <c r="AF12" s="234">
        <v>47.880253989856278</v>
      </c>
      <c r="AG12" s="234">
        <v>46.150272080643177</v>
      </c>
      <c r="AH12" s="234">
        <v>44.249970136186128</v>
      </c>
      <c r="AI12" s="234">
        <v>42.122837782841437</v>
      </c>
      <c r="AJ12" s="234">
        <v>39.993051529559175</v>
      </c>
      <c r="AK12" s="234">
        <v>37.97422135759674</v>
      </c>
      <c r="AL12" s="234">
        <v>36.149945951766277</v>
      </c>
      <c r="AM12" s="234">
        <v>34.44568883321454</v>
      </c>
      <c r="AN12" s="234">
        <v>32.909140541157306</v>
      </c>
      <c r="AO12" s="234">
        <v>31.982768841710538</v>
      </c>
      <c r="AP12" s="234">
        <v>31.477870735467583</v>
      </c>
      <c r="AQ12" s="234">
        <v>31.268001831418456</v>
      </c>
      <c r="AR12" s="234">
        <v>29.357052719943834</v>
      </c>
      <c r="AS12" s="234">
        <v>27.642030674011473</v>
      </c>
      <c r="AT12" s="234">
        <v>25.409457357374489</v>
      </c>
      <c r="AU12" s="234">
        <v>23.145265522226051</v>
      </c>
      <c r="AV12" s="234">
        <v>21.051284261664073</v>
      </c>
      <c r="AW12" s="234">
        <v>19.249436404188835</v>
      </c>
      <c r="AX12" s="234">
        <v>17.551415028040619</v>
      </c>
      <c r="AY12" s="234">
        <v>16.022878519341013</v>
      </c>
      <c r="AZ12" s="234">
        <v>14.591353724561813</v>
      </c>
      <c r="BA12" s="234">
        <v>13.286803856878931</v>
      </c>
      <c r="BB12" s="234">
        <v>12.090092551210876</v>
      </c>
      <c r="BC12" s="234">
        <v>10.998890602554727</v>
      </c>
      <c r="BD12" s="234">
        <v>9.9955251568014827</v>
      </c>
      <c r="BE12" s="234">
        <v>9.0793918898468533</v>
      </c>
      <c r="BF12" s="234">
        <v>8.2481218607422946</v>
      </c>
      <c r="BG12" s="234">
        <v>7.4936982391815219</v>
      </c>
    </row>
    <row r="13" spans="16:59" ht="15" customHeight="1">
      <c r="W13" s="430"/>
      <c r="X13" s="432"/>
      <c r="Y13" s="5" t="s">
        <v>52</v>
      </c>
      <c r="Z13" s="41" t="s">
        <v>205</v>
      </c>
      <c r="AA13" s="234">
        <v>186.27365050320486</v>
      </c>
      <c r="AB13" s="234">
        <v>187.86116331856226</v>
      </c>
      <c r="AC13" s="234">
        <v>187.88920461022499</v>
      </c>
      <c r="AD13" s="234">
        <v>187.20428976917015</v>
      </c>
      <c r="AE13" s="234">
        <v>186.66032202838556</v>
      </c>
      <c r="AF13" s="234">
        <v>185.73155421597775</v>
      </c>
      <c r="AG13" s="234">
        <v>184.6368491044397</v>
      </c>
      <c r="AH13" s="234">
        <v>183.44586577840292</v>
      </c>
      <c r="AI13" s="234">
        <v>182.0784081146785</v>
      </c>
      <c r="AJ13" s="234">
        <v>180.47704827413841</v>
      </c>
      <c r="AK13" s="234">
        <v>178.69102227013596</v>
      </c>
      <c r="AL13" s="234">
        <v>176.89236345511401</v>
      </c>
      <c r="AM13" s="234">
        <v>174.58106442528089</v>
      </c>
      <c r="AN13" s="234">
        <v>172.11713862508697</v>
      </c>
      <c r="AO13" s="234">
        <v>169.71036639513545</v>
      </c>
      <c r="AP13" s="234">
        <v>167.3752053160614</v>
      </c>
      <c r="AQ13" s="234">
        <v>164.85419575176098</v>
      </c>
      <c r="AR13" s="234">
        <v>162.4076610010581</v>
      </c>
      <c r="AS13" s="234">
        <v>159.94789032613204</v>
      </c>
      <c r="AT13" s="234">
        <v>157.32028729648985</v>
      </c>
      <c r="AU13" s="234">
        <v>154.61113898929844</v>
      </c>
      <c r="AV13" s="234">
        <v>151.93546092861479</v>
      </c>
      <c r="AW13" s="234">
        <v>149.30588599760716</v>
      </c>
      <c r="AX13" s="234">
        <v>146.65673834479952</v>
      </c>
      <c r="AY13" s="234">
        <v>144.35809277830799</v>
      </c>
      <c r="AZ13" s="234">
        <v>141.75123653138633</v>
      </c>
      <c r="BA13" s="234">
        <v>139.16867357527909</v>
      </c>
      <c r="BB13" s="234">
        <v>136.63371367085367</v>
      </c>
      <c r="BC13" s="234">
        <v>134.15063027138646</v>
      </c>
      <c r="BD13" s="234">
        <v>131.70455934937394</v>
      </c>
      <c r="BE13" s="234">
        <v>129.27303103771263</v>
      </c>
      <c r="BF13" s="234">
        <v>126.86440358376652</v>
      </c>
      <c r="BG13" s="234">
        <v>124.49526908991578</v>
      </c>
    </row>
    <row r="14" spans="16:59" ht="25.5" customHeight="1">
      <c r="W14" s="430"/>
      <c r="X14" s="432"/>
      <c r="Y14" s="5" t="s">
        <v>53</v>
      </c>
      <c r="Z14" s="41" t="s">
        <v>205</v>
      </c>
      <c r="AA14" s="234">
        <v>96.304442310905301</v>
      </c>
      <c r="AB14" s="234">
        <v>89.831166269783935</v>
      </c>
      <c r="AC14" s="234">
        <v>82.958862839113664</v>
      </c>
      <c r="AD14" s="234">
        <v>76.454699357544328</v>
      </c>
      <c r="AE14" s="234">
        <v>70.803807095060691</v>
      </c>
      <c r="AF14" s="234">
        <v>66.290734996607213</v>
      </c>
      <c r="AG14" s="234">
        <v>60.640784153360308</v>
      </c>
      <c r="AH14" s="234">
        <v>56.445588781215939</v>
      </c>
      <c r="AI14" s="234">
        <v>51.929959099597312</v>
      </c>
      <c r="AJ14" s="234">
        <v>48.13580107493167</v>
      </c>
      <c r="AK14" s="234">
        <v>44.172070780616302</v>
      </c>
      <c r="AL14" s="234">
        <v>40.970071451741624</v>
      </c>
      <c r="AM14" s="234">
        <v>37.44732913228794</v>
      </c>
      <c r="AN14" s="234">
        <v>34.550013941200611</v>
      </c>
      <c r="AO14" s="234">
        <v>32.013130821854517</v>
      </c>
      <c r="AP14" s="234">
        <v>29.374824985947392</v>
      </c>
      <c r="AQ14" s="234">
        <v>27.863348684788132</v>
      </c>
      <c r="AR14" s="234">
        <v>25.233349098053264</v>
      </c>
      <c r="AS14" s="234">
        <v>22.059414325173432</v>
      </c>
      <c r="AT14" s="234">
        <v>19.65958888239124</v>
      </c>
      <c r="AU14" s="234">
        <v>17.402527486515364</v>
      </c>
      <c r="AV14" s="234">
        <v>15.698560080922332</v>
      </c>
      <c r="AW14" s="234">
        <v>13.958693963747246</v>
      </c>
      <c r="AX14" s="234">
        <v>12.432221792932852</v>
      </c>
      <c r="AY14" s="234">
        <v>10.989629381300874</v>
      </c>
      <c r="AZ14" s="234">
        <v>9.5150766907687832</v>
      </c>
      <c r="BA14" s="234">
        <v>8.2430776031927984</v>
      </c>
      <c r="BB14" s="234">
        <v>7.2487640794999564</v>
      </c>
      <c r="BC14" s="234">
        <v>6.5804422407429302</v>
      </c>
      <c r="BD14" s="234">
        <v>6.0651037500017786</v>
      </c>
      <c r="BE14" s="234">
        <v>5.6692701783221935</v>
      </c>
      <c r="BF14" s="234">
        <v>5.288972943211145</v>
      </c>
      <c r="BG14" s="234">
        <v>5.008592980689933</v>
      </c>
    </row>
    <row r="15" spans="16:59" ht="15" customHeight="1" thickBot="1">
      <c r="W15" s="430"/>
      <c r="X15" s="433"/>
      <c r="Y15" s="191" t="s">
        <v>54</v>
      </c>
      <c r="Z15" s="155" t="s">
        <v>205</v>
      </c>
      <c r="AA15" s="223" t="s">
        <v>441</v>
      </c>
      <c r="AB15" s="223" t="s">
        <v>441</v>
      </c>
      <c r="AC15" s="223" t="s">
        <v>441</v>
      </c>
      <c r="AD15" s="223" t="s">
        <v>441</v>
      </c>
      <c r="AE15" s="223" t="s">
        <v>441</v>
      </c>
      <c r="AF15" s="223" t="s">
        <v>441</v>
      </c>
      <c r="AG15" s="223" t="s">
        <v>441</v>
      </c>
      <c r="AH15" s="223" t="s">
        <v>441</v>
      </c>
      <c r="AI15" s="223" t="s">
        <v>441</v>
      </c>
      <c r="AJ15" s="223" t="s">
        <v>441</v>
      </c>
      <c r="AK15" s="223" t="s">
        <v>441</v>
      </c>
      <c r="AL15" s="223" t="s">
        <v>441</v>
      </c>
      <c r="AM15" s="223" t="s">
        <v>441</v>
      </c>
      <c r="AN15" s="223" t="s">
        <v>441</v>
      </c>
      <c r="AO15" s="223" t="s">
        <v>441</v>
      </c>
      <c r="AP15" s="223" t="s">
        <v>441</v>
      </c>
      <c r="AQ15" s="223" t="s">
        <v>441</v>
      </c>
      <c r="AR15" s="223" t="s">
        <v>441</v>
      </c>
      <c r="AS15" s="223" t="s">
        <v>441</v>
      </c>
      <c r="AT15" s="223" t="s">
        <v>441</v>
      </c>
      <c r="AU15" s="223" t="s">
        <v>441</v>
      </c>
      <c r="AV15" s="223" t="s">
        <v>441</v>
      </c>
      <c r="AW15" s="223">
        <v>0.17286017382073668</v>
      </c>
      <c r="AX15" s="410">
        <v>0.36783743794919627</v>
      </c>
      <c r="AY15" s="223">
        <v>0.91119382906915958</v>
      </c>
      <c r="AZ15" s="223">
        <v>0.89381744263218499</v>
      </c>
      <c r="BA15" s="223">
        <v>0.87677242236119457</v>
      </c>
      <c r="BB15" s="223">
        <v>0.8600524491324536</v>
      </c>
      <c r="BC15" s="223">
        <v>0.84365132432736278</v>
      </c>
      <c r="BD15" s="223">
        <v>0.82756296753443626</v>
      </c>
      <c r="BE15" s="223">
        <v>0.81178141429510209</v>
      </c>
      <c r="BF15" s="223">
        <v>0.79630081389249019</v>
      </c>
      <c r="BG15" s="223">
        <v>0.78111542718238869</v>
      </c>
    </row>
    <row r="16" spans="16:59" ht="15" customHeight="1">
      <c r="W16" s="430"/>
      <c r="X16" s="434" t="s">
        <v>135</v>
      </c>
      <c r="Y16" s="193" t="s">
        <v>50</v>
      </c>
      <c r="Z16" s="44" t="s">
        <v>205</v>
      </c>
      <c r="AA16" s="238">
        <v>68.868692386277985</v>
      </c>
      <c r="AB16" s="238">
        <v>66.756793179462747</v>
      </c>
      <c r="AC16" s="238">
        <v>72.602469857204724</v>
      </c>
      <c r="AD16" s="238">
        <v>88.160926384445006</v>
      </c>
      <c r="AE16" s="238">
        <v>95.615724985723688</v>
      </c>
      <c r="AF16" s="238">
        <v>101.74810775718137</v>
      </c>
      <c r="AG16" s="238">
        <v>110.33883089023841</v>
      </c>
      <c r="AH16" s="238">
        <v>119.59996717373343</v>
      </c>
      <c r="AI16" s="238">
        <v>117.35734511827147</v>
      </c>
      <c r="AJ16" s="238">
        <v>118.35475531942176</v>
      </c>
      <c r="AK16" s="238">
        <v>117.04522209787659</v>
      </c>
      <c r="AL16" s="238">
        <v>107.84123406732324</v>
      </c>
      <c r="AM16" s="238">
        <v>100.911605027259</v>
      </c>
      <c r="AN16" s="238">
        <v>94.106586881542469</v>
      </c>
      <c r="AO16" s="238">
        <v>85.310063002589644</v>
      </c>
      <c r="AP16" s="238">
        <v>74.127621734106128</v>
      </c>
      <c r="AQ16" s="238">
        <v>63.296326425552344</v>
      </c>
      <c r="AR16" s="238">
        <v>54.175451878835119</v>
      </c>
      <c r="AS16" s="238">
        <v>45.496713358465826</v>
      </c>
      <c r="AT16" s="238">
        <v>38.362669381785487</v>
      </c>
      <c r="AU16" s="238">
        <v>32.108841757588955</v>
      </c>
      <c r="AV16" s="238">
        <v>27.581202119870394</v>
      </c>
      <c r="AW16" s="238">
        <v>23.637850432652485</v>
      </c>
      <c r="AX16" s="238">
        <v>20.515605465070987</v>
      </c>
      <c r="AY16" s="238">
        <v>16.967588826939146</v>
      </c>
      <c r="AZ16" s="238">
        <v>14.522650536859341</v>
      </c>
      <c r="BA16" s="238">
        <v>12.465254145037058</v>
      </c>
      <c r="BB16" s="238">
        <v>10.811957274915988</v>
      </c>
      <c r="BC16" s="238">
        <v>9.4592073274089188</v>
      </c>
      <c r="BD16" s="238">
        <v>8.249551079266924</v>
      </c>
      <c r="BE16" s="238">
        <v>7.4438191053280462</v>
      </c>
      <c r="BF16" s="238">
        <v>6.910871399709789</v>
      </c>
      <c r="BG16" s="238">
        <v>6.3306097439558613</v>
      </c>
    </row>
    <row r="17" spans="23:59" ht="15" customHeight="1">
      <c r="W17" s="430"/>
      <c r="X17" s="430"/>
      <c r="Y17" s="5" t="s">
        <v>51</v>
      </c>
      <c r="Z17" s="41" t="s">
        <v>205</v>
      </c>
      <c r="AA17" s="238">
        <v>137.03139307668656</v>
      </c>
      <c r="AB17" s="238">
        <v>132.79930565727062</v>
      </c>
      <c r="AC17" s="238">
        <v>139.92667725001971</v>
      </c>
      <c r="AD17" s="238">
        <v>139.02405700587792</v>
      </c>
      <c r="AE17" s="238">
        <v>140.14880747939236</v>
      </c>
      <c r="AF17" s="238">
        <v>137.50285751345393</v>
      </c>
      <c r="AG17" s="238">
        <v>134.07322497584784</v>
      </c>
      <c r="AH17" s="238">
        <v>130.63890583044815</v>
      </c>
      <c r="AI17" s="238">
        <v>128.31534836280946</v>
      </c>
      <c r="AJ17" s="238">
        <v>125.43661617208056</v>
      </c>
      <c r="AK17" s="238">
        <v>120.82135671769382</v>
      </c>
      <c r="AL17" s="238">
        <v>118.00925877303855</v>
      </c>
      <c r="AM17" s="238">
        <v>115.40565620294514</v>
      </c>
      <c r="AN17" s="238">
        <v>111.49136087462445</v>
      </c>
      <c r="AO17" s="238">
        <v>105.38203358675038</v>
      </c>
      <c r="AP17" s="238">
        <v>99.460207385752227</v>
      </c>
      <c r="AQ17" s="238">
        <v>94.120065281743777</v>
      </c>
      <c r="AR17" s="238">
        <v>89.453499314232772</v>
      </c>
      <c r="AS17" s="238">
        <v>85.011538062368373</v>
      </c>
      <c r="AT17" s="238">
        <v>79.701933905542774</v>
      </c>
      <c r="AU17" s="238">
        <v>73.725990107004705</v>
      </c>
      <c r="AV17" s="238">
        <v>68.147593465740513</v>
      </c>
      <c r="AW17" s="238">
        <v>63.010944827457052</v>
      </c>
      <c r="AX17" s="238">
        <v>57.932015470021938</v>
      </c>
      <c r="AY17" s="238">
        <v>52.932862613693786</v>
      </c>
      <c r="AZ17" s="238">
        <v>48.516561436600782</v>
      </c>
      <c r="BA17" s="238">
        <v>44.382072725171376</v>
      </c>
      <c r="BB17" s="238">
        <v>40.661910720774642</v>
      </c>
      <c r="BC17" s="238">
        <v>37.13652653664343</v>
      </c>
      <c r="BD17" s="238">
        <v>34.324309427924774</v>
      </c>
      <c r="BE17" s="238">
        <v>31.634422918160695</v>
      </c>
      <c r="BF17" s="238">
        <v>29.380200234791015</v>
      </c>
      <c r="BG17" s="238">
        <v>27.36755654549518</v>
      </c>
    </row>
    <row r="18" spans="23:59" ht="15" customHeight="1">
      <c r="W18" s="430"/>
      <c r="X18" s="430"/>
      <c r="Y18" s="5" t="s">
        <v>59</v>
      </c>
      <c r="Z18" s="41" t="s">
        <v>205</v>
      </c>
      <c r="AA18" s="238">
        <v>21.773983266633451</v>
      </c>
      <c r="AB18" s="238">
        <v>20.064225865482204</v>
      </c>
      <c r="AC18" s="238">
        <v>18.725876237032683</v>
      </c>
      <c r="AD18" s="238">
        <v>17.512488341890432</v>
      </c>
      <c r="AE18" s="238">
        <v>16.50585378644438</v>
      </c>
      <c r="AF18" s="238">
        <v>16.313738844722572</v>
      </c>
      <c r="AG18" s="238">
        <v>16.0090799319109</v>
      </c>
      <c r="AH18" s="238">
        <v>15.447113781367458</v>
      </c>
      <c r="AI18" s="238">
        <v>14.95179927811153</v>
      </c>
      <c r="AJ18" s="238">
        <v>15.172923606416386</v>
      </c>
      <c r="AK18" s="238">
        <v>14.936309847777736</v>
      </c>
      <c r="AL18" s="238">
        <v>14.447931673333523</v>
      </c>
      <c r="AM18" s="238">
        <v>13.989936620545317</v>
      </c>
      <c r="AN18" s="238">
        <v>13.364691323605182</v>
      </c>
      <c r="AO18" s="238">
        <v>12.915998124640826</v>
      </c>
      <c r="AP18" s="238">
        <v>12.388112783158542</v>
      </c>
      <c r="AQ18" s="238">
        <v>12.015922868759025</v>
      </c>
      <c r="AR18" s="238">
        <v>11.584227174620514</v>
      </c>
      <c r="AS18" s="238">
        <v>11.025866831761261</v>
      </c>
      <c r="AT18" s="238">
        <v>10.37113076989824</v>
      </c>
      <c r="AU18" s="238">
        <v>9.6151954104535076</v>
      </c>
      <c r="AV18" s="238">
        <v>8.9993381736034372</v>
      </c>
      <c r="AW18" s="238">
        <v>8.4866096040923953</v>
      </c>
      <c r="AX18" s="238">
        <v>7.8639570792168243</v>
      </c>
      <c r="AY18" s="238">
        <v>7.2999710178100337</v>
      </c>
      <c r="AZ18" s="238">
        <v>6.936440376157913</v>
      </c>
      <c r="BA18" s="238">
        <v>6.6688782461183038</v>
      </c>
      <c r="BB18" s="238">
        <v>6.3749299997573354</v>
      </c>
      <c r="BC18" s="238">
        <v>6.0271795220701216</v>
      </c>
      <c r="BD18" s="238">
        <v>5.6376028018019433</v>
      </c>
      <c r="BE18" s="238">
        <v>5.332951057810563</v>
      </c>
      <c r="BF18" s="238">
        <v>5.0868477797819276</v>
      </c>
      <c r="BG18" s="238">
        <v>4.9002677671776871</v>
      </c>
    </row>
    <row r="19" spans="23:59" ht="15" customHeight="1">
      <c r="W19" s="430"/>
      <c r="X19" s="430"/>
      <c r="Y19" s="5" t="s">
        <v>52</v>
      </c>
      <c r="Z19" s="41" t="s">
        <v>205</v>
      </c>
      <c r="AA19" s="238">
        <v>223.85654022242636</v>
      </c>
      <c r="AB19" s="238">
        <v>227.57997138426035</v>
      </c>
      <c r="AC19" s="238">
        <v>237.80036275952838</v>
      </c>
      <c r="AD19" s="238">
        <v>247.2995785277505</v>
      </c>
      <c r="AE19" s="238">
        <v>255.38045594909963</v>
      </c>
      <c r="AF19" s="238">
        <v>260.82004726974776</v>
      </c>
      <c r="AG19" s="238">
        <v>263.42684673207225</v>
      </c>
      <c r="AH19" s="238">
        <v>263.10457200114479</v>
      </c>
      <c r="AI19" s="238">
        <v>262.01555725277507</v>
      </c>
      <c r="AJ19" s="238">
        <v>260.28954984533181</v>
      </c>
      <c r="AK19" s="238">
        <v>258.05308295534081</v>
      </c>
      <c r="AL19" s="238">
        <v>256.10813958566848</v>
      </c>
      <c r="AM19" s="238">
        <v>254.0596414096878</v>
      </c>
      <c r="AN19" s="238">
        <v>251.52563205968642</v>
      </c>
      <c r="AO19" s="238">
        <v>248.84651008009416</v>
      </c>
      <c r="AP19" s="238">
        <v>246.67949315706622</v>
      </c>
      <c r="AQ19" s="238">
        <v>244.09356087474265</v>
      </c>
      <c r="AR19" s="238">
        <v>241.47689504421206</v>
      </c>
      <c r="AS19" s="238">
        <v>238.42310522012869</v>
      </c>
      <c r="AT19" s="238">
        <v>235.19581845675452</v>
      </c>
      <c r="AU19" s="238">
        <v>231.59339842578967</v>
      </c>
      <c r="AV19" s="238">
        <v>228.47525157904656</v>
      </c>
      <c r="AW19" s="238">
        <v>225.15944649477123</v>
      </c>
      <c r="AX19" s="238">
        <v>221.44135451887115</v>
      </c>
      <c r="AY19" s="238">
        <v>217.85346995752857</v>
      </c>
      <c r="AZ19" s="238">
        <v>214.47042249315925</v>
      </c>
      <c r="BA19" s="238">
        <v>211.27334012075337</v>
      </c>
      <c r="BB19" s="238">
        <v>207.94484812003009</v>
      </c>
      <c r="BC19" s="238">
        <v>204.72744155631042</v>
      </c>
      <c r="BD19" s="238">
        <v>201.44294059945915</v>
      </c>
      <c r="BE19" s="238">
        <v>198.17863086718023</v>
      </c>
      <c r="BF19" s="238">
        <v>195.05061718403741</v>
      </c>
      <c r="BG19" s="238">
        <v>191.88699741850334</v>
      </c>
    </row>
    <row r="20" spans="23:59" ht="15" customHeight="1">
      <c r="W20" s="430"/>
      <c r="X20" s="430"/>
      <c r="Y20" s="139" t="s">
        <v>55</v>
      </c>
      <c r="Z20" s="41" t="s">
        <v>205</v>
      </c>
      <c r="AA20" s="238">
        <v>59.11456576183857</v>
      </c>
      <c r="AB20" s="238">
        <v>58.050911090934413</v>
      </c>
      <c r="AC20" s="238">
        <v>56.749235101978186</v>
      </c>
      <c r="AD20" s="238">
        <v>55.499229661900138</v>
      </c>
      <c r="AE20" s="238">
        <v>53.835799702621635</v>
      </c>
      <c r="AF20" s="238">
        <v>52.32035858253802</v>
      </c>
      <c r="AG20" s="238">
        <v>50.270228084148165</v>
      </c>
      <c r="AH20" s="238">
        <v>47.16444459026313</v>
      </c>
      <c r="AI20" s="238">
        <v>43.620184069655515</v>
      </c>
      <c r="AJ20" s="238">
        <v>40.492841434606525</v>
      </c>
      <c r="AK20" s="238">
        <v>38.38185162520957</v>
      </c>
      <c r="AL20" s="238">
        <v>35.328088747206586</v>
      </c>
      <c r="AM20" s="238">
        <v>31.501637842517631</v>
      </c>
      <c r="AN20" s="238">
        <v>27.863949177081459</v>
      </c>
      <c r="AO20" s="238">
        <v>24.849683098011212</v>
      </c>
      <c r="AP20" s="238">
        <v>22.151009791738691</v>
      </c>
      <c r="AQ20" s="238">
        <v>19.319106205339267</v>
      </c>
      <c r="AR20" s="238">
        <v>16.658014452611553</v>
      </c>
      <c r="AS20" s="238">
        <v>14.269493451113677</v>
      </c>
      <c r="AT20" s="238">
        <v>12.202551319162492</v>
      </c>
      <c r="AU20" s="238">
        <v>10.339591673116562</v>
      </c>
      <c r="AV20" s="238">
        <v>8.8308143666767442</v>
      </c>
      <c r="AW20" s="238">
        <v>7.6519953638267095</v>
      </c>
      <c r="AX20" s="238">
        <v>6.5983288870370753</v>
      </c>
      <c r="AY20" s="238">
        <v>5.6831931922762422</v>
      </c>
      <c r="AZ20" s="238">
        <v>5.003408187429601</v>
      </c>
      <c r="BA20" s="238">
        <v>4.3699522707631537</v>
      </c>
      <c r="BB20" s="238">
        <v>3.8189849563292966</v>
      </c>
      <c r="BC20" s="238">
        <v>3.3419979583799093</v>
      </c>
      <c r="BD20" s="238">
        <v>2.944613911934415</v>
      </c>
      <c r="BE20" s="238">
        <v>2.5562146525905023</v>
      </c>
      <c r="BF20" s="238">
        <v>2.3160359554000678</v>
      </c>
      <c r="BG20" s="238">
        <v>2.0780050674715032</v>
      </c>
    </row>
    <row r="21" spans="23:59" ht="15" customHeight="1">
      <c r="W21" s="430"/>
      <c r="X21" s="430"/>
      <c r="Y21" s="139" t="s">
        <v>56</v>
      </c>
      <c r="Z21" s="41" t="s">
        <v>205</v>
      </c>
      <c r="AA21" s="238">
        <v>221.01685266921587</v>
      </c>
      <c r="AB21" s="238">
        <v>217.04007292533234</v>
      </c>
      <c r="AC21" s="238">
        <v>212.17338183885371</v>
      </c>
      <c r="AD21" s="238">
        <v>207.49987600107937</v>
      </c>
      <c r="AE21" s="238">
        <v>201.28066336714758</v>
      </c>
      <c r="AF21" s="238">
        <v>195.61474968834648</v>
      </c>
      <c r="AG21" s="238">
        <v>187.94974556498363</v>
      </c>
      <c r="AH21" s="238">
        <v>176.3378782689272</v>
      </c>
      <c r="AI21" s="238">
        <v>163.08663815222931</v>
      </c>
      <c r="AJ21" s="238">
        <v>151.39416578930144</v>
      </c>
      <c r="AK21" s="238">
        <v>143.50162157998756</v>
      </c>
      <c r="AL21" s="238">
        <v>132.08424835908824</v>
      </c>
      <c r="AM21" s="238">
        <v>117.77795810814004</v>
      </c>
      <c r="AN21" s="238">
        <v>104.17740992743769</v>
      </c>
      <c r="AO21" s="238">
        <v>92.907706880177017</v>
      </c>
      <c r="AP21" s="238">
        <v>82.817938430590942</v>
      </c>
      <c r="AQ21" s="238">
        <v>72.230050155300361</v>
      </c>
      <c r="AR21" s="238">
        <v>62.280791182115706</v>
      </c>
      <c r="AS21" s="238">
        <v>53.301052961758849</v>
      </c>
      <c r="AT21" s="238">
        <v>45.623655863961162</v>
      </c>
      <c r="AU21" s="238">
        <v>38.984231400094409</v>
      </c>
      <c r="AV21" s="238">
        <v>33.738805011161567</v>
      </c>
      <c r="AW21" s="238">
        <v>30.164223772341309</v>
      </c>
      <c r="AX21" s="238">
        <v>26.116878850118134</v>
      </c>
      <c r="AY21" s="238">
        <v>22.26406876718525</v>
      </c>
      <c r="AZ21" s="238">
        <v>19.200214446354927</v>
      </c>
      <c r="BA21" s="238">
        <v>16.713629303098436</v>
      </c>
      <c r="BB21" s="238">
        <v>14.559457325889076</v>
      </c>
      <c r="BC21" s="238">
        <v>12.624896841698522</v>
      </c>
      <c r="BD21" s="238">
        <v>10.927666744952704</v>
      </c>
      <c r="BE21" s="238">
        <v>9.3547504731762583</v>
      </c>
      <c r="BF21" s="238">
        <v>8.0000688017099524</v>
      </c>
      <c r="BG21" s="238">
        <v>6.9821480449242603</v>
      </c>
    </row>
    <row r="22" spans="23:59" ht="15" customHeight="1">
      <c r="W22" s="430"/>
      <c r="X22" s="430"/>
      <c r="Y22" s="5" t="s">
        <v>57</v>
      </c>
      <c r="Z22" s="41" t="s">
        <v>205</v>
      </c>
      <c r="AA22" s="238">
        <v>180.23744557248514</v>
      </c>
      <c r="AB22" s="238">
        <v>180.11799641458418</v>
      </c>
      <c r="AC22" s="238">
        <v>177.65193666787661</v>
      </c>
      <c r="AD22" s="238">
        <v>175.87133144821584</v>
      </c>
      <c r="AE22" s="238">
        <v>170.77530553369334</v>
      </c>
      <c r="AF22" s="238">
        <v>165.22651676534494</v>
      </c>
      <c r="AG22" s="238">
        <v>160.05133475264466</v>
      </c>
      <c r="AH22" s="238">
        <v>151.89813344921663</v>
      </c>
      <c r="AI22" s="238">
        <v>144.50662871294563</v>
      </c>
      <c r="AJ22" s="238">
        <v>134.98188474288861</v>
      </c>
      <c r="AK22" s="238">
        <v>127.3937916739827</v>
      </c>
      <c r="AL22" s="238">
        <v>122.27259683639259</v>
      </c>
      <c r="AM22" s="238">
        <v>116.03436830486204</v>
      </c>
      <c r="AN22" s="238">
        <v>105.74521007012444</v>
      </c>
      <c r="AO22" s="238">
        <v>94.185439533540972</v>
      </c>
      <c r="AP22" s="238">
        <v>84.568055411878063</v>
      </c>
      <c r="AQ22" s="238">
        <v>75.67083145501357</v>
      </c>
      <c r="AR22" s="238">
        <v>67.688155894015352</v>
      </c>
      <c r="AS22" s="238">
        <v>61.465638255399632</v>
      </c>
      <c r="AT22" s="238">
        <v>56.294054630253143</v>
      </c>
      <c r="AU22" s="238">
        <v>50.980143955060456</v>
      </c>
      <c r="AV22" s="238">
        <v>47.706915785343632</v>
      </c>
      <c r="AW22" s="238">
        <v>43.815902728049132</v>
      </c>
      <c r="AX22" s="238">
        <v>39.65960281183569</v>
      </c>
      <c r="AY22" s="238">
        <v>36.376148533358823</v>
      </c>
      <c r="AZ22" s="238">
        <v>34.20968120123959</v>
      </c>
      <c r="BA22" s="238">
        <v>32.721302158608239</v>
      </c>
      <c r="BB22" s="238">
        <v>30.987655948868323</v>
      </c>
      <c r="BC22" s="238">
        <v>29.211549856771924</v>
      </c>
      <c r="BD22" s="238">
        <v>27.150936731087107</v>
      </c>
      <c r="BE22" s="238">
        <v>25.301550011558717</v>
      </c>
      <c r="BF22" s="238">
        <v>24.121065314117033</v>
      </c>
      <c r="BG22" s="238">
        <v>23.355465241819811</v>
      </c>
    </row>
    <row r="23" spans="23:59" ht="25.5" customHeight="1">
      <c r="W23" s="430"/>
      <c r="X23" s="430"/>
      <c r="Y23" s="138" t="s">
        <v>58</v>
      </c>
      <c r="Z23" s="41" t="s">
        <v>205</v>
      </c>
      <c r="AA23" s="238">
        <v>336.11589442542692</v>
      </c>
      <c r="AB23" s="238">
        <v>331.02508821904831</v>
      </c>
      <c r="AC23" s="238">
        <v>319.57846712488629</v>
      </c>
      <c r="AD23" s="238">
        <v>304.43267210748081</v>
      </c>
      <c r="AE23" s="238">
        <v>285.40302247540939</v>
      </c>
      <c r="AF23" s="238">
        <v>259.5793964720765</v>
      </c>
      <c r="AG23" s="238">
        <v>237.11743143880688</v>
      </c>
      <c r="AH23" s="238">
        <v>211.45273700137696</v>
      </c>
      <c r="AI23" s="238">
        <v>193.59953828961528</v>
      </c>
      <c r="AJ23" s="238">
        <v>173.76350775916853</v>
      </c>
      <c r="AK23" s="238">
        <v>152.51234754063481</v>
      </c>
      <c r="AL23" s="238">
        <v>134.53703853667994</v>
      </c>
      <c r="AM23" s="238">
        <v>121.64242684452215</v>
      </c>
      <c r="AN23" s="238">
        <v>110.29322775128922</v>
      </c>
      <c r="AO23" s="238">
        <v>97.786204990070217</v>
      </c>
      <c r="AP23" s="238">
        <v>86.887999135720889</v>
      </c>
      <c r="AQ23" s="238">
        <v>76.151083026640038</v>
      </c>
      <c r="AR23" s="238">
        <v>66.360535943654511</v>
      </c>
      <c r="AS23" s="238">
        <v>57.77975261111137</v>
      </c>
      <c r="AT23" s="238">
        <v>49.762909191069561</v>
      </c>
      <c r="AU23" s="238">
        <v>42.714657538034722</v>
      </c>
      <c r="AV23" s="238">
        <v>37.945908100235293</v>
      </c>
      <c r="AW23" s="238">
        <v>33.928266292458595</v>
      </c>
      <c r="AX23" s="238">
        <v>29.512796450757342</v>
      </c>
      <c r="AY23" s="238">
        <v>25.377762651951777</v>
      </c>
      <c r="AZ23" s="238">
        <v>21.93511104620827</v>
      </c>
      <c r="BA23" s="238">
        <v>19.046981774714371</v>
      </c>
      <c r="BB23" s="238">
        <v>16.420384942799846</v>
      </c>
      <c r="BC23" s="238">
        <v>14.255807373797523</v>
      </c>
      <c r="BD23" s="238">
        <v>12.342072401166059</v>
      </c>
      <c r="BE23" s="238">
        <v>10.718177060346397</v>
      </c>
      <c r="BF23" s="238">
        <v>9.4332876101479375</v>
      </c>
      <c r="BG23" s="238">
        <v>8.4639370778564302</v>
      </c>
    </row>
    <row r="24" spans="23:59" ht="15" customHeight="1" thickBot="1">
      <c r="W24" s="431"/>
      <c r="X24" s="431"/>
      <c r="Y24" s="192" t="s">
        <v>66</v>
      </c>
      <c r="Z24" s="155" t="s">
        <v>205</v>
      </c>
      <c r="AA24" s="240">
        <v>11.065899979231846</v>
      </c>
      <c r="AB24" s="238">
        <v>11.075334204139269</v>
      </c>
      <c r="AC24" s="238">
        <v>11.015424784340357</v>
      </c>
      <c r="AD24" s="238">
        <v>10.951919046537499</v>
      </c>
      <c r="AE24" s="238">
        <v>10.860531774182025</v>
      </c>
      <c r="AF24" s="240">
        <v>10.717475277187903</v>
      </c>
      <c r="AG24" s="240">
        <v>10.525253367288292</v>
      </c>
      <c r="AH24" s="240">
        <v>10.210237670058536</v>
      </c>
      <c r="AI24" s="240">
        <v>9.8827834941329193</v>
      </c>
      <c r="AJ24" s="240">
        <v>9.5634308972185078</v>
      </c>
      <c r="AK24" s="240">
        <v>9.2642571784736667</v>
      </c>
      <c r="AL24" s="240">
        <v>8.9226390548307588</v>
      </c>
      <c r="AM24" s="240">
        <v>8.6038844656504647</v>
      </c>
      <c r="AN24" s="240">
        <v>8.1686428880486393</v>
      </c>
      <c r="AO24" s="240">
        <v>7.7011517778943492</v>
      </c>
      <c r="AP24" s="240">
        <v>7.3310360523364704</v>
      </c>
      <c r="AQ24" s="240">
        <v>6.9494960953977136</v>
      </c>
      <c r="AR24" s="240">
        <v>6.5960858749379012</v>
      </c>
      <c r="AS24" s="240">
        <v>6.297698478934989</v>
      </c>
      <c r="AT24" s="240">
        <v>6.0730946177421448</v>
      </c>
      <c r="AU24" s="240">
        <v>5.917959781738527</v>
      </c>
      <c r="AV24" s="240">
        <v>5.7512036813966692</v>
      </c>
      <c r="AW24" s="240">
        <v>5.4404207700175178</v>
      </c>
      <c r="AX24" s="240">
        <v>4.9647716089161218</v>
      </c>
      <c r="AY24" s="240">
        <v>4.7276848733769699</v>
      </c>
      <c r="AZ24" s="240">
        <v>4.7093695123700448</v>
      </c>
      <c r="BA24" s="240">
        <v>4.7171378168636666</v>
      </c>
      <c r="BB24" s="240">
        <v>4.6475108838598569</v>
      </c>
      <c r="BC24" s="240">
        <v>4.4945459144092554</v>
      </c>
      <c r="BD24" s="240">
        <v>4.2990088693690405</v>
      </c>
      <c r="BE24" s="240">
        <v>4.1096626840691162</v>
      </c>
      <c r="BF24" s="240">
        <v>4.02223516448531</v>
      </c>
      <c r="BG24" s="240">
        <v>3.9770975474903332</v>
      </c>
    </row>
    <row r="25" spans="23:59" ht="15" customHeight="1">
      <c r="W25" s="439" t="s">
        <v>213</v>
      </c>
      <c r="X25" s="436" t="s">
        <v>65</v>
      </c>
      <c r="Y25" s="194" t="s">
        <v>50</v>
      </c>
      <c r="Z25" s="156" t="s">
        <v>205</v>
      </c>
      <c r="AA25" s="238">
        <v>45.374118595678333</v>
      </c>
      <c r="AB25" s="238">
        <v>50.614098751066756</v>
      </c>
      <c r="AC25" s="238">
        <v>55.53041194029521</v>
      </c>
      <c r="AD25" s="238">
        <v>56.784121715462227</v>
      </c>
      <c r="AE25" s="238">
        <v>60.025404842280217</v>
      </c>
      <c r="AF25" s="238">
        <v>60.779180552484824</v>
      </c>
      <c r="AG25" s="238">
        <v>61.220917885182381</v>
      </c>
      <c r="AH25" s="238">
        <v>60.870745647397307</v>
      </c>
      <c r="AI25" s="238">
        <v>59.242271390466577</v>
      </c>
      <c r="AJ25" s="238">
        <v>58.133964223139827</v>
      </c>
      <c r="AK25" s="238">
        <v>57.9727292636979</v>
      </c>
      <c r="AL25" s="238">
        <v>57.953357609501019</v>
      </c>
      <c r="AM25" s="238">
        <v>58.425402755260897</v>
      </c>
      <c r="AN25" s="238">
        <v>56.56189986739497</v>
      </c>
      <c r="AO25" s="238">
        <v>54.314916511117886</v>
      </c>
      <c r="AP25" s="238">
        <v>52.545705234603844</v>
      </c>
      <c r="AQ25" s="238">
        <v>47.584538737181241</v>
      </c>
      <c r="AR25" s="238">
        <v>43.566731797892182</v>
      </c>
      <c r="AS25" s="238">
        <v>38.00539224837577</v>
      </c>
      <c r="AT25" s="238">
        <v>34.170959777454051</v>
      </c>
      <c r="AU25" s="238">
        <v>30.765569112721362</v>
      </c>
      <c r="AV25" s="238">
        <v>27.975058024682575</v>
      </c>
      <c r="AW25" s="238">
        <v>24.666300145571821</v>
      </c>
      <c r="AX25" s="238">
        <v>21.312157545698227</v>
      </c>
      <c r="AY25" s="238">
        <v>19.28449609026687</v>
      </c>
      <c r="AZ25" s="238">
        <v>16.819577774900232</v>
      </c>
      <c r="BA25" s="238">
        <v>15.570429385656098</v>
      </c>
      <c r="BB25" s="238">
        <v>13.387766882527432</v>
      </c>
      <c r="BC25" s="238">
        <v>11.725377744472565</v>
      </c>
      <c r="BD25" s="238">
        <v>10.845674983394696</v>
      </c>
      <c r="BE25" s="238">
        <v>9.5343258405078419</v>
      </c>
      <c r="BF25" s="238">
        <v>8.614574047827297</v>
      </c>
      <c r="BG25" s="238">
        <v>7.5645981329521614</v>
      </c>
    </row>
    <row r="26" spans="23:59" ht="15" customHeight="1">
      <c r="W26" s="432"/>
      <c r="X26" s="437"/>
      <c r="Y26" s="5" t="s">
        <v>51</v>
      </c>
      <c r="Z26" s="41" t="s">
        <v>205</v>
      </c>
      <c r="AA26" s="234">
        <v>77.057016857325181</v>
      </c>
      <c r="AB26" s="234">
        <v>87.740820581834214</v>
      </c>
      <c r="AC26" s="234">
        <v>99.189725674585105</v>
      </c>
      <c r="AD26" s="234">
        <v>107.09868355871251</v>
      </c>
      <c r="AE26" s="234">
        <v>116.71493642201338</v>
      </c>
      <c r="AF26" s="234">
        <v>123.73651331932633</v>
      </c>
      <c r="AG26" s="234">
        <v>130.80768178317845</v>
      </c>
      <c r="AH26" s="234">
        <v>136.64057088529415</v>
      </c>
      <c r="AI26" s="234">
        <v>140.59585636392623</v>
      </c>
      <c r="AJ26" s="234">
        <v>144.69740269989487</v>
      </c>
      <c r="AK26" s="234">
        <v>149.94554962897382</v>
      </c>
      <c r="AL26" s="234">
        <v>155.20554788941587</v>
      </c>
      <c r="AM26" s="234">
        <v>162.44497789417301</v>
      </c>
      <c r="AN26" s="234">
        <v>166.69958163723447</v>
      </c>
      <c r="AO26" s="234">
        <v>169.26550361826602</v>
      </c>
      <c r="AP26" s="234">
        <v>169.59714533061694</v>
      </c>
      <c r="AQ26" s="234">
        <v>170.55454642922598</v>
      </c>
      <c r="AR26" s="234">
        <v>175.11183044684165</v>
      </c>
      <c r="AS26" s="234">
        <v>166.35019198532632</v>
      </c>
      <c r="AT26" s="234">
        <v>169.13101477869324</v>
      </c>
      <c r="AU26" s="234">
        <v>171.09685904236838</v>
      </c>
      <c r="AV26" s="234">
        <v>173.07297546351921</v>
      </c>
      <c r="AW26" s="234">
        <v>168.93080490014029</v>
      </c>
      <c r="AX26" s="234">
        <v>161.26243736353427</v>
      </c>
      <c r="AY26" s="234">
        <v>159.73587040836898</v>
      </c>
      <c r="AZ26" s="234">
        <v>150.21379224616703</v>
      </c>
      <c r="BA26" s="234">
        <v>148.64505830793331</v>
      </c>
      <c r="BB26" s="234">
        <v>136.75638320933754</v>
      </c>
      <c r="BC26" s="234">
        <v>126.87094111038935</v>
      </c>
      <c r="BD26" s="234">
        <v>121.85684597374927</v>
      </c>
      <c r="BE26" s="234">
        <v>112.29232561361633</v>
      </c>
      <c r="BF26" s="234">
        <v>106.55166517683021</v>
      </c>
      <c r="BG26" s="234">
        <v>99.184652531447483</v>
      </c>
    </row>
    <row r="27" spans="23:59" ht="15" customHeight="1">
      <c r="W27" s="432"/>
      <c r="X27" s="437"/>
      <c r="Y27" s="5" t="s">
        <v>59</v>
      </c>
      <c r="Z27" s="41" t="s">
        <v>205</v>
      </c>
      <c r="AA27" s="234">
        <v>4.1272919729844348</v>
      </c>
      <c r="AB27" s="234">
        <v>4.672361771685952</v>
      </c>
      <c r="AC27" s="234">
        <v>5.2678378604578917</v>
      </c>
      <c r="AD27" s="234">
        <v>5.6652298128900069</v>
      </c>
      <c r="AE27" s="234">
        <v>6.2065160584216947</v>
      </c>
      <c r="AF27" s="234">
        <v>6.6114671427529412</v>
      </c>
      <c r="AG27" s="234">
        <v>6.9905213393789589</v>
      </c>
      <c r="AH27" s="234">
        <v>7.2925363393563076</v>
      </c>
      <c r="AI27" s="234">
        <v>7.4768894140117199</v>
      </c>
      <c r="AJ27" s="234">
        <v>7.6908585443422721</v>
      </c>
      <c r="AK27" s="234">
        <v>7.9499794720574091</v>
      </c>
      <c r="AL27" s="234">
        <v>8.1523996842567819</v>
      </c>
      <c r="AM27" s="234">
        <v>8.6651774388031111</v>
      </c>
      <c r="AN27" s="234">
        <v>9.2363258973752558</v>
      </c>
      <c r="AO27" s="234">
        <v>10.060582628812632</v>
      </c>
      <c r="AP27" s="234">
        <v>11.418757872780999</v>
      </c>
      <c r="AQ27" s="234">
        <v>12.657961829872951</v>
      </c>
      <c r="AR27" s="234">
        <v>12.558883975737475</v>
      </c>
      <c r="AS27" s="234">
        <v>12.228926101692814</v>
      </c>
      <c r="AT27" s="234">
        <v>11.768065366150438</v>
      </c>
      <c r="AU27" s="234">
        <v>11.199563913208758</v>
      </c>
      <c r="AV27" s="234">
        <v>10.566440698410776</v>
      </c>
      <c r="AW27" s="234">
        <v>9.7799884762573672</v>
      </c>
      <c r="AX27" s="234">
        <v>8.8386186580311588</v>
      </c>
      <c r="AY27" s="234">
        <v>8.3879516047204064</v>
      </c>
      <c r="AZ27" s="234">
        <v>7.5733809344801877</v>
      </c>
      <c r="BA27" s="234">
        <v>7.2720659011926507</v>
      </c>
      <c r="BB27" s="234">
        <v>6.4969822564818545</v>
      </c>
      <c r="BC27" s="234">
        <v>5.8924179904506016</v>
      </c>
      <c r="BD27" s="234">
        <v>5.4924245816058335</v>
      </c>
      <c r="BE27" s="234">
        <v>4.9709331617719874</v>
      </c>
      <c r="BF27" s="234">
        <v>4.6364217874225622</v>
      </c>
      <c r="BG27" s="234">
        <v>4.2423465179927771</v>
      </c>
    </row>
    <row r="28" spans="23:59" ht="15" customHeight="1">
      <c r="W28" s="432"/>
      <c r="X28" s="437"/>
      <c r="Y28" s="5" t="s">
        <v>52</v>
      </c>
      <c r="Z28" s="41" t="s">
        <v>205</v>
      </c>
      <c r="AA28" s="234">
        <v>6.3671207420858815</v>
      </c>
      <c r="AB28" s="234">
        <v>7.4031975910288059</v>
      </c>
      <c r="AC28" s="234">
        <v>8.1617806974601397</v>
      </c>
      <c r="AD28" s="234">
        <v>8.8018470287146631</v>
      </c>
      <c r="AE28" s="234">
        <v>9.5460202816188673</v>
      </c>
      <c r="AF28" s="234">
        <v>10.231730699360178</v>
      </c>
      <c r="AG28" s="234">
        <v>10.917703958479585</v>
      </c>
      <c r="AH28" s="234">
        <v>11.623282749935433</v>
      </c>
      <c r="AI28" s="234">
        <v>12.310272045441435</v>
      </c>
      <c r="AJ28" s="234">
        <v>13.009079156728319</v>
      </c>
      <c r="AK28" s="234">
        <v>13.691291758562564</v>
      </c>
      <c r="AL28" s="234">
        <v>14.302509444068708</v>
      </c>
      <c r="AM28" s="234">
        <v>14.828451618091353</v>
      </c>
      <c r="AN28" s="234">
        <v>15.247730970294361</v>
      </c>
      <c r="AO28" s="234">
        <v>15.638872888311278</v>
      </c>
      <c r="AP28" s="234">
        <v>16.168724480752772</v>
      </c>
      <c r="AQ28" s="234">
        <v>16.42368649027398</v>
      </c>
      <c r="AR28" s="234">
        <v>16.955319056953233</v>
      </c>
      <c r="AS28" s="234">
        <v>17.024226587269016</v>
      </c>
      <c r="AT28" s="234">
        <v>17.611213894714414</v>
      </c>
      <c r="AU28" s="234">
        <v>18.245976342666136</v>
      </c>
      <c r="AV28" s="234">
        <v>18.791675695762372</v>
      </c>
      <c r="AW28" s="234">
        <v>18.742168514924934</v>
      </c>
      <c r="AX28" s="234">
        <v>18.282398128656823</v>
      </c>
      <c r="AY28" s="234">
        <v>19.024126052097582</v>
      </c>
      <c r="AZ28" s="234">
        <v>18.517614965056886</v>
      </c>
      <c r="BA28" s="234">
        <v>19.13464266004339</v>
      </c>
      <c r="BB28" s="234">
        <v>18.444627385405596</v>
      </c>
      <c r="BC28" s="234">
        <v>18.082652138298716</v>
      </c>
      <c r="BD28" s="234">
        <v>18.25568853891896</v>
      </c>
      <c r="BE28" s="234">
        <v>17.872489860934355</v>
      </c>
      <c r="BF28" s="234">
        <v>17.986767511094438</v>
      </c>
      <c r="BG28" s="234">
        <v>17.736875644088069</v>
      </c>
    </row>
    <row r="29" spans="23:59" ht="25.5" customHeight="1">
      <c r="W29" s="432"/>
      <c r="X29" s="437"/>
      <c r="Y29" s="5" t="s">
        <v>53</v>
      </c>
      <c r="Z29" s="41" t="s">
        <v>205</v>
      </c>
      <c r="AA29" s="407">
        <v>9.3609147527159475</v>
      </c>
      <c r="AB29" s="407">
        <v>9.9851395896459394</v>
      </c>
      <c r="AC29" s="407">
        <v>10.367037160559239</v>
      </c>
      <c r="AD29" s="407">
        <v>10.677285512353246</v>
      </c>
      <c r="AE29" s="407">
        <v>11.062666517135565</v>
      </c>
      <c r="AF29" s="407">
        <v>11.650015688720519</v>
      </c>
      <c r="AG29" s="407">
        <v>11.679277543486656</v>
      </c>
      <c r="AH29" s="407">
        <v>12.078093033895275</v>
      </c>
      <c r="AI29" s="407">
        <v>12.177868353364417</v>
      </c>
      <c r="AJ29" s="407">
        <v>12.604407569343032</v>
      </c>
      <c r="AK29" s="407">
        <v>12.816519237963327</v>
      </c>
      <c r="AL29" s="407">
        <v>12.960622186865461</v>
      </c>
      <c r="AM29" s="407">
        <v>13.326273368602084</v>
      </c>
      <c r="AN29" s="407">
        <v>13.856244700838655</v>
      </c>
      <c r="AO29" s="407">
        <v>14.085153513629354</v>
      </c>
      <c r="AP29" s="407">
        <v>14.250183206635782</v>
      </c>
      <c r="AQ29" s="407">
        <v>14.740240818754662</v>
      </c>
      <c r="AR29" s="407">
        <v>14.30267769360046</v>
      </c>
      <c r="AS29" s="407">
        <v>12.767950761927546</v>
      </c>
      <c r="AT29" s="407">
        <v>12.182992731488973</v>
      </c>
      <c r="AU29" s="407">
        <v>11.767091944535855</v>
      </c>
      <c r="AV29" s="407">
        <v>11.635719655030147</v>
      </c>
      <c r="AW29" s="407">
        <v>10.702678322833561</v>
      </c>
      <c r="AX29" s="407">
        <v>9.8801512062851256</v>
      </c>
      <c r="AY29" s="407">
        <v>9.1751530613410637</v>
      </c>
      <c r="AZ29" s="407">
        <v>8.1370534081109245</v>
      </c>
      <c r="BA29" s="407">
        <v>7.6505544783907533</v>
      </c>
      <c r="BB29" s="407">
        <v>6.8687527145720022</v>
      </c>
      <c r="BC29" s="407">
        <v>6.3711398252122136</v>
      </c>
      <c r="BD29" s="407">
        <v>6.3681507899009686</v>
      </c>
      <c r="BE29" s="407">
        <v>6.2056254310470145</v>
      </c>
      <c r="BF29" s="407">
        <v>6.2427865588890628</v>
      </c>
      <c r="BG29" s="407">
        <v>6.3262016291308001</v>
      </c>
    </row>
    <row r="30" spans="23:59" ht="15" customHeight="1" thickBot="1">
      <c r="W30" s="432"/>
      <c r="X30" s="438"/>
      <c r="Y30" s="408" t="s">
        <v>247</v>
      </c>
      <c r="Z30" s="227" t="s">
        <v>205</v>
      </c>
      <c r="AA30" s="223" t="str">
        <f>IF(NOT(ISNUMBER(AA$15)),AA15,"IE")</f>
        <v>NO</v>
      </c>
      <c r="AB30" s="223" t="str">
        <f t="shared" ref="AB30:BG30" si="1">IF(NOT(ISNUMBER(AB$15)),AB15,"IE")</f>
        <v>NO</v>
      </c>
      <c r="AC30" s="223" t="str">
        <f t="shared" si="1"/>
        <v>NO</v>
      </c>
      <c r="AD30" s="223" t="str">
        <f t="shared" si="1"/>
        <v>NO</v>
      </c>
      <c r="AE30" s="223" t="str">
        <f t="shared" si="1"/>
        <v>NO</v>
      </c>
      <c r="AF30" s="223" t="str">
        <f t="shared" si="1"/>
        <v>NO</v>
      </c>
      <c r="AG30" s="223" t="str">
        <f t="shared" si="1"/>
        <v>NO</v>
      </c>
      <c r="AH30" s="223" t="str">
        <f t="shared" si="1"/>
        <v>NO</v>
      </c>
      <c r="AI30" s="223" t="str">
        <f t="shared" si="1"/>
        <v>NO</v>
      </c>
      <c r="AJ30" s="223" t="str">
        <f t="shared" si="1"/>
        <v>NO</v>
      </c>
      <c r="AK30" s="223" t="str">
        <f t="shared" si="1"/>
        <v>NO</v>
      </c>
      <c r="AL30" s="223" t="str">
        <f t="shared" si="1"/>
        <v>NO</v>
      </c>
      <c r="AM30" s="223" t="str">
        <f t="shared" si="1"/>
        <v>NO</v>
      </c>
      <c r="AN30" s="223" t="str">
        <f t="shared" si="1"/>
        <v>NO</v>
      </c>
      <c r="AO30" s="223" t="str">
        <f t="shared" si="1"/>
        <v>NO</v>
      </c>
      <c r="AP30" s="223" t="str">
        <f t="shared" si="1"/>
        <v>NO</v>
      </c>
      <c r="AQ30" s="223" t="str">
        <f t="shared" si="1"/>
        <v>NO</v>
      </c>
      <c r="AR30" s="223" t="str">
        <f t="shared" si="1"/>
        <v>NO</v>
      </c>
      <c r="AS30" s="223" t="str">
        <f t="shared" si="1"/>
        <v>NO</v>
      </c>
      <c r="AT30" s="223" t="str">
        <f t="shared" si="1"/>
        <v>NO</v>
      </c>
      <c r="AU30" s="223" t="str">
        <f t="shared" si="1"/>
        <v>NO</v>
      </c>
      <c r="AV30" s="223" t="str">
        <f t="shared" si="1"/>
        <v>NO</v>
      </c>
      <c r="AW30" s="223" t="str">
        <f t="shared" si="1"/>
        <v>IE</v>
      </c>
      <c r="AX30" s="223" t="str">
        <f t="shared" si="1"/>
        <v>IE</v>
      </c>
      <c r="AY30" s="223" t="str">
        <f t="shared" si="1"/>
        <v>IE</v>
      </c>
      <c r="AZ30" s="223" t="str">
        <f t="shared" si="1"/>
        <v>IE</v>
      </c>
      <c r="BA30" s="223" t="str">
        <f t="shared" si="1"/>
        <v>IE</v>
      </c>
      <c r="BB30" s="223" t="str">
        <f t="shared" si="1"/>
        <v>IE</v>
      </c>
      <c r="BC30" s="223" t="str">
        <f t="shared" si="1"/>
        <v>IE</v>
      </c>
      <c r="BD30" s="223" t="str">
        <f t="shared" si="1"/>
        <v>IE</v>
      </c>
      <c r="BE30" s="223" t="str">
        <f t="shared" si="1"/>
        <v>IE</v>
      </c>
      <c r="BF30" s="223" t="str">
        <f t="shared" si="1"/>
        <v>IE</v>
      </c>
      <c r="BG30" s="223" t="str">
        <f t="shared" si="1"/>
        <v>IE</v>
      </c>
    </row>
    <row r="31" spans="23:59" ht="15" customHeight="1">
      <c r="W31" s="432"/>
      <c r="X31" s="434" t="s">
        <v>135</v>
      </c>
      <c r="Y31" s="193" t="s">
        <v>50</v>
      </c>
      <c r="Z31" s="44" t="s">
        <v>205</v>
      </c>
      <c r="AA31" s="238">
        <v>3.5762110758191383</v>
      </c>
      <c r="AB31" s="238">
        <v>3.945980188473317</v>
      </c>
      <c r="AC31" s="238">
        <v>5.5398937401195871</v>
      </c>
      <c r="AD31" s="238">
        <v>8.2100091773474251</v>
      </c>
      <c r="AE31" s="238">
        <v>10.413163461641135</v>
      </c>
      <c r="AF31" s="238">
        <v>12.801112295684302</v>
      </c>
      <c r="AG31" s="238">
        <v>15.978196764563599</v>
      </c>
      <c r="AH31" s="238">
        <v>21.808588996692862</v>
      </c>
      <c r="AI31" s="238">
        <v>24.202694293279585</v>
      </c>
      <c r="AJ31" s="238">
        <v>27.640608900838437</v>
      </c>
      <c r="AK31" s="238">
        <v>30.015178403102833</v>
      </c>
      <c r="AL31" s="238">
        <v>30.18479066788176</v>
      </c>
      <c r="AM31" s="238">
        <v>30.961464738014406</v>
      </c>
      <c r="AN31" s="238">
        <v>33.960320554133133</v>
      </c>
      <c r="AO31" s="238">
        <v>34.759992724697348</v>
      </c>
      <c r="AP31" s="238">
        <v>32.548594673127383</v>
      </c>
      <c r="AQ31" s="238">
        <v>29.860880588557041</v>
      </c>
      <c r="AR31" s="238">
        <v>27.589167154620203</v>
      </c>
      <c r="AS31" s="238">
        <v>24.703621651075963</v>
      </c>
      <c r="AT31" s="238">
        <v>21.597864925178762</v>
      </c>
      <c r="AU31" s="238">
        <v>20.439531141207681</v>
      </c>
      <c r="AV31" s="238">
        <v>17.771630493326668</v>
      </c>
      <c r="AW31" s="238">
        <v>16.688719679474097</v>
      </c>
      <c r="AX31" s="238">
        <v>17.005240136459328</v>
      </c>
      <c r="AY31" s="238">
        <v>14.860952163473932</v>
      </c>
      <c r="AZ31" s="238">
        <v>13.473458510953236</v>
      </c>
      <c r="BA31" s="238">
        <v>12.019306483103726</v>
      </c>
      <c r="BB31" s="238">
        <v>11.109144162384073</v>
      </c>
      <c r="BC31" s="238">
        <v>10.535801309885782</v>
      </c>
      <c r="BD31" s="238">
        <v>10.23912842641098</v>
      </c>
      <c r="BE31" s="238">
        <v>10.545972204893548</v>
      </c>
      <c r="BF31" s="238">
        <v>10.666183543505957</v>
      </c>
      <c r="BG31" s="238">
        <v>10.228286697905871</v>
      </c>
    </row>
    <row r="32" spans="23:59" ht="15" customHeight="1">
      <c r="W32" s="432"/>
      <c r="X32" s="430"/>
      <c r="Y32" s="5" t="s">
        <v>51</v>
      </c>
      <c r="Z32" s="41" t="s">
        <v>205</v>
      </c>
      <c r="AA32" s="234">
        <v>4.9596786936931574</v>
      </c>
      <c r="AB32" s="234">
        <v>5.2874981078667567</v>
      </c>
      <c r="AC32" s="234">
        <v>7.2006169753483746</v>
      </c>
      <c r="AD32" s="234">
        <v>8.0562852207568039</v>
      </c>
      <c r="AE32" s="234">
        <v>9.4595221907020992</v>
      </c>
      <c r="AF32" s="234">
        <v>10.421414392702685</v>
      </c>
      <c r="AG32" s="234">
        <v>11.313963146923056</v>
      </c>
      <c r="AH32" s="234">
        <v>12.870881323171092</v>
      </c>
      <c r="AI32" s="234">
        <v>14.728287749444322</v>
      </c>
      <c r="AJ32" s="234">
        <v>16.422858850052492</v>
      </c>
      <c r="AK32" s="234">
        <v>17.394909342685082</v>
      </c>
      <c r="AL32" s="234">
        <v>19.407281580869078</v>
      </c>
      <c r="AM32" s="234">
        <v>21.474064215600478</v>
      </c>
      <c r="AN32" s="234">
        <v>24.115354811867672</v>
      </c>
      <c r="AO32" s="234">
        <v>25.077788224161807</v>
      </c>
      <c r="AP32" s="234">
        <v>25.81528196235627</v>
      </c>
      <c r="AQ32" s="234">
        <v>27.025283445316571</v>
      </c>
      <c r="AR32" s="234">
        <v>28.632289036062168</v>
      </c>
      <c r="AS32" s="234">
        <v>30.299031866171795</v>
      </c>
      <c r="AT32" s="234">
        <v>29.783519731355938</v>
      </c>
      <c r="AU32" s="234">
        <v>30.543388690463321</v>
      </c>
      <c r="AV32" s="234">
        <v>28.175169130014691</v>
      </c>
      <c r="AW32" s="234">
        <v>27.424021855372864</v>
      </c>
      <c r="AX32" s="234">
        <v>26.684842908790557</v>
      </c>
      <c r="AY32" s="234">
        <v>25.090780631057051</v>
      </c>
      <c r="AZ32" s="234">
        <v>23.638063911370502</v>
      </c>
      <c r="BA32" s="234">
        <v>22.030132563472694</v>
      </c>
      <c r="BB32" s="234">
        <v>20.746256324526165</v>
      </c>
      <c r="BC32" s="234">
        <v>19.393520490598981</v>
      </c>
      <c r="BD32" s="234">
        <v>19.308192004402596</v>
      </c>
      <c r="BE32" s="234">
        <v>18.962053899740649</v>
      </c>
      <c r="BF32" s="234">
        <v>18.841592491867512</v>
      </c>
      <c r="BG32" s="234">
        <v>18.643864124005933</v>
      </c>
    </row>
    <row r="33" spans="23:59" ht="15" customHeight="1">
      <c r="W33" s="432"/>
      <c r="X33" s="430"/>
      <c r="Y33" s="5" t="s">
        <v>59</v>
      </c>
      <c r="Z33" s="41" t="s">
        <v>205</v>
      </c>
      <c r="AA33" s="234">
        <v>0.77092681599869539</v>
      </c>
      <c r="AB33" s="234">
        <v>0.72965470575202396</v>
      </c>
      <c r="AC33" s="234">
        <v>0.72877225193677975</v>
      </c>
      <c r="AD33" s="234">
        <v>0.72899552263172063</v>
      </c>
      <c r="AE33" s="234">
        <v>0.75819489224856895</v>
      </c>
      <c r="AF33" s="234">
        <v>0.92599753912909299</v>
      </c>
      <c r="AG33" s="234">
        <v>1.0812669906608647</v>
      </c>
      <c r="AH33" s="234">
        <v>1.2493084210587511</v>
      </c>
      <c r="AI33" s="234">
        <v>1.4268478278870931</v>
      </c>
      <c r="AJ33" s="234">
        <v>1.8377288324952079</v>
      </c>
      <c r="AK33" s="234">
        <v>2.0817669340229035</v>
      </c>
      <c r="AL33" s="234">
        <v>2.2770950038643916</v>
      </c>
      <c r="AM33" s="234">
        <v>2.47579885383829</v>
      </c>
      <c r="AN33" s="234">
        <v>2.7070271108042188</v>
      </c>
      <c r="AO33" s="234">
        <v>3.0482414991330788</v>
      </c>
      <c r="AP33" s="234">
        <v>3.2939891147204396</v>
      </c>
      <c r="AQ33" s="234">
        <v>3.7017231363012222</v>
      </c>
      <c r="AR33" s="234">
        <v>4.045213290801116</v>
      </c>
      <c r="AS33" s="234">
        <v>4.2502678802220268</v>
      </c>
      <c r="AT33" s="234">
        <v>4.1832285321304221</v>
      </c>
      <c r="AU33" s="234">
        <v>4.2986868657882802</v>
      </c>
      <c r="AV33" s="234">
        <v>4.0596562242566465</v>
      </c>
      <c r="AW33" s="234">
        <v>4.1734390269076966</v>
      </c>
      <c r="AX33" s="234">
        <v>4.1602312123943594</v>
      </c>
      <c r="AY33" s="234">
        <v>4.1215736105394827</v>
      </c>
      <c r="AZ33" s="234">
        <v>4.2492914777382182</v>
      </c>
      <c r="BA33" s="234">
        <v>4.3942877446901498</v>
      </c>
      <c r="BB33" s="234">
        <v>4.5521587134363184</v>
      </c>
      <c r="BC33" s="234">
        <v>4.6188215413906137</v>
      </c>
      <c r="BD33" s="234">
        <v>4.6353856799022557</v>
      </c>
      <c r="BE33" s="234">
        <v>4.8107413578644378</v>
      </c>
      <c r="BF33" s="234">
        <v>4.9448788891375175</v>
      </c>
      <c r="BG33" s="234">
        <v>5.0894980431040748</v>
      </c>
    </row>
    <row r="34" spans="23:59" ht="15" customHeight="1">
      <c r="W34" s="432"/>
      <c r="X34" s="430"/>
      <c r="Y34" s="5" t="s">
        <v>52</v>
      </c>
      <c r="Z34" s="41" t="s">
        <v>205</v>
      </c>
      <c r="AA34" s="234">
        <v>5.1211291481730594</v>
      </c>
      <c r="AB34" s="234">
        <v>5.7552890725310411</v>
      </c>
      <c r="AC34" s="234">
        <v>7.432749409522839</v>
      </c>
      <c r="AD34" s="234">
        <v>9.0434040805475675</v>
      </c>
      <c r="AE34" s="234">
        <v>10.815689131147053</v>
      </c>
      <c r="AF34" s="234">
        <v>12.418035203292101</v>
      </c>
      <c r="AG34" s="234">
        <v>13.672153119941893</v>
      </c>
      <c r="AH34" s="234">
        <v>14.751261460933085</v>
      </c>
      <c r="AI34" s="234">
        <v>15.677182502343069</v>
      </c>
      <c r="AJ34" s="234">
        <v>16.472080207742756</v>
      </c>
      <c r="AK34" s="234">
        <v>17.111235179856468</v>
      </c>
      <c r="AL34" s="234">
        <v>18.052004596803929</v>
      </c>
      <c r="AM34" s="234">
        <v>19.004203167385292</v>
      </c>
      <c r="AN34" s="234">
        <v>20.189673286901069</v>
      </c>
      <c r="AO34" s="234">
        <v>21.361326795617501</v>
      </c>
      <c r="AP34" s="234">
        <v>22.946817519288075</v>
      </c>
      <c r="AQ34" s="234">
        <v>24.42130846064093</v>
      </c>
      <c r="AR34" s="234">
        <v>25.968637826248319</v>
      </c>
      <c r="AS34" s="234">
        <v>27.371077360071776</v>
      </c>
      <c r="AT34" s="234">
        <v>27.817567721286991</v>
      </c>
      <c r="AU34" s="234">
        <v>29.880870057658313</v>
      </c>
      <c r="AV34" s="234">
        <v>29.702333665747112</v>
      </c>
      <c r="AW34" s="234">
        <v>30.67589986337731</v>
      </c>
      <c r="AX34" s="234">
        <v>31.324618424851952</v>
      </c>
      <c r="AY34" s="234">
        <v>31.992772371281685</v>
      </c>
      <c r="AZ34" s="234">
        <v>32.609286352457779</v>
      </c>
      <c r="BA34" s="234">
        <v>33.248215501190202</v>
      </c>
      <c r="BB34" s="234">
        <v>33.811339939094445</v>
      </c>
      <c r="BC34" s="234">
        <v>34.631164022448957</v>
      </c>
      <c r="BD34" s="234">
        <v>35.538566175810381</v>
      </c>
      <c r="BE34" s="234">
        <v>36.418987472993528</v>
      </c>
      <c r="BF34" s="234">
        <v>37.215574568330631</v>
      </c>
      <c r="BG34" s="234">
        <v>37.664942660142628</v>
      </c>
    </row>
    <row r="35" spans="23:59" ht="15" customHeight="1">
      <c r="W35" s="432"/>
      <c r="X35" s="430"/>
      <c r="Y35" s="139" t="s">
        <v>55</v>
      </c>
      <c r="Z35" s="41" t="s">
        <v>205</v>
      </c>
      <c r="AA35" s="234">
        <v>2.9295281094320273</v>
      </c>
      <c r="AB35" s="234">
        <v>3.2515520904696489</v>
      </c>
      <c r="AC35" s="234">
        <v>3.7460679832290511</v>
      </c>
      <c r="AD35" s="234">
        <v>4.1541060078009355</v>
      </c>
      <c r="AE35" s="234">
        <v>4.6242091477371883</v>
      </c>
      <c r="AF35" s="234">
        <v>5.1724483333961269</v>
      </c>
      <c r="AG35" s="234">
        <v>5.6335996008093661</v>
      </c>
      <c r="AH35" s="234">
        <v>6.2167070044333501</v>
      </c>
      <c r="AI35" s="234">
        <v>6.5255374832651087</v>
      </c>
      <c r="AJ35" s="234">
        <v>6.8414509449016148</v>
      </c>
      <c r="AK35" s="234">
        <v>7.3386104457568573</v>
      </c>
      <c r="AL35" s="234">
        <v>7.5589505224132472</v>
      </c>
      <c r="AM35" s="234">
        <v>7.2608839040695106</v>
      </c>
      <c r="AN35" s="234">
        <v>7.1617276519851263</v>
      </c>
      <c r="AO35" s="234">
        <v>7.1959159125896202</v>
      </c>
      <c r="AP35" s="234">
        <v>7.1385906075824943</v>
      </c>
      <c r="AQ35" s="234">
        <v>6.7537292398867121</v>
      </c>
      <c r="AR35" s="234">
        <v>6.2074539757131646</v>
      </c>
      <c r="AS35" s="234">
        <v>5.655172496011402</v>
      </c>
      <c r="AT35" s="234">
        <v>4.9812778195335801</v>
      </c>
      <c r="AU35" s="234">
        <v>4.630119729871419</v>
      </c>
      <c r="AV35" s="234">
        <v>3.9643469180040709</v>
      </c>
      <c r="AW35" s="234">
        <v>3.7572378773564443</v>
      </c>
      <c r="AX35" s="234">
        <v>3.6342498771174294</v>
      </c>
      <c r="AY35" s="234">
        <v>3.4176304117251615</v>
      </c>
      <c r="AZ35" s="234">
        <v>3.2857698512139151</v>
      </c>
      <c r="BA35" s="234">
        <v>3.0296134999340674</v>
      </c>
      <c r="BB35" s="234">
        <v>2.837692335571985</v>
      </c>
      <c r="BC35" s="234">
        <v>2.6873753317385929</v>
      </c>
      <c r="BD35" s="234">
        <v>2.6562023620063888</v>
      </c>
      <c r="BE35" s="234">
        <v>2.5016498674350323</v>
      </c>
      <c r="BF35" s="234">
        <v>2.5177237210820222</v>
      </c>
      <c r="BG35" s="234">
        <v>2.4117419203467745</v>
      </c>
    </row>
    <row r="36" spans="23:59" ht="15" customHeight="1">
      <c r="W36" s="432"/>
      <c r="X36" s="430"/>
      <c r="Y36" s="139" t="s">
        <v>56</v>
      </c>
      <c r="Z36" s="41" t="s">
        <v>205</v>
      </c>
      <c r="AA36" s="234">
        <v>10.952885709441222</v>
      </c>
      <c r="AB36" s="234">
        <v>12.156865233873287</v>
      </c>
      <c r="AC36" s="234">
        <v>14.005755516733942</v>
      </c>
      <c r="AD36" s="234">
        <v>15.531323349263973</v>
      </c>
      <c r="AE36" s="234">
        <v>17.288939515087183</v>
      </c>
      <c r="AF36" s="234">
        <v>19.338689822184829</v>
      </c>
      <c r="AG36" s="234">
        <v>21.062836830871646</v>
      </c>
      <c r="AH36" s="234">
        <v>23.242952026783097</v>
      </c>
      <c r="AI36" s="234">
        <v>24.397603838228619</v>
      </c>
      <c r="AJ36" s="234">
        <v>25.578737423613283</v>
      </c>
      <c r="AK36" s="234">
        <v>27.437511597753581</v>
      </c>
      <c r="AL36" s="234">
        <v>28.261316520142554</v>
      </c>
      <c r="AM36" s="234">
        <v>27.146908505415723</v>
      </c>
      <c r="AN36" s="234">
        <v>26.776184260456223</v>
      </c>
      <c r="AO36" s="234">
        <v>26.904006932578735</v>
      </c>
      <c r="AP36" s="234">
        <v>26.689679747261629</v>
      </c>
      <c r="AQ36" s="234">
        <v>25.250764530582444</v>
      </c>
      <c r="AR36" s="234">
        <v>23.208356910350496</v>
      </c>
      <c r="AS36" s="234">
        <v>21.093478780607985</v>
      </c>
      <c r="AT36" s="234">
        <v>18.624839110218712</v>
      </c>
      <c r="AU36" s="234">
        <v>17.803410951983924</v>
      </c>
      <c r="AV36" s="234">
        <v>15.65482957724204</v>
      </c>
      <c r="AW36" s="234">
        <v>16.151947497596709</v>
      </c>
      <c r="AX36" s="234">
        <v>15.668284003575245</v>
      </c>
      <c r="AY36" s="234">
        <v>14.134500471381937</v>
      </c>
      <c r="AZ36" s="234">
        <v>12.854681944070368</v>
      </c>
      <c r="BA36" s="234">
        <v>11.751473594394852</v>
      </c>
      <c r="BB36" s="234">
        <v>10.909544122085979</v>
      </c>
      <c r="BC36" s="234">
        <v>10.093779125754807</v>
      </c>
      <c r="BD36" s="234">
        <v>9.4897874736603178</v>
      </c>
      <c r="BE36" s="234">
        <v>8.6232175830171478</v>
      </c>
      <c r="BF36" s="234">
        <v>7.6826386686470878</v>
      </c>
      <c r="BG36" s="234">
        <v>7.0798245111867484</v>
      </c>
    </row>
    <row r="37" spans="23:59" ht="15" customHeight="1">
      <c r="W37" s="432"/>
      <c r="X37" s="430"/>
      <c r="Y37" s="5" t="s">
        <v>57</v>
      </c>
      <c r="Z37" s="41" t="s">
        <v>205</v>
      </c>
      <c r="AA37" s="234">
        <v>10.104476556112168</v>
      </c>
      <c r="AB37" s="234">
        <v>11.174294541377664</v>
      </c>
      <c r="AC37" s="234">
        <v>12.71836514426389</v>
      </c>
      <c r="AD37" s="234">
        <v>14.094553965323268</v>
      </c>
      <c r="AE37" s="234">
        <v>15.453711458378066</v>
      </c>
      <c r="AF37" s="234">
        <v>16.930129060849403</v>
      </c>
      <c r="AG37" s="234">
        <v>18.541330378616863</v>
      </c>
      <c r="AH37" s="234">
        <v>20.790145029745467</v>
      </c>
      <c r="AI37" s="234">
        <v>22.891316283556328</v>
      </c>
      <c r="AJ37" s="234">
        <v>24.002318193514611</v>
      </c>
      <c r="AK37" s="234">
        <v>25.264848914026487</v>
      </c>
      <c r="AL37" s="234">
        <v>27.977936122340616</v>
      </c>
      <c r="AM37" s="234">
        <v>29.842631650697538</v>
      </c>
      <c r="AN37" s="234">
        <v>31.037396152341877</v>
      </c>
      <c r="AO37" s="234">
        <v>30.426938814107469</v>
      </c>
      <c r="AP37" s="234">
        <v>30.149491773704426</v>
      </c>
      <c r="AQ37" s="234">
        <v>29.919184587578066</v>
      </c>
      <c r="AR37" s="234">
        <v>29.604598260292825</v>
      </c>
      <c r="AS37" s="234">
        <v>30.182683801297056</v>
      </c>
      <c r="AT37" s="234">
        <v>29.951273900714384</v>
      </c>
      <c r="AU37" s="234">
        <v>32.369675757101575</v>
      </c>
      <c r="AV37" s="234">
        <v>31.269926156947111</v>
      </c>
      <c r="AW37" s="234">
        <v>32.15101596922981</v>
      </c>
      <c r="AX37" s="234">
        <v>33.672921211856767</v>
      </c>
      <c r="AY37" s="234">
        <v>34.791523263466871</v>
      </c>
      <c r="AZ37" s="234">
        <v>35.239761920106304</v>
      </c>
      <c r="BA37" s="234">
        <v>35.345067848169109</v>
      </c>
      <c r="BB37" s="234">
        <v>35.857718753866898</v>
      </c>
      <c r="BC37" s="234">
        <v>36.570772214938913</v>
      </c>
      <c r="BD37" s="234">
        <v>37.663712085887745</v>
      </c>
      <c r="BE37" s="234">
        <v>38.689161883464912</v>
      </c>
      <c r="BF37" s="234">
        <v>39.236212063431701</v>
      </c>
      <c r="BG37" s="234">
        <v>39.506394832330379</v>
      </c>
    </row>
    <row r="38" spans="23:59" ht="25.5" customHeight="1">
      <c r="W38" s="432"/>
      <c r="X38" s="430"/>
      <c r="Y38" s="138" t="s">
        <v>58</v>
      </c>
      <c r="Z38" s="41" t="s">
        <v>205</v>
      </c>
      <c r="AA38" s="234">
        <v>17.271866283618159</v>
      </c>
      <c r="AB38" s="234">
        <v>19.086589085679002</v>
      </c>
      <c r="AC38" s="234">
        <v>21.320466158464932</v>
      </c>
      <c r="AD38" s="234">
        <v>22.568090939887028</v>
      </c>
      <c r="AE38" s="234">
        <v>23.678408052047946</v>
      </c>
      <c r="AF38" s="234">
        <v>23.605244895284457</v>
      </c>
      <c r="AG38" s="234">
        <v>23.823340587178222</v>
      </c>
      <c r="AH38" s="234">
        <v>23.898889676719264</v>
      </c>
      <c r="AI38" s="234">
        <v>25.351107085334561</v>
      </c>
      <c r="AJ38" s="234">
        <v>25.371167057716271</v>
      </c>
      <c r="AK38" s="234">
        <v>23.916222559179989</v>
      </c>
      <c r="AL38" s="234">
        <v>23.190651151338031</v>
      </c>
      <c r="AM38" s="234">
        <v>23.767527267418544</v>
      </c>
      <c r="AN38" s="234">
        <v>25.912752392401778</v>
      </c>
      <c r="AO38" s="234">
        <v>26.036149430983478</v>
      </c>
      <c r="AP38" s="234">
        <v>25.980394814288676</v>
      </c>
      <c r="AQ38" s="234">
        <v>25.147268444642165</v>
      </c>
      <c r="AR38" s="234">
        <v>23.933174124684584</v>
      </c>
      <c r="AS38" s="234">
        <v>22.801642960860399</v>
      </c>
      <c r="AT38" s="234">
        <v>20.441579674530612</v>
      </c>
      <c r="AU38" s="234">
        <v>19.820969088821276</v>
      </c>
      <c r="AV38" s="234">
        <v>18.352289059974112</v>
      </c>
      <c r="AW38" s="234">
        <v>18.78946600720316</v>
      </c>
      <c r="AX38" s="234">
        <v>18.43382780927784</v>
      </c>
      <c r="AY38" s="234">
        <v>17.013576869623154</v>
      </c>
      <c r="AZ38" s="234">
        <v>15.481388312716106</v>
      </c>
      <c r="BA38" s="234">
        <v>14.019785905976349</v>
      </c>
      <c r="BB38" s="234">
        <v>12.660872955717092</v>
      </c>
      <c r="BC38" s="234">
        <v>11.714331032316736</v>
      </c>
      <c r="BD38" s="234">
        <v>10.985789483988389</v>
      </c>
      <c r="BE38" s="234">
        <v>10.373813960578921</v>
      </c>
      <c r="BF38" s="234">
        <v>9.8246167783053604</v>
      </c>
      <c r="BG38" s="234">
        <v>9.4659271697099445</v>
      </c>
    </row>
    <row r="39" spans="23:59" ht="15" customHeight="1" thickBot="1">
      <c r="W39" s="433"/>
      <c r="X39" s="430"/>
      <c r="Y39" s="5" t="s">
        <v>66</v>
      </c>
      <c r="Z39" s="41" t="s">
        <v>205</v>
      </c>
      <c r="AA39" s="234">
        <v>0.58086003215690107</v>
      </c>
      <c r="AB39" s="234">
        <v>0.6547523915528124</v>
      </c>
      <c r="AC39" s="234">
        <v>0.76641866118327984</v>
      </c>
      <c r="AD39" s="234">
        <v>0.8613547868525373</v>
      </c>
      <c r="AE39" s="234">
        <v>0.98309179471757058</v>
      </c>
      <c r="AF39" s="234">
        <v>1.1137419367340158</v>
      </c>
      <c r="AG39" s="234">
        <v>1.2438412988753218</v>
      </c>
      <c r="AH39" s="234">
        <v>1.4506115972946336</v>
      </c>
      <c r="AI39" s="234">
        <v>1.634925045090263</v>
      </c>
      <c r="AJ39" s="234">
        <v>1.8102386715859613</v>
      </c>
      <c r="AK39" s="234">
        <v>1.9645085304594412</v>
      </c>
      <c r="AL39" s="234">
        <v>2.1534365202133885</v>
      </c>
      <c r="AM39" s="234">
        <v>2.3330257801607424</v>
      </c>
      <c r="AN39" s="234">
        <v>2.6208098155639012</v>
      </c>
      <c r="AO39" s="234">
        <v>2.8487500149729454</v>
      </c>
      <c r="AP39" s="234">
        <v>3.0868339224029846</v>
      </c>
      <c r="AQ39" s="234">
        <v>3.3387557958915739</v>
      </c>
      <c r="AR39" s="234">
        <v>3.5850675941289274</v>
      </c>
      <c r="AS39" s="234">
        <v>3.8415284690031108</v>
      </c>
      <c r="AT39" s="234">
        <v>3.987371905985412</v>
      </c>
      <c r="AU39" s="234">
        <v>4.7802855213246618</v>
      </c>
      <c r="AV39" s="234">
        <v>4.660990806952281</v>
      </c>
      <c r="AW39" s="234">
        <v>4.8507886886154763</v>
      </c>
      <c r="AX39" s="234">
        <v>4.981339656126373</v>
      </c>
      <c r="AY39" s="234">
        <v>5.3386781790571058</v>
      </c>
      <c r="AZ39" s="234">
        <v>5.677558951258848</v>
      </c>
      <c r="BA39" s="234">
        <v>5.8527796936966059</v>
      </c>
      <c r="BB39" s="234">
        <v>6.1069060460127478</v>
      </c>
      <c r="BC39" s="234">
        <v>6.3127703606975212</v>
      </c>
      <c r="BD39" s="234">
        <v>6.6725389005694762</v>
      </c>
      <c r="BE39" s="234">
        <v>6.9945144153973073</v>
      </c>
      <c r="BF39" s="234">
        <v>7.2022419414017937</v>
      </c>
      <c r="BG39" s="234">
        <v>7.307952411917972</v>
      </c>
    </row>
    <row r="40" spans="23:59" ht="15" customHeight="1">
      <c r="W40" s="435" t="s">
        <v>214</v>
      </c>
      <c r="X40" s="436" t="s">
        <v>65</v>
      </c>
      <c r="Y40" s="194" t="s">
        <v>50</v>
      </c>
      <c r="Z40" s="156" t="s">
        <v>205</v>
      </c>
      <c r="AA40" s="241">
        <v>24.784137592482477</v>
      </c>
      <c r="AB40" s="241">
        <v>27.646306449364552</v>
      </c>
      <c r="AC40" s="241">
        <v>30.331682745383219</v>
      </c>
      <c r="AD40" s="241">
        <v>31.016480963628702</v>
      </c>
      <c r="AE40" s="241">
        <v>32.786926527697467</v>
      </c>
      <c r="AF40" s="241">
        <v>33.19865201116199</v>
      </c>
      <c r="AG40" s="241">
        <v>33.439936672377534</v>
      </c>
      <c r="AH40" s="241">
        <v>33.248666468328672</v>
      </c>
      <c r="AI40" s="241">
        <v>32.359165332026031</v>
      </c>
      <c r="AJ40" s="241">
        <v>31.753788562627431</v>
      </c>
      <c r="AK40" s="241">
        <v>31.665719206280581</v>
      </c>
      <c r="AL40" s="241">
        <v>31.655138069767766</v>
      </c>
      <c r="AM40" s="241">
        <v>31.912977388843608</v>
      </c>
      <c r="AN40" s="241">
        <v>30.895099501486555</v>
      </c>
      <c r="AO40" s="241">
        <v>29.667757871641793</v>
      </c>
      <c r="AP40" s="241">
        <v>28.701383712442762</v>
      </c>
      <c r="AQ40" s="241">
        <v>25.991507754586753</v>
      </c>
      <c r="AR40" s="241">
        <v>22.933947312599262</v>
      </c>
      <c r="AS40" s="241">
        <v>20.759210313998835</v>
      </c>
      <c r="AT40" s="241">
        <v>17.083823901388612</v>
      </c>
      <c r="AU40" s="241">
        <v>13.779990466208831</v>
      </c>
      <c r="AV40" s="241">
        <v>11.322050806467944</v>
      </c>
      <c r="AW40" s="241">
        <v>9.9705232448142009</v>
      </c>
      <c r="AX40" s="241">
        <v>9.2482614324367081</v>
      </c>
      <c r="AY40" s="241">
        <v>7.5437476632073972</v>
      </c>
      <c r="AZ40" s="241">
        <v>7.0952846626520767</v>
      </c>
      <c r="BA40" s="241">
        <v>5.6891026353832261</v>
      </c>
      <c r="BB40" s="241">
        <v>5.4243575600993212</v>
      </c>
      <c r="BC40" s="241">
        <v>4.9051267246742638</v>
      </c>
      <c r="BD40" s="241">
        <v>4.2521944025930374</v>
      </c>
      <c r="BE40" s="241">
        <v>3.8556740843537773</v>
      </c>
      <c r="BF40" s="241">
        <v>3.2409267800914177</v>
      </c>
      <c r="BG40" s="241">
        <v>2.8459107245003623</v>
      </c>
    </row>
    <row r="41" spans="23:59" ht="15" customHeight="1">
      <c r="W41" s="432"/>
      <c r="X41" s="437"/>
      <c r="Y41" s="5" t="s">
        <v>51</v>
      </c>
      <c r="Z41" s="41" t="s">
        <v>205</v>
      </c>
      <c r="AA41" s="234">
        <v>42.089891051681775</v>
      </c>
      <c r="AB41" s="234">
        <v>47.925571605144434</v>
      </c>
      <c r="AC41" s="234">
        <v>54.179163914682704</v>
      </c>
      <c r="AD41" s="234">
        <v>58.499175112256303</v>
      </c>
      <c r="AE41" s="234">
        <v>63.751740703929357</v>
      </c>
      <c r="AF41" s="234">
        <v>67.5870488779547</v>
      </c>
      <c r="AG41" s="234">
        <v>71.44944483344166</v>
      </c>
      <c r="AH41" s="234">
        <v>74.635470932520448</v>
      </c>
      <c r="AI41" s="234">
        <v>76.795917075694717</v>
      </c>
      <c r="AJ41" s="234">
        <v>79.036253458609508</v>
      </c>
      <c r="AK41" s="234">
        <v>81.902883150194228</v>
      </c>
      <c r="AL41" s="234">
        <v>84.775986246359508</v>
      </c>
      <c r="AM41" s="234">
        <v>88.730289599948748</v>
      </c>
      <c r="AN41" s="234">
        <v>91.054228617015838</v>
      </c>
      <c r="AO41" s="234">
        <v>92.455780104905642</v>
      </c>
      <c r="AP41" s="234">
        <v>92.636928611691062</v>
      </c>
      <c r="AQ41" s="234">
        <v>93.159877845604782</v>
      </c>
      <c r="AR41" s="234">
        <v>92.180554463233378</v>
      </c>
      <c r="AS41" s="234">
        <v>90.863385875067664</v>
      </c>
      <c r="AT41" s="234">
        <v>84.557310990391755</v>
      </c>
      <c r="AU41" s="234">
        <v>76.634795142704291</v>
      </c>
      <c r="AV41" s="234">
        <v>70.046003825823291</v>
      </c>
      <c r="AW41" s="234">
        <v>68.284603166332502</v>
      </c>
      <c r="AX41" s="234">
        <v>69.978704726258314</v>
      </c>
      <c r="AY41" s="234">
        <v>62.485796542628634</v>
      </c>
      <c r="AZ41" s="234">
        <v>63.367204011121878</v>
      </c>
      <c r="BA41" s="234">
        <v>54.311732323541371</v>
      </c>
      <c r="BB41" s="234">
        <v>55.409952060157558</v>
      </c>
      <c r="BC41" s="234">
        <v>53.074455884247406</v>
      </c>
      <c r="BD41" s="234">
        <v>47.775633988714162</v>
      </c>
      <c r="BE41" s="234">
        <v>45.410930671231888</v>
      </c>
      <c r="BF41" s="234">
        <v>40.086270454894837</v>
      </c>
      <c r="BG41" s="234">
        <v>37.314694235439759</v>
      </c>
    </row>
    <row r="42" spans="23:59" ht="15" customHeight="1">
      <c r="W42" s="432"/>
      <c r="X42" s="437"/>
      <c r="Y42" s="5" t="s">
        <v>59</v>
      </c>
      <c r="Z42" s="41" t="s">
        <v>205</v>
      </c>
      <c r="AA42" s="234">
        <v>2.2543991003835715</v>
      </c>
      <c r="AB42" s="234">
        <v>2.5521257627767842</v>
      </c>
      <c r="AC42" s="234">
        <v>2.8773852228814865</v>
      </c>
      <c r="AD42" s="234">
        <v>3.094447661382735</v>
      </c>
      <c r="AE42" s="234">
        <v>3.3901076808250377</v>
      </c>
      <c r="AF42" s="234">
        <v>3.6112990494491441</v>
      </c>
      <c r="AG42" s="234">
        <v>3.8183450848311273</v>
      </c>
      <c r="AH42" s="234">
        <v>3.9833109628712386</v>
      </c>
      <c r="AI42" s="234">
        <v>4.0840078382986347</v>
      </c>
      <c r="AJ42" s="234">
        <v>4.2008815215961723</v>
      </c>
      <c r="AK42" s="234">
        <v>4.3424179067502262</v>
      </c>
      <c r="AL42" s="234">
        <v>4.4529833688664775</v>
      </c>
      <c r="AM42" s="234">
        <v>4.7330715516538095</v>
      </c>
      <c r="AN42" s="234">
        <v>5.0450428344267726</v>
      </c>
      <c r="AO42" s="234">
        <v>5.4952662850574923</v>
      </c>
      <c r="AP42" s="234">
        <v>6.2371253704353302</v>
      </c>
      <c r="AQ42" s="234">
        <v>6.9140002570064798</v>
      </c>
      <c r="AR42" s="234">
        <v>6.6111175091298771</v>
      </c>
      <c r="AS42" s="234">
        <v>6.6796534344475909</v>
      </c>
      <c r="AT42" s="234">
        <v>5.8834623810593873</v>
      </c>
      <c r="AU42" s="234">
        <v>5.0163181894756095</v>
      </c>
      <c r="AV42" s="234">
        <v>4.2764443357144701</v>
      </c>
      <c r="AW42" s="234">
        <v>3.9532318126780241</v>
      </c>
      <c r="AX42" s="234">
        <v>3.8354566343558361</v>
      </c>
      <c r="AY42" s="234">
        <v>3.2812156470680502</v>
      </c>
      <c r="AZ42" s="234">
        <v>3.1948063327147143</v>
      </c>
      <c r="BA42" s="234">
        <v>2.6570576994664119</v>
      </c>
      <c r="BB42" s="234">
        <v>2.6323997967706831</v>
      </c>
      <c r="BC42" s="234">
        <v>2.4650000697449421</v>
      </c>
      <c r="BD42" s="234">
        <v>2.1533797664346621</v>
      </c>
      <c r="BE42" s="234">
        <v>2.010241572138062</v>
      </c>
      <c r="BF42" s="234">
        <v>1.7442886266032993</v>
      </c>
      <c r="BG42" s="234">
        <v>1.5960318367752695</v>
      </c>
    </row>
    <row r="43" spans="23:59" ht="15" customHeight="1">
      <c r="W43" s="432"/>
      <c r="X43" s="437"/>
      <c r="Y43" s="5" t="s">
        <v>52</v>
      </c>
      <c r="Z43" s="41" t="s">
        <v>205</v>
      </c>
      <c r="AA43" s="234">
        <v>3.4778327695126992</v>
      </c>
      <c r="AB43" s="234">
        <v>4.0437560750297097</v>
      </c>
      <c r="AC43" s="234">
        <v>4.4581074424393599</v>
      </c>
      <c r="AD43" s="234">
        <v>4.8077228732862851</v>
      </c>
      <c r="AE43" s="234">
        <v>5.2142033265370005</v>
      </c>
      <c r="AF43" s="234">
        <v>5.588750356162782</v>
      </c>
      <c r="AG43" s="234">
        <v>5.9634409543488225</v>
      </c>
      <c r="AH43" s="234">
        <v>6.3488404373802085</v>
      </c>
      <c r="AI43" s="234">
        <v>6.7240860124205373</v>
      </c>
      <c r="AJ43" s="234">
        <v>7.1057866852439409</v>
      </c>
      <c r="AK43" s="234">
        <v>7.4784231466119371</v>
      </c>
      <c r="AL43" s="234">
        <v>7.8122809423198589</v>
      </c>
      <c r="AM43" s="234">
        <v>8.0995597613933406</v>
      </c>
      <c r="AN43" s="234">
        <v>8.3285774806637267</v>
      </c>
      <c r="AO43" s="234">
        <v>8.5422260409961392</v>
      </c>
      <c r="AP43" s="234">
        <v>8.8316402528220994</v>
      </c>
      <c r="AQ43" s="234">
        <v>8.9709049640804537</v>
      </c>
      <c r="AR43" s="234">
        <v>8.9254432883416062</v>
      </c>
      <c r="AS43" s="234">
        <v>9.2989304740932326</v>
      </c>
      <c r="AT43" s="234">
        <v>8.8047534756545183</v>
      </c>
      <c r="AU43" s="234">
        <v>8.1724274017946517</v>
      </c>
      <c r="AV43" s="234">
        <v>7.6053571284238481</v>
      </c>
      <c r="AW43" s="234">
        <v>7.5758920362375992</v>
      </c>
      <c r="AX43" s="234">
        <v>7.9335185629686817</v>
      </c>
      <c r="AY43" s="234">
        <v>7.4418955921024565</v>
      </c>
      <c r="AZ43" s="234">
        <v>7.811596177315101</v>
      </c>
      <c r="BA43" s="234">
        <v>6.9913901080115988</v>
      </c>
      <c r="BB43" s="234">
        <v>7.4732593478167644</v>
      </c>
      <c r="BC43" s="234">
        <v>7.5645921342167455</v>
      </c>
      <c r="BD43" s="234">
        <v>7.1573910097364815</v>
      </c>
      <c r="BE43" s="234">
        <v>7.2276212427002333</v>
      </c>
      <c r="BF43" s="234">
        <v>6.7668808916543766</v>
      </c>
      <c r="BG43" s="234">
        <v>6.6728679736143661</v>
      </c>
    </row>
    <row r="44" spans="23:59" ht="25.5" customHeight="1">
      <c r="W44" s="432"/>
      <c r="X44" s="437"/>
      <c r="Y44" s="5" t="s">
        <v>53</v>
      </c>
      <c r="Z44" s="41" t="s">
        <v>205</v>
      </c>
      <c r="AA44" s="234">
        <v>5.1130954474321895</v>
      </c>
      <c r="AB44" s="234">
        <v>5.454057976863921</v>
      </c>
      <c r="AC44" s="234">
        <v>5.6626571130386907</v>
      </c>
      <c r="AD44" s="234">
        <v>5.8321201919189916</v>
      </c>
      <c r="AE44" s="234">
        <v>6.0426220406306896</v>
      </c>
      <c r="AF44" s="234">
        <v>6.3634424363524609</v>
      </c>
      <c r="AG44" s="234">
        <v>6.379425773487835</v>
      </c>
      <c r="AH44" s="234">
        <v>6.5972657733427758</v>
      </c>
      <c r="AI44" s="234">
        <v>6.6517647988355293</v>
      </c>
      <c r="AJ44" s="234">
        <v>6.88474798274272</v>
      </c>
      <c r="AK44" s="234">
        <v>7.0006070879498266</v>
      </c>
      <c r="AL44" s="234">
        <v>7.0793186403415715</v>
      </c>
      <c r="AM44" s="234">
        <v>7.2790437144475275</v>
      </c>
      <c r="AN44" s="234">
        <v>7.568523330244922</v>
      </c>
      <c r="AO44" s="234">
        <v>7.6935573295362465</v>
      </c>
      <c r="AP44" s="234">
        <v>7.7836994357612257</v>
      </c>
      <c r="AQ44" s="234">
        <v>8.0513774791679911</v>
      </c>
      <c r="AR44" s="234">
        <v>7.5290673208127021</v>
      </c>
      <c r="AS44" s="234">
        <v>6.9740781364245263</v>
      </c>
      <c r="AT44" s="234">
        <v>6.0909059555880631</v>
      </c>
      <c r="AU44" s="234">
        <v>5.2705156929360575</v>
      </c>
      <c r="AV44" s="234">
        <v>4.7092023540338595</v>
      </c>
      <c r="AW44" s="234">
        <v>4.326198188208549</v>
      </c>
      <c r="AX44" s="234">
        <v>4.2874223856407845</v>
      </c>
      <c r="AY44" s="234">
        <v>3.5891546837459525</v>
      </c>
      <c r="AZ44" s="234">
        <v>3.4325897485909223</v>
      </c>
      <c r="BA44" s="234">
        <v>2.7953493488915595</v>
      </c>
      <c r="BB44" s="234">
        <v>2.7830310344265161</v>
      </c>
      <c r="BC44" s="234">
        <v>2.6652657939329099</v>
      </c>
      <c r="BD44" s="234">
        <v>2.4967201382250641</v>
      </c>
      <c r="BE44" s="234">
        <v>2.5095501823567061</v>
      </c>
      <c r="BF44" s="234">
        <v>2.3486261803276482</v>
      </c>
      <c r="BG44" s="234">
        <v>2.3800081306723477</v>
      </c>
    </row>
    <row r="45" spans="23:59" ht="15" customHeight="1" thickBot="1">
      <c r="W45" s="432"/>
      <c r="X45" s="438"/>
      <c r="Y45" s="408" t="s">
        <v>247</v>
      </c>
      <c r="Z45" s="227" t="s">
        <v>205</v>
      </c>
      <c r="AA45" s="230" t="str">
        <f>IF(ISNUMBER(AA$15),"IE",AA30)</f>
        <v>NO</v>
      </c>
      <c r="AB45" s="230" t="str">
        <f t="shared" ref="AB45:BG45" si="2">IF(ISNUMBER(AB$15),"IE",AB30)</f>
        <v>NO</v>
      </c>
      <c r="AC45" s="230" t="str">
        <f t="shared" si="2"/>
        <v>NO</v>
      </c>
      <c r="AD45" s="230" t="str">
        <f t="shared" si="2"/>
        <v>NO</v>
      </c>
      <c r="AE45" s="230" t="str">
        <f t="shared" si="2"/>
        <v>NO</v>
      </c>
      <c r="AF45" s="230" t="str">
        <f t="shared" si="2"/>
        <v>NO</v>
      </c>
      <c r="AG45" s="230" t="str">
        <f t="shared" si="2"/>
        <v>NO</v>
      </c>
      <c r="AH45" s="230" t="str">
        <f t="shared" si="2"/>
        <v>NO</v>
      </c>
      <c r="AI45" s="230" t="str">
        <f t="shared" si="2"/>
        <v>NO</v>
      </c>
      <c r="AJ45" s="230" t="str">
        <f t="shared" si="2"/>
        <v>NO</v>
      </c>
      <c r="AK45" s="230" t="str">
        <f t="shared" si="2"/>
        <v>NO</v>
      </c>
      <c r="AL45" s="230" t="str">
        <f t="shared" si="2"/>
        <v>NO</v>
      </c>
      <c r="AM45" s="230" t="str">
        <f t="shared" si="2"/>
        <v>NO</v>
      </c>
      <c r="AN45" s="230" t="str">
        <f t="shared" si="2"/>
        <v>NO</v>
      </c>
      <c r="AO45" s="230" t="str">
        <f t="shared" si="2"/>
        <v>NO</v>
      </c>
      <c r="AP45" s="230" t="str">
        <f t="shared" si="2"/>
        <v>NO</v>
      </c>
      <c r="AQ45" s="230" t="str">
        <f t="shared" si="2"/>
        <v>NO</v>
      </c>
      <c r="AR45" s="230" t="str">
        <f t="shared" si="2"/>
        <v>NO</v>
      </c>
      <c r="AS45" s="230" t="str">
        <f t="shared" si="2"/>
        <v>NO</v>
      </c>
      <c r="AT45" s="230" t="str">
        <f t="shared" si="2"/>
        <v>NO</v>
      </c>
      <c r="AU45" s="230" t="str">
        <f t="shared" si="2"/>
        <v>NO</v>
      </c>
      <c r="AV45" s="230" t="str">
        <f t="shared" si="2"/>
        <v>NO</v>
      </c>
      <c r="AW45" s="230" t="str">
        <f t="shared" si="2"/>
        <v>IE</v>
      </c>
      <c r="AX45" s="230" t="str">
        <f t="shared" si="2"/>
        <v>IE</v>
      </c>
      <c r="AY45" s="230" t="str">
        <f t="shared" si="2"/>
        <v>IE</v>
      </c>
      <c r="AZ45" s="230" t="str">
        <f t="shared" si="2"/>
        <v>IE</v>
      </c>
      <c r="BA45" s="230" t="str">
        <f t="shared" si="2"/>
        <v>IE</v>
      </c>
      <c r="BB45" s="230" t="str">
        <f t="shared" si="2"/>
        <v>IE</v>
      </c>
      <c r="BC45" s="230" t="str">
        <f t="shared" si="2"/>
        <v>IE</v>
      </c>
      <c r="BD45" s="230" t="str">
        <f t="shared" si="2"/>
        <v>IE</v>
      </c>
      <c r="BE45" s="230" t="str">
        <f t="shared" si="2"/>
        <v>IE</v>
      </c>
      <c r="BF45" s="230" t="str">
        <f t="shared" si="2"/>
        <v>IE</v>
      </c>
      <c r="BG45" s="230" t="str">
        <f t="shared" si="2"/>
        <v>IE</v>
      </c>
    </row>
    <row r="46" spans="23:59" ht="15" customHeight="1">
      <c r="W46" s="432"/>
      <c r="X46" s="434" t="s">
        <v>135</v>
      </c>
      <c r="Y46" s="193" t="s">
        <v>50</v>
      </c>
      <c r="Z46" s="44" t="s">
        <v>205</v>
      </c>
      <c r="AA46" s="238">
        <v>0.66603219324271035</v>
      </c>
      <c r="AB46" s="238">
        <v>0.73489785242029759</v>
      </c>
      <c r="AC46" s="238">
        <v>1.0317477072346088</v>
      </c>
      <c r="AD46" s="238">
        <v>1.5290289926969702</v>
      </c>
      <c r="AE46" s="238">
        <v>1.9393436102937824</v>
      </c>
      <c r="AF46" s="238">
        <v>2.3840742946885363</v>
      </c>
      <c r="AG46" s="238">
        <v>2.9757733001619044</v>
      </c>
      <c r="AH46" s="238">
        <v>4.0616233362761331</v>
      </c>
      <c r="AI46" s="238">
        <v>4.5075005979180256</v>
      </c>
      <c r="AJ46" s="238">
        <v>5.1477765094088204</v>
      </c>
      <c r="AK46" s="238">
        <v>5.590015432131846</v>
      </c>
      <c r="AL46" s="238">
        <v>5.6216039559400208</v>
      </c>
      <c r="AM46" s="238">
        <v>5.7662514399386273</v>
      </c>
      <c r="AN46" s="238">
        <v>6.3247572087768722</v>
      </c>
      <c r="AO46" s="238">
        <v>6.4736878502698518</v>
      </c>
      <c r="AP46" s="238">
        <v>6.0618379165848157</v>
      </c>
      <c r="AQ46" s="238">
        <v>5.5612790657217746</v>
      </c>
      <c r="AR46" s="238">
        <v>5.1381960181202517</v>
      </c>
      <c r="AS46" s="238">
        <v>4.2233357857811331</v>
      </c>
      <c r="AT46" s="238">
        <v>4.0223781651875044</v>
      </c>
      <c r="AU46" s="238">
        <v>2.7345404474631589</v>
      </c>
      <c r="AV46" s="238">
        <v>2.9896200829895334</v>
      </c>
      <c r="AW46" s="238">
        <v>2.8074481703788203</v>
      </c>
      <c r="AX46" s="238">
        <v>2.8606946023950277</v>
      </c>
      <c r="AY46" s="238">
        <v>2.4999732611451475</v>
      </c>
      <c r="AZ46" s="238">
        <v>2.2665631139921336</v>
      </c>
      <c r="BA46" s="238">
        <v>2.0219394083725897</v>
      </c>
      <c r="BB46" s="238">
        <v>1.8688279899337696</v>
      </c>
      <c r="BC46" s="238">
        <v>1.7723777904480758</v>
      </c>
      <c r="BD46" s="238">
        <v>1.7224702025738099</v>
      </c>
      <c r="BE46" s="238">
        <v>1.7740887821316254</v>
      </c>
      <c r="BF46" s="238">
        <v>1.7943112503094136</v>
      </c>
      <c r="BG46" s="238">
        <v>1.7206463603953803</v>
      </c>
    </row>
    <row r="47" spans="23:59" ht="15" customHeight="1">
      <c r="W47" s="432"/>
      <c r="X47" s="430"/>
      <c r="Y47" s="5" t="s">
        <v>51</v>
      </c>
      <c r="Z47" s="41" t="s">
        <v>205</v>
      </c>
      <c r="AA47" s="234">
        <v>0.92368867723585513</v>
      </c>
      <c r="AB47" s="234">
        <v>0.98474164049238544</v>
      </c>
      <c r="AC47" s="234">
        <v>1.3410401721585945</v>
      </c>
      <c r="AD47" s="234">
        <v>1.5003995013746363</v>
      </c>
      <c r="AE47" s="234">
        <v>1.7617378219931554</v>
      </c>
      <c r="AF47" s="234">
        <v>1.9408802605626594</v>
      </c>
      <c r="AG47" s="234">
        <v>2.1071082017401186</v>
      </c>
      <c r="AH47" s="234">
        <v>2.3970680518835845</v>
      </c>
      <c r="AI47" s="234">
        <v>2.7429907196474006</v>
      </c>
      <c r="AJ47" s="234">
        <v>3.0585869981711054</v>
      </c>
      <c r="AK47" s="234">
        <v>3.2396213129318605</v>
      </c>
      <c r="AL47" s="234">
        <v>3.6144047546814306</v>
      </c>
      <c r="AM47" s="234">
        <v>3.9993215680299832</v>
      </c>
      <c r="AN47" s="234">
        <v>4.4912345260536481</v>
      </c>
      <c r="AO47" s="234">
        <v>4.6704777594227815</v>
      </c>
      <c r="AP47" s="234">
        <v>4.8078283132739443</v>
      </c>
      <c r="AQ47" s="234">
        <v>5.0331785301479268</v>
      </c>
      <c r="AR47" s="234">
        <v>5.3324666413544026</v>
      </c>
      <c r="AS47" s="234">
        <v>5.1799281644743314</v>
      </c>
      <c r="AT47" s="234">
        <v>5.5468714090425664</v>
      </c>
      <c r="AU47" s="234">
        <v>4.0863037023522351</v>
      </c>
      <c r="AV47" s="234">
        <v>4.7397480779463974</v>
      </c>
      <c r="AW47" s="234">
        <v>4.613386854174875</v>
      </c>
      <c r="AX47" s="234">
        <v>4.4890389940021507</v>
      </c>
      <c r="AY47" s="234">
        <v>4.2208789846638037</v>
      </c>
      <c r="AZ47" s="234">
        <v>3.9764967327539167</v>
      </c>
      <c r="BA47" s="234">
        <v>3.7060036088084911</v>
      </c>
      <c r="BB47" s="234">
        <v>3.4900244284249626</v>
      </c>
      <c r="BC47" s="234">
        <v>3.2624613909418847</v>
      </c>
      <c r="BD47" s="234">
        <v>3.2481070661611851</v>
      </c>
      <c r="BE47" s="234">
        <v>3.1898782261245957</v>
      </c>
      <c r="BF47" s="234">
        <v>3.1696136902207033</v>
      </c>
      <c r="BG47" s="234">
        <v>3.1363509741318398</v>
      </c>
    </row>
    <row r="48" spans="23:59" ht="15" customHeight="1">
      <c r="W48" s="432"/>
      <c r="X48" s="430"/>
      <c r="Y48" s="5" t="s">
        <v>59</v>
      </c>
      <c r="Z48" s="41" t="s">
        <v>205</v>
      </c>
      <c r="AA48" s="292">
        <v>0.14357711757033831</v>
      </c>
      <c r="AB48" s="292">
        <v>0.1358906154247542</v>
      </c>
      <c r="AC48" s="292">
        <v>0.13572626756117964</v>
      </c>
      <c r="AD48" s="292">
        <v>0.13576784941065265</v>
      </c>
      <c r="AE48" s="292">
        <v>0.14120592892411074</v>
      </c>
      <c r="AF48" s="292">
        <v>0.17245743018181214</v>
      </c>
      <c r="AG48" s="292">
        <v>0.20137475389532122</v>
      </c>
      <c r="AH48" s="292">
        <v>0.23267072610465475</v>
      </c>
      <c r="AI48" s="292">
        <v>0.26573559783899603</v>
      </c>
      <c r="AJ48" s="292">
        <v>0.34225792016814677</v>
      </c>
      <c r="AK48" s="292">
        <v>0.38770748356061197</v>
      </c>
      <c r="AL48" s="292">
        <v>0.42408530914200421</v>
      </c>
      <c r="AM48" s="292">
        <v>0.46109183873382159</v>
      </c>
      <c r="AN48" s="234">
        <v>0.50415570153767786</v>
      </c>
      <c r="AO48" s="234">
        <v>0.56770333969619635</v>
      </c>
      <c r="AP48" s="234">
        <v>0.61347128233820769</v>
      </c>
      <c r="AQ48" s="234">
        <v>0.68940751174293247</v>
      </c>
      <c r="AR48" s="234">
        <v>0.75337898772927081</v>
      </c>
      <c r="AS48" s="234">
        <v>0.72662659310587296</v>
      </c>
      <c r="AT48" s="234">
        <v>0.77908289388431373</v>
      </c>
      <c r="AU48" s="234">
        <v>0.57510776662473595</v>
      </c>
      <c r="AV48" s="234">
        <v>0.68293282277214629</v>
      </c>
      <c r="AW48" s="234">
        <v>0.70207385499381825</v>
      </c>
      <c r="AX48" s="234">
        <v>0.69985197965512591</v>
      </c>
      <c r="AY48" s="234">
        <v>0.6933488316795392</v>
      </c>
      <c r="AZ48" s="234">
        <v>0.71483408036717699</v>
      </c>
      <c r="BA48" s="234">
        <v>0.73922597574226834</v>
      </c>
      <c r="BB48" s="234">
        <v>0.76578370880237145</v>
      </c>
      <c r="BC48" s="234">
        <v>0.77699801630870158</v>
      </c>
      <c r="BD48" s="234">
        <v>0.77978450689944501</v>
      </c>
      <c r="BE48" s="234">
        <v>0.80928359291177465</v>
      </c>
      <c r="BF48" s="234">
        <v>0.83184878508855442</v>
      </c>
      <c r="BG48" s="234">
        <v>0.85617724089601277</v>
      </c>
    </row>
    <row r="49" spans="23:59" ht="15" customHeight="1">
      <c r="W49" s="432"/>
      <c r="X49" s="430"/>
      <c r="Y49" s="5" t="s">
        <v>52</v>
      </c>
      <c r="Z49" s="41" t="s">
        <v>205</v>
      </c>
      <c r="AA49" s="234">
        <v>0.95375714859213578</v>
      </c>
      <c r="AB49" s="234">
        <v>1.0718628521795655</v>
      </c>
      <c r="AC49" s="234">
        <v>1.3842724285825456</v>
      </c>
      <c r="AD49" s="234">
        <v>1.6842401431150278</v>
      </c>
      <c r="AE49" s="234">
        <v>2.0143098381851576</v>
      </c>
      <c r="AF49" s="234">
        <v>2.3127301624162047</v>
      </c>
      <c r="AG49" s="234">
        <v>2.546296607154066</v>
      </c>
      <c r="AH49" s="234">
        <v>2.7472693349543236</v>
      </c>
      <c r="AI49" s="234">
        <v>2.9197125182299675</v>
      </c>
      <c r="AJ49" s="234">
        <v>3.0677539651430763</v>
      </c>
      <c r="AK49" s="234">
        <v>3.1867899445284298</v>
      </c>
      <c r="AL49" s="234">
        <v>3.361998483627779</v>
      </c>
      <c r="AM49" s="234">
        <v>3.5393355839614373</v>
      </c>
      <c r="AN49" s="234">
        <v>3.7601170890195359</v>
      </c>
      <c r="AO49" s="234">
        <v>3.9783253937271037</v>
      </c>
      <c r="AP49" s="234">
        <v>4.2736065842564992</v>
      </c>
      <c r="AQ49" s="234">
        <v>4.5482152174621904</v>
      </c>
      <c r="AR49" s="234">
        <v>4.8363892511518234</v>
      </c>
      <c r="AS49" s="234">
        <v>4.6793645135485669</v>
      </c>
      <c r="AT49" s="234">
        <v>5.1807332529561787</v>
      </c>
      <c r="AU49" s="234">
        <v>3.99766742267991</v>
      </c>
      <c r="AV49" s="234">
        <v>4.996654261527552</v>
      </c>
      <c r="AW49" s="234">
        <v>5.1604317527176793</v>
      </c>
      <c r="AX49" s="234">
        <v>5.2695619780124785</v>
      </c>
      <c r="AY49" s="234">
        <v>5.3819617073184149</v>
      </c>
      <c r="AZ49" s="234">
        <v>5.4856743396657945</v>
      </c>
      <c r="BA49" s="234">
        <v>5.5931577478637724</v>
      </c>
      <c r="BB49" s="234">
        <v>5.6878889617168236</v>
      </c>
      <c r="BC49" s="234">
        <v>5.8258032934960866</v>
      </c>
      <c r="BD49" s="234">
        <v>5.9784503847157655</v>
      </c>
      <c r="BE49" s="234">
        <v>6.1265586403166692</v>
      </c>
      <c r="BF49" s="234">
        <v>6.2605639460743125</v>
      </c>
      <c r="BG49" s="234">
        <v>6.3361585783417516</v>
      </c>
    </row>
    <row r="50" spans="23:59" ht="15" customHeight="1">
      <c r="W50" s="432"/>
      <c r="X50" s="430"/>
      <c r="Y50" s="139" t="s">
        <v>55</v>
      </c>
      <c r="Z50" s="41" t="s">
        <v>205</v>
      </c>
      <c r="AA50" s="234">
        <v>0.54559420306148088</v>
      </c>
      <c r="AB50" s="234">
        <v>0.6055678270506939</v>
      </c>
      <c r="AC50" s="234">
        <v>0.69766627920161461</v>
      </c>
      <c r="AD50" s="234">
        <v>0.77365912600800357</v>
      </c>
      <c r="AE50" s="234">
        <v>0.86121095634014089</v>
      </c>
      <c r="AF50" s="234">
        <v>0.96331481416748765</v>
      </c>
      <c r="AG50" s="234">
        <v>1.0491994511590399</v>
      </c>
      <c r="AH50" s="234">
        <v>1.1577971526643371</v>
      </c>
      <c r="AI50" s="234">
        <v>1.2153136238109399</v>
      </c>
      <c r="AJ50" s="234">
        <v>1.2741492269864221</v>
      </c>
      <c r="AK50" s="234">
        <v>1.3667400237056071</v>
      </c>
      <c r="AL50" s="234">
        <v>1.4077760759417319</v>
      </c>
      <c r="AM50" s="234">
        <v>1.3522642620864929</v>
      </c>
      <c r="AN50" s="234">
        <v>1.333797439337681</v>
      </c>
      <c r="AO50" s="234">
        <v>1.3401646480149116</v>
      </c>
      <c r="AP50" s="234">
        <v>1.3294884049708802</v>
      </c>
      <c r="AQ50" s="234">
        <v>1.2578119699433143</v>
      </c>
      <c r="AR50" s="234">
        <v>1.1560738721079087</v>
      </c>
      <c r="AS50" s="234">
        <v>0.9668093494352038</v>
      </c>
      <c r="AT50" s="234">
        <v>0.92771129023341903</v>
      </c>
      <c r="AU50" s="234">
        <v>0.6194491248580809</v>
      </c>
      <c r="AV50" s="234">
        <v>0.66689948153339518</v>
      </c>
      <c r="AW50" s="234">
        <v>0.63205870834033651</v>
      </c>
      <c r="AX50" s="234">
        <v>0.61136913820667049</v>
      </c>
      <c r="AY50" s="234">
        <v>0.57492848047713008</v>
      </c>
      <c r="AZ50" s="234">
        <v>0.55274633011075214</v>
      </c>
      <c r="BA50" s="234">
        <v>0.50965460746554403</v>
      </c>
      <c r="BB50" s="292">
        <v>0.47736880411491345</v>
      </c>
      <c r="BC50" s="292">
        <v>0.45208183150742692</v>
      </c>
      <c r="BD50" s="292">
        <v>0.44683778052443929</v>
      </c>
      <c r="BE50" s="292">
        <v>0.42083829545636059</v>
      </c>
      <c r="BF50" s="292">
        <v>0.42354230821940564</v>
      </c>
      <c r="BG50" s="292">
        <v>0.40571359407702756</v>
      </c>
    </row>
    <row r="51" spans="23:59" ht="15" customHeight="1">
      <c r="W51" s="432"/>
      <c r="X51" s="430"/>
      <c r="Y51" s="139" t="s">
        <v>56</v>
      </c>
      <c r="Z51" s="41" t="s">
        <v>205</v>
      </c>
      <c r="AA51" s="234">
        <v>2.0398612768472981</v>
      </c>
      <c r="AB51" s="234">
        <v>2.2640899664508973</v>
      </c>
      <c r="AC51" s="234">
        <v>2.6084265908982553</v>
      </c>
      <c r="AD51" s="234">
        <v>2.8925477649281661</v>
      </c>
      <c r="AE51" s="234">
        <v>3.2198855324658227</v>
      </c>
      <c r="AF51" s="234">
        <v>3.6016302515812799</v>
      </c>
      <c r="AG51" s="234">
        <v>3.9227347359986346</v>
      </c>
      <c r="AH51" s="234">
        <v>4.3287585625206964</v>
      </c>
      <c r="AI51" s="234">
        <v>4.5438004775823178</v>
      </c>
      <c r="AJ51" s="234">
        <v>4.7637743481699717</v>
      </c>
      <c r="AK51" s="234">
        <v>5.1099517447773586</v>
      </c>
      <c r="AL51" s="234">
        <v>5.2633768608094682</v>
      </c>
      <c r="AM51" s="234">
        <v>5.0558299351723246</v>
      </c>
      <c r="AN51" s="234">
        <v>4.986786392516759</v>
      </c>
      <c r="AO51" s="234">
        <v>5.0105920384517937</v>
      </c>
      <c r="AP51" s="234">
        <v>4.9706758248162233</v>
      </c>
      <c r="AQ51" s="234">
        <v>4.702692801069329</v>
      </c>
      <c r="AR51" s="234">
        <v>4.3223155811684801</v>
      </c>
      <c r="AS51" s="234">
        <v>3.6061450842725566</v>
      </c>
      <c r="AT51" s="234">
        <v>3.4686829659600695</v>
      </c>
      <c r="AU51" s="234">
        <v>2.3818622362064659</v>
      </c>
      <c r="AV51" s="234">
        <v>2.6335227326201567</v>
      </c>
      <c r="AW51" s="234">
        <v>2.7171500463246803</v>
      </c>
      <c r="AX51" s="234">
        <v>2.6357860940593874</v>
      </c>
      <c r="AY51" s="234">
        <v>2.3777664344380831</v>
      </c>
      <c r="AZ51" s="234">
        <v>2.1624698597501557</v>
      </c>
      <c r="BA51" s="234">
        <v>1.9768834084028728</v>
      </c>
      <c r="BB51" s="234">
        <v>1.8352504130611929</v>
      </c>
      <c r="BC51" s="234">
        <v>1.6980189183512764</v>
      </c>
      <c r="BD51" s="234">
        <v>1.5964128460363154</v>
      </c>
      <c r="BE51" s="234">
        <v>1.4506347335916698</v>
      </c>
      <c r="BF51" s="234">
        <v>1.2924065050060523</v>
      </c>
      <c r="BG51" s="234">
        <v>1.1909985159005747</v>
      </c>
    </row>
    <row r="52" spans="23:59" ht="15" customHeight="1">
      <c r="W52" s="432"/>
      <c r="X52" s="430"/>
      <c r="Y52" s="5" t="s">
        <v>57</v>
      </c>
      <c r="Z52" s="41" t="s">
        <v>205</v>
      </c>
      <c r="AA52" s="234">
        <v>1.8818538781845915</v>
      </c>
      <c r="AB52" s="234">
        <v>2.0810963736610839</v>
      </c>
      <c r="AC52" s="234">
        <v>2.3686634966185425</v>
      </c>
      <c r="AD52" s="234">
        <v>2.6249643802559355</v>
      </c>
      <c r="AE52" s="234">
        <v>2.8780933558307913</v>
      </c>
      <c r="AF52" s="234">
        <v>3.1530608096718349</v>
      </c>
      <c r="AG52" s="234">
        <v>3.4531303314861783</v>
      </c>
      <c r="AH52" s="234">
        <v>3.8719487184697976</v>
      </c>
      <c r="AI52" s="234">
        <v>4.2632700551819029</v>
      </c>
      <c r="AJ52" s="234">
        <v>4.4701826291598987</v>
      </c>
      <c r="AK52" s="234">
        <v>4.7053158712955625</v>
      </c>
      <c r="AL52" s="234">
        <v>5.2106002030930929</v>
      </c>
      <c r="AM52" s="234">
        <v>5.5578803904620573</v>
      </c>
      <c r="AN52" s="234">
        <v>5.7803928777196631</v>
      </c>
      <c r="AO52" s="234">
        <v>5.6667015347744645</v>
      </c>
      <c r="AP52" s="234">
        <v>5.6150299032877768</v>
      </c>
      <c r="AQ52" s="234">
        <v>5.5721375803674462</v>
      </c>
      <c r="AR52" s="234">
        <v>5.5135491421897678</v>
      </c>
      <c r="AS52" s="234">
        <v>5.160037277505114</v>
      </c>
      <c r="AT52" s="234">
        <v>5.578113881864958</v>
      </c>
      <c r="AU52" s="234">
        <v>4.3306368926734535</v>
      </c>
      <c r="AV52" s="234">
        <v>5.2603614095798887</v>
      </c>
      <c r="AW52" s="234">
        <v>5.4085821256648288</v>
      </c>
      <c r="AX52" s="234">
        <v>5.6646035683497376</v>
      </c>
      <c r="AY52" s="234">
        <v>5.8527796144149882</v>
      </c>
      <c r="AZ52" s="234">
        <v>5.9281842482421823</v>
      </c>
      <c r="BA52" s="234">
        <v>5.9458992641779815</v>
      </c>
      <c r="BB52" s="234">
        <v>6.0321396034542456</v>
      </c>
      <c r="BC52" s="234">
        <v>6.1520925221392568</v>
      </c>
      <c r="BD52" s="234">
        <v>6.3359515658502756</v>
      </c>
      <c r="BE52" s="234">
        <v>6.5084571392744719</v>
      </c>
      <c r="BF52" s="234">
        <v>6.6004842723529968</v>
      </c>
      <c r="BG52" s="234">
        <v>6.6459355792705326</v>
      </c>
    </row>
    <row r="53" spans="23:59" ht="25.5" customHeight="1">
      <c r="W53" s="432"/>
      <c r="X53" s="430"/>
      <c r="Y53" s="138" t="s">
        <v>58</v>
      </c>
      <c r="Z53" s="41" t="s">
        <v>205</v>
      </c>
      <c r="AA53" s="234">
        <v>3.2167058203179733</v>
      </c>
      <c r="AB53" s="234">
        <v>3.5546791061110365</v>
      </c>
      <c r="AC53" s="234">
        <v>3.9707155241743712</v>
      </c>
      <c r="AD53" s="234">
        <v>4.2030726898722</v>
      </c>
      <c r="AE53" s="234">
        <v>4.4098577273683608</v>
      </c>
      <c r="AF53" s="234">
        <v>4.3962318488252201</v>
      </c>
      <c r="AG53" s="234">
        <v>4.4368499076951151</v>
      </c>
      <c r="AH53" s="234">
        <v>4.4509201414530546</v>
      </c>
      <c r="AI53" s="234">
        <v>4.7213805603766632</v>
      </c>
      <c r="AJ53" s="234">
        <v>4.7251165220183333</v>
      </c>
      <c r="AK53" s="234">
        <v>4.4541482109030355</v>
      </c>
      <c r="AL53" s="234">
        <v>4.3190180673310463</v>
      </c>
      <c r="AM53" s="234">
        <v>4.4264552562096231</v>
      </c>
      <c r="AN53" s="234">
        <v>4.8259811691661687</v>
      </c>
      <c r="AO53" s="234">
        <v>4.8489625867905177</v>
      </c>
      <c r="AP53" s="234">
        <v>4.8385788681415454</v>
      </c>
      <c r="AQ53" s="234">
        <v>4.6834177293105821</v>
      </c>
      <c r="AR53" s="234">
        <v>4.4573052640278528</v>
      </c>
      <c r="AS53" s="234">
        <v>3.8981731525592691</v>
      </c>
      <c r="AT53" s="234">
        <v>3.8070320390288335</v>
      </c>
      <c r="AU53" s="234">
        <v>2.6517849801370867</v>
      </c>
      <c r="AV53" s="234">
        <v>3.0873009633601316</v>
      </c>
      <c r="AW53" s="234">
        <v>3.1608447488752982</v>
      </c>
      <c r="AX53" s="234">
        <v>3.1010177623084223</v>
      </c>
      <c r="AY53" s="234">
        <v>2.8620970434880073</v>
      </c>
      <c r="AZ53" s="234">
        <v>2.6043456974662611</v>
      </c>
      <c r="BA53" s="234">
        <v>2.3584686570801341</v>
      </c>
      <c r="BB53" s="234">
        <v>2.1298664785318473</v>
      </c>
      <c r="BC53" s="234">
        <v>1.9706351269317874</v>
      </c>
      <c r="BD53" s="234">
        <v>1.8480767356242152</v>
      </c>
      <c r="BE53" s="234">
        <v>1.7451275821534635</v>
      </c>
      <c r="BF53" s="234">
        <v>1.6527392711167899</v>
      </c>
      <c r="BG53" s="234">
        <v>1.592398963128776</v>
      </c>
    </row>
    <row r="54" spans="23:59">
      <c r="W54" s="432"/>
      <c r="X54" s="430"/>
      <c r="Y54" s="5" t="s">
        <v>66</v>
      </c>
      <c r="Z54" s="41" t="s">
        <v>205</v>
      </c>
      <c r="AA54" s="292">
        <v>0.10817915189636239</v>
      </c>
      <c r="AB54" s="292">
        <v>0.12194083686096271</v>
      </c>
      <c r="AC54" s="292">
        <v>0.14273752052879593</v>
      </c>
      <c r="AD54" s="292">
        <v>0.16041838853600046</v>
      </c>
      <c r="AE54" s="292">
        <v>0.18309064266982042</v>
      </c>
      <c r="AF54" s="292">
        <v>0.20742287552460323</v>
      </c>
      <c r="AG54" s="292">
        <v>0.23165253134451433</v>
      </c>
      <c r="AH54" s="292">
        <v>0.27016135323280843</v>
      </c>
      <c r="AI54" s="292">
        <v>0.30448781978549389</v>
      </c>
      <c r="AJ54" s="292">
        <v>0.33713816303558242</v>
      </c>
      <c r="AK54" s="292">
        <v>0.36586932299185332</v>
      </c>
      <c r="AL54" s="292">
        <v>0.40105520008719109</v>
      </c>
      <c r="AM54" s="292">
        <v>0.43450183568829964</v>
      </c>
      <c r="AN54" s="292">
        <v>0.48809862519992003</v>
      </c>
      <c r="AO54" s="234">
        <v>0.53055012141251778</v>
      </c>
      <c r="AP54" s="234">
        <v>0.57489077795642785</v>
      </c>
      <c r="AQ54" s="234">
        <v>0.62180861204623628</v>
      </c>
      <c r="AR54" s="234">
        <v>0.66768162785082052</v>
      </c>
      <c r="AS54" s="234">
        <v>0.65674842678507472</v>
      </c>
      <c r="AT54" s="234">
        <v>0.74260663017759176</v>
      </c>
      <c r="AU54" s="234">
        <v>0.63953933278493202</v>
      </c>
      <c r="AV54" s="234">
        <v>0.78409191144991652</v>
      </c>
      <c r="AW54" s="234">
        <v>0.81602052705680916</v>
      </c>
      <c r="AX54" s="234">
        <v>0.83798237205864234</v>
      </c>
      <c r="AY54" s="234">
        <v>0.89809539460773746</v>
      </c>
      <c r="AZ54" s="234">
        <v>0.95510337497812414</v>
      </c>
      <c r="BA54" s="234">
        <v>0.98457976155643845</v>
      </c>
      <c r="BB54" s="234">
        <v>1.0273299890488736</v>
      </c>
      <c r="BC54" s="234">
        <v>1.0619613690893026</v>
      </c>
      <c r="BD54" s="234">
        <v>1.1224831795350523</v>
      </c>
      <c r="BE54" s="234">
        <v>1.1766472848331919</v>
      </c>
      <c r="BF54" s="234">
        <v>1.2115921022918907</v>
      </c>
      <c r="BG54" s="234">
        <v>1.2293751720983506</v>
      </c>
    </row>
    <row r="55" spans="23:59">
      <c r="W55" s="409" t="s">
        <v>248</v>
      </c>
    </row>
    <row r="56" spans="23:59">
      <c r="W56" s="94" t="s">
        <v>451</v>
      </c>
    </row>
    <row r="57" spans="23:59">
      <c r="W57" s="94" t="s">
        <v>450</v>
      </c>
    </row>
  </sheetData>
  <mergeCells count="10">
    <mergeCell ref="W9:Y9"/>
    <mergeCell ref="W10:W24"/>
    <mergeCell ref="X10:X15"/>
    <mergeCell ref="X16:X24"/>
    <mergeCell ref="W40:W54"/>
    <mergeCell ref="X46:X54"/>
    <mergeCell ref="X40:X45"/>
    <mergeCell ref="W25:W39"/>
    <mergeCell ref="X31:X39"/>
    <mergeCell ref="X25:X30"/>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082B-7622-4CD4-8EFA-8B2E493EEDED}">
  <sheetPr codeName="Sheet3"/>
  <dimension ref="B1:BG18"/>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D23" sqref="AD23"/>
    </sheetView>
  </sheetViews>
  <sheetFormatPr defaultColWidth="5.625" defaultRowHeight="15"/>
  <cols>
    <col min="1" max="1" width="2.625" style="94" customWidth="1"/>
    <col min="2" max="15" width="2.625" style="94" hidden="1" customWidth="1"/>
    <col min="16" max="20" width="2.625" style="94" customWidth="1"/>
    <col min="21" max="21" width="9" style="94" hidden="1" customWidth="1"/>
    <col min="22" max="22" width="4.375" style="94" hidden="1" customWidth="1"/>
    <col min="23" max="23" width="3.125" style="94" customWidth="1"/>
    <col min="24" max="24" width="3.875" style="94" customWidth="1"/>
    <col min="25" max="25" width="10.75" style="94" customWidth="1"/>
    <col min="26" max="26" width="6.875" style="94" bestFit="1" customWidth="1"/>
    <col min="27" max="57" width="5.625" style="94" customWidth="1"/>
    <col min="58" max="16384" width="5.625" style="94"/>
  </cols>
  <sheetData>
    <row r="1" spans="16:59" ht="18.75">
      <c r="P1" s="205" t="s">
        <v>414</v>
      </c>
      <c r="Q1" s="206"/>
    </row>
    <row r="2" spans="16:59" ht="18.75">
      <c r="P2" s="206"/>
      <c r="Q2" s="343" t="s">
        <v>190</v>
      </c>
    </row>
    <row r="5" spans="16:59" ht="15.75">
      <c r="R5" s="215" t="s">
        <v>71</v>
      </c>
    </row>
    <row r="7" spans="16:59" s="21" customFormat="1">
      <c r="X7" s="95"/>
      <c r="Y7" s="95"/>
      <c r="Z7" s="95"/>
      <c r="AA7" s="95"/>
    </row>
    <row r="8" spans="16:59">
      <c r="S8" s="91" t="s">
        <v>68</v>
      </c>
      <c r="T8" s="94">
        <v>25</v>
      </c>
      <c r="X8" s="378" t="s">
        <v>221</v>
      </c>
    </row>
    <row r="9" spans="16:59" ht="15" customHeight="1">
      <c r="X9" s="428" t="s">
        <v>62</v>
      </c>
      <c r="Y9" s="440"/>
      <c r="Z9" s="3" t="s">
        <v>64</v>
      </c>
      <c r="AA9" s="4">
        <v>1990</v>
      </c>
      <c r="AB9" s="4">
        <f>AA9+1</f>
        <v>1991</v>
      </c>
      <c r="AC9" s="4">
        <f>AB9+1</f>
        <v>1992</v>
      </c>
      <c r="AD9" s="4">
        <f>AC9+1</f>
        <v>1993</v>
      </c>
      <c r="AE9" s="4">
        <f>AD9+1</f>
        <v>1994</v>
      </c>
      <c r="AF9" s="4">
        <f t="shared" ref="AF9:BG9" si="0">AE9+1</f>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row>
    <row r="10" spans="16:59" ht="15" customHeight="1">
      <c r="X10" s="443" t="s">
        <v>65</v>
      </c>
      <c r="Y10" s="372" t="s">
        <v>50</v>
      </c>
      <c r="Z10" s="373" t="s">
        <v>207</v>
      </c>
      <c r="AA10" s="238">
        <v>35.200000000000003</v>
      </c>
      <c r="AB10" s="239">
        <v>22.8</v>
      </c>
      <c r="AC10" s="239">
        <v>23.200000000000003</v>
      </c>
      <c r="AD10" s="239">
        <v>25.200000000000003</v>
      </c>
      <c r="AE10" s="239">
        <v>19.600000000000001</v>
      </c>
      <c r="AF10" s="239">
        <v>20</v>
      </c>
      <c r="AG10" s="239">
        <v>20</v>
      </c>
      <c r="AH10" s="239">
        <v>21.6</v>
      </c>
      <c r="AI10" s="239">
        <v>25</v>
      </c>
      <c r="AJ10" s="239">
        <v>24.858500000000003</v>
      </c>
      <c r="AK10" s="239">
        <v>29.454999999999998</v>
      </c>
      <c r="AL10" s="239">
        <v>27.837499999999999</v>
      </c>
      <c r="AM10" s="239">
        <v>27.0684</v>
      </c>
      <c r="AN10" s="239">
        <v>28.092200000000002</v>
      </c>
      <c r="AO10" s="239">
        <v>25.969328000000004</v>
      </c>
      <c r="AP10" s="239">
        <v>65.835000000000008</v>
      </c>
      <c r="AQ10" s="239">
        <v>81.074999999999989</v>
      </c>
      <c r="AR10" s="239">
        <v>93.524999999999991</v>
      </c>
      <c r="AS10" s="239">
        <v>98.872</v>
      </c>
      <c r="AT10" s="239">
        <v>108.07199999999999</v>
      </c>
      <c r="AU10" s="239">
        <v>117.315</v>
      </c>
      <c r="AV10" s="239">
        <v>142.96800000000002</v>
      </c>
      <c r="AW10" s="239">
        <v>120.32</v>
      </c>
      <c r="AX10" s="239">
        <v>121.346</v>
      </c>
      <c r="AY10" s="239">
        <v>114.80000000000001</v>
      </c>
      <c r="AZ10" s="239">
        <v>121.75800000000001</v>
      </c>
      <c r="BA10" s="239">
        <v>134.02799999999999</v>
      </c>
      <c r="BB10" s="239">
        <v>141.07499999999999</v>
      </c>
      <c r="BC10" s="239">
        <v>132.624</v>
      </c>
      <c r="BD10" s="239">
        <v>131.428</v>
      </c>
      <c r="BE10" s="239">
        <v>121.875</v>
      </c>
      <c r="BF10" s="239">
        <v>110</v>
      </c>
      <c r="BG10" s="239">
        <v>104</v>
      </c>
    </row>
    <row r="11" spans="16:59" ht="15" customHeight="1">
      <c r="X11" s="443"/>
      <c r="Y11" s="288" t="s">
        <v>51</v>
      </c>
      <c r="Z11" s="374" t="s">
        <v>207</v>
      </c>
      <c r="AA11" s="222">
        <v>28.16</v>
      </c>
      <c r="AB11" s="159">
        <v>18.240000000000002</v>
      </c>
      <c r="AC11" s="159">
        <v>18.559999999999999</v>
      </c>
      <c r="AD11" s="159">
        <v>20.16</v>
      </c>
      <c r="AE11" s="159">
        <v>15.68</v>
      </c>
      <c r="AF11" s="159">
        <v>16</v>
      </c>
      <c r="AG11" s="159">
        <v>16</v>
      </c>
      <c r="AH11" s="159">
        <v>17.28</v>
      </c>
      <c r="AI11" s="159">
        <v>20</v>
      </c>
      <c r="AJ11" s="159">
        <v>19.437550000000002</v>
      </c>
      <c r="AK11" s="159">
        <v>22.5365</v>
      </c>
      <c r="AL11" s="159">
        <v>21.811500000000002</v>
      </c>
      <c r="AM11" s="159">
        <v>22.535100000000003</v>
      </c>
      <c r="AN11" s="159">
        <v>25.240199999999998</v>
      </c>
      <c r="AO11" s="159">
        <v>23.72832</v>
      </c>
      <c r="AP11" s="159" t="s">
        <v>441</v>
      </c>
      <c r="AQ11" s="159" t="s">
        <v>441</v>
      </c>
      <c r="AR11" s="159" t="s">
        <v>441</v>
      </c>
      <c r="AS11" s="159" t="s">
        <v>441</v>
      </c>
      <c r="AT11" s="159" t="s">
        <v>441</v>
      </c>
      <c r="AU11" s="159" t="s">
        <v>441</v>
      </c>
      <c r="AV11" s="159" t="s">
        <v>441</v>
      </c>
      <c r="AW11" s="159" t="s">
        <v>441</v>
      </c>
      <c r="AX11" s="159" t="s">
        <v>441</v>
      </c>
      <c r="AY11" s="159" t="s">
        <v>441</v>
      </c>
      <c r="AZ11" s="159" t="s">
        <v>441</v>
      </c>
      <c r="BA11" s="159" t="s">
        <v>441</v>
      </c>
      <c r="BB11" s="159" t="s">
        <v>441</v>
      </c>
      <c r="BC11" s="159" t="s">
        <v>441</v>
      </c>
      <c r="BD11" s="159" t="s">
        <v>441</v>
      </c>
      <c r="BE11" s="159" t="s">
        <v>441</v>
      </c>
      <c r="BF11" s="159" t="s">
        <v>441</v>
      </c>
      <c r="BG11" s="159" t="s">
        <v>441</v>
      </c>
    </row>
    <row r="12" spans="16:59" ht="15" customHeight="1">
      <c r="X12" s="443"/>
      <c r="Y12" s="375" t="s">
        <v>203</v>
      </c>
      <c r="Z12" s="374" t="s">
        <v>207</v>
      </c>
      <c r="AA12" s="222">
        <v>2.9039999999999999</v>
      </c>
      <c r="AB12" s="159">
        <v>1.881</v>
      </c>
      <c r="AC12" s="159">
        <v>1.9140000000000001</v>
      </c>
      <c r="AD12" s="159">
        <v>2.0790000000000002</v>
      </c>
      <c r="AE12" s="159">
        <v>1.617</v>
      </c>
      <c r="AF12" s="159">
        <v>1.6500000000000001</v>
      </c>
      <c r="AG12" s="159">
        <v>1.6500000000000001</v>
      </c>
      <c r="AH12" s="159">
        <v>1.782</v>
      </c>
      <c r="AI12" s="159">
        <v>2.0625</v>
      </c>
      <c r="AJ12" s="159">
        <v>1.7670499999999998</v>
      </c>
      <c r="AK12" s="159">
        <v>1.7809999999999999</v>
      </c>
      <c r="AL12" s="159">
        <v>1.6375000000000002</v>
      </c>
      <c r="AM12" s="159">
        <v>1.6425000000000001</v>
      </c>
      <c r="AN12" s="159">
        <v>1.7112000000000001</v>
      </c>
      <c r="AO12" s="159">
        <v>0.5272960000000001</v>
      </c>
      <c r="AP12" s="159" t="s">
        <v>441</v>
      </c>
      <c r="AQ12" s="159" t="s">
        <v>441</v>
      </c>
      <c r="AR12" s="159" t="s">
        <v>441</v>
      </c>
      <c r="AS12" s="159" t="s">
        <v>441</v>
      </c>
      <c r="AT12" s="159" t="s">
        <v>441</v>
      </c>
      <c r="AU12" s="159" t="s">
        <v>441</v>
      </c>
      <c r="AV12" s="159" t="s">
        <v>441</v>
      </c>
      <c r="AW12" s="159" t="s">
        <v>441</v>
      </c>
      <c r="AX12" s="159" t="s">
        <v>441</v>
      </c>
      <c r="AY12" s="159" t="s">
        <v>441</v>
      </c>
      <c r="AZ12" s="159" t="s">
        <v>441</v>
      </c>
      <c r="BA12" s="159" t="s">
        <v>441</v>
      </c>
      <c r="BB12" s="159" t="s">
        <v>441</v>
      </c>
      <c r="BC12" s="159" t="s">
        <v>441</v>
      </c>
      <c r="BD12" s="159" t="s">
        <v>441</v>
      </c>
      <c r="BE12" s="159" t="s">
        <v>441</v>
      </c>
      <c r="BF12" s="159" t="s">
        <v>441</v>
      </c>
      <c r="BG12" s="159" t="s">
        <v>441</v>
      </c>
    </row>
    <row r="13" spans="16:59" ht="15" customHeight="1" thickBot="1">
      <c r="X13" s="443"/>
      <c r="Y13" s="305" t="s">
        <v>52</v>
      </c>
      <c r="Z13" s="376" t="s">
        <v>207</v>
      </c>
      <c r="AA13" s="345">
        <v>8.1839999999999993</v>
      </c>
      <c r="AB13" s="346">
        <v>5.3010000000000002</v>
      </c>
      <c r="AC13" s="346">
        <v>5.3940000000000001</v>
      </c>
      <c r="AD13" s="346">
        <v>5.859</v>
      </c>
      <c r="AE13" s="346">
        <v>4.5570000000000004</v>
      </c>
      <c r="AF13" s="346">
        <v>4.6500000000000004</v>
      </c>
      <c r="AG13" s="346">
        <v>4.6500000000000004</v>
      </c>
      <c r="AH13" s="346">
        <v>5.0220000000000002</v>
      </c>
      <c r="AI13" s="346">
        <v>5.8125</v>
      </c>
      <c r="AJ13" s="346">
        <v>4.4924999999999997</v>
      </c>
      <c r="AK13" s="346">
        <v>3.9045000000000001</v>
      </c>
      <c r="AL13" s="346">
        <v>3.7335000000000003</v>
      </c>
      <c r="AM13" s="346">
        <v>3.7449000000000003</v>
      </c>
      <c r="AN13" s="346">
        <v>4.7770999999999999</v>
      </c>
      <c r="AO13" s="346">
        <v>5.6684320000000001</v>
      </c>
      <c r="AP13" s="346">
        <v>33.164999999999999</v>
      </c>
      <c r="AQ13" s="346">
        <v>33.924999999999997</v>
      </c>
      <c r="AR13" s="346">
        <v>35.475000000000001</v>
      </c>
      <c r="AS13" s="346">
        <v>37.128</v>
      </c>
      <c r="AT13" s="346">
        <v>43.927999999999997</v>
      </c>
      <c r="AU13" s="346">
        <v>47.684999999999995</v>
      </c>
      <c r="AV13" s="346">
        <v>41.032000000000004</v>
      </c>
      <c r="AW13" s="346">
        <v>39.68</v>
      </c>
      <c r="AX13" s="346">
        <v>44.654000000000003</v>
      </c>
      <c r="AY13" s="346">
        <v>60.199999999999996</v>
      </c>
      <c r="AZ13" s="346">
        <v>60.242000000000004</v>
      </c>
      <c r="BA13" s="346">
        <v>84.972000000000008</v>
      </c>
      <c r="BB13" s="346">
        <v>83.924999999999997</v>
      </c>
      <c r="BC13" s="346">
        <v>83.376000000000005</v>
      </c>
      <c r="BD13" s="346">
        <v>74.572000000000003</v>
      </c>
      <c r="BE13" s="346">
        <v>73.125</v>
      </c>
      <c r="BF13" s="346">
        <v>74</v>
      </c>
      <c r="BG13" s="346">
        <v>70</v>
      </c>
    </row>
    <row r="14" spans="16:59" ht="15" customHeight="1" thickTop="1" thickBot="1">
      <c r="X14" s="443"/>
      <c r="Y14" s="350" t="s">
        <v>185</v>
      </c>
      <c r="Z14" s="351" t="s">
        <v>207</v>
      </c>
      <c r="AA14" s="349">
        <f t="shared" ref="AA14:AJ14" si="1">SUM(AA10:AA13)</f>
        <v>74.447999999999993</v>
      </c>
      <c r="AB14" s="349">
        <f t="shared" si="1"/>
        <v>48.222000000000008</v>
      </c>
      <c r="AC14" s="349">
        <f t="shared" si="1"/>
        <v>49.068000000000005</v>
      </c>
      <c r="AD14" s="349">
        <f t="shared" si="1"/>
        <v>53.298000000000002</v>
      </c>
      <c r="AE14" s="349">
        <f t="shared" si="1"/>
        <v>41.454000000000001</v>
      </c>
      <c r="AF14" s="349">
        <f t="shared" si="1"/>
        <v>42.3</v>
      </c>
      <c r="AG14" s="349">
        <f t="shared" si="1"/>
        <v>42.3</v>
      </c>
      <c r="AH14" s="349">
        <f t="shared" si="1"/>
        <v>45.684000000000005</v>
      </c>
      <c r="AI14" s="349">
        <f t="shared" si="1"/>
        <v>52.875</v>
      </c>
      <c r="AJ14" s="349">
        <f t="shared" si="1"/>
        <v>50.555600000000005</v>
      </c>
      <c r="AK14" s="349">
        <f t="shared" ref="AK14:BD14" si="2">SUM(AK10:AK13)</f>
        <v>57.677</v>
      </c>
      <c r="AL14" s="349">
        <f t="shared" si="2"/>
        <v>55.02</v>
      </c>
      <c r="AM14" s="349">
        <f t="shared" si="2"/>
        <v>54.990900000000003</v>
      </c>
      <c r="AN14" s="349">
        <f t="shared" si="2"/>
        <v>59.820699999999995</v>
      </c>
      <c r="AO14" s="349">
        <f t="shared" si="2"/>
        <v>55.893376000000004</v>
      </c>
      <c r="AP14" s="349">
        <f t="shared" si="2"/>
        <v>99</v>
      </c>
      <c r="AQ14" s="349">
        <f t="shared" si="2"/>
        <v>114.99999999999999</v>
      </c>
      <c r="AR14" s="349">
        <f t="shared" si="2"/>
        <v>129</v>
      </c>
      <c r="AS14" s="349">
        <f t="shared" si="2"/>
        <v>136</v>
      </c>
      <c r="AT14" s="349">
        <f t="shared" si="2"/>
        <v>152</v>
      </c>
      <c r="AU14" s="349">
        <f t="shared" si="2"/>
        <v>165</v>
      </c>
      <c r="AV14" s="349">
        <f t="shared" si="2"/>
        <v>184.00000000000003</v>
      </c>
      <c r="AW14" s="349">
        <f t="shared" si="2"/>
        <v>160</v>
      </c>
      <c r="AX14" s="349">
        <f t="shared" si="2"/>
        <v>166</v>
      </c>
      <c r="AY14" s="349">
        <f t="shared" si="2"/>
        <v>175</v>
      </c>
      <c r="AZ14" s="349">
        <f t="shared" si="2"/>
        <v>182</v>
      </c>
      <c r="BA14" s="349">
        <f t="shared" si="2"/>
        <v>219</v>
      </c>
      <c r="BB14" s="349">
        <f t="shared" si="2"/>
        <v>225</v>
      </c>
      <c r="BC14" s="349">
        <f t="shared" si="2"/>
        <v>216</v>
      </c>
      <c r="BD14" s="349">
        <f t="shared" si="2"/>
        <v>206</v>
      </c>
      <c r="BE14" s="349">
        <f t="shared" ref="BE14:BF14" si="3">SUM(BE10:BE13)</f>
        <v>195</v>
      </c>
      <c r="BF14" s="349">
        <f t="shared" si="3"/>
        <v>184</v>
      </c>
      <c r="BG14" s="349">
        <f t="shared" ref="BG14" si="4">SUM(BG10:BG13)</f>
        <v>174</v>
      </c>
    </row>
    <row r="15" spans="16:59" ht="15" customHeight="1" thickBot="1">
      <c r="X15" s="444" t="s">
        <v>193</v>
      </c>
      <c r="Y15" s="445"/>
      <c r="Z15" s="228" t="s">
        <v>207</v>
      </c>
      <c r="AA15" s="229" t="s">
        <v>441</v>
      </c>
      <c r="AB15" s="229" t="s">
        <v>441</v>
      </c>
      <c r="AC15" s="229" t="s">
        <v>441</v>
      </c>
      <c r="AD15" s="229" t="s">
        <v>441</v>
      </c>
      <c r="AE15" s="229" t="s">
        <v>441</v>
      </c>
      <c r="AF15" s="229" t="s">
        <v>441</v>
      </c>
      <c r="AG15" s="229" t="s">
        <v>441</v>
      </c>
      <c r="AH15" s="229" t="s">
        <v>441</v>
      </c>
      <c r="AI15" s="229" t="s">
        <v>441</v>
      </c>
      <c r="AJ15" s="229" t="s">
        <v>441</v>
      </c>
      <c r="AK15" s="229" t="s">
        <v>441</v>
      </c>
      <c r="AL15" s="229" t="s">
        <v>441</v>
      </c>
      <c r="AM15" s="229" t="s">
        <v>441</v>
      </c>
      <c r="AN15" s="229" t="s">
        <v>441</v>
      </c>
      <c r="AO15" s="229" t="s">
        <v>441</v>
      </c>
      <c r="AP15" s="229">
        <v>4</v>
      </c>
      <c r="AQ15" s="229">
        <v>7</v>
      </c>
      <c r="AR15" s="229">
        <v>11</v>
      </c>
      <c r="AS15" s="229">
        <v>28</v>
      </c>
      <c r="AT15" s="229">
        <v>58</v>
      </c>
      <c r="AU15" s="229">
        <v>17</v>
      </c>
      <c r="AV15" s="229">
        <v>16</v>
      </c>
      <c r="AW15" s="229">
        <v>21</v>
      </c>
      <c r="AX15" s="229">
        <v>19</v>
      </c>
      <c r="AY15" s="229">
        <v>25</v>
      </c>
      <c r="AZ15" s="229">
        <v>35</v>
      </c>
      <c r="BA15" s="229">
        <v>30</v>
      </c>
      <c r="BB15" s="229">
        <v>21</v>
      </c>
      <c r="BC15" s="229">
        <v>21</v>
      </c>
      <c r="BD15" s="229">
        <v>23</v>
      </c>
      <c r="BE15" s="229">
        <v>22</v>
      </c>
      <c r="BF15" s="229">
        <v>23</v>
      </c>
      <c r="BG15" s="229">
        <v>23</v>
      </c>
    </row>
    <row r="16" spans="16:59" ht="18" customHeight="1">
      <c r="X16" s="441" t="s">
        <v>194</v>
      </c>
      <c r="Y16" s="193" t="s">
        <v>50</v>
      </c>
      <c r="Z16" s="44" t="s">
        <v>207</v>
      </c>
      <c r="AA16" s="224">
        <v>2062.8571428571431</v>
      </c>
      <c r="AB16" s="224">
        <v>2062.8571428571431</v>
      </c>
      <c r="AC16" s="224">
        <v>2062.8571428571431</v>
      </c>
      <c r="AD16" s="224">
        <v>2062.8571428571431</v>
      </c>
      <c r="AE16" s="224">
        <v>2062.8571428571431</v>
      </c>
      <c r="AF16" s="224">
        <v>2062.8571428571431</v>
      </c>
      <c r="AG16" s="224">
        <v>2062.8571428571431</v>
      </c>
      <c r="AH16" s="224">
        <v>2062.8571428571431</v>
      </c>
      <c r="AI16" s="224">
        <v>2062.8571428571431</v>
      </c>
      <c r="AJ16" s="224">
        <v>2062.8571428571431</v>
      </c>
      <c r="AK16" s="224">
        <v>2062.8571428571431</v>
      </c>
      <c r="AL16" s="224">
        <v>2062.8571428571431</v>
      </c>
      <c r="AM16" s="224">
        <v>2685.7142857142858</v>
      </c>
      <c r="AN16" s="224">
        <v>3200</v>
      </c>
      <c r="AO16" s="224">
        <v>3312.8571428571427</v>
      </c>
      <c r="AP16" s="224">
        <v>3747.1428571428569</v>
      </c>
      <c r="AQ16" s="224">
        <v>3825.7142857142858</v>
      </c>
      <c r="AR16" s="224">
        <v>3662.8571428571431</v>
      </c>
      <c r="AS16" s="224">
        <v>4145.7142857142862</v>
      </c>
      <c r="AT16" s="224">
        <v>4051.4285714285716</v>
      </c>
      <c r="AU16" s="224">
        <v>3564.2857142857147</v>
      </c>
      <c r="AV16" s="224">
        <v>3922.8571428571431</v>
      </c>
      <c r="AW16" s="224">
        <v>3920</v>
      </c>
      <c r="AX16" s="224">
        <v>3882.8571428571431</v>
      </c>
      <c r="AY16" s="224">
        <v>3861.4285714285716</v>
      </c>
      <c r="AZ16" s="224">
        <v>3922.8571428571431</v>
      </c>
      <c r="BA16" s="224">
        <v>3972.8571428571431</v>
      </c>
      <c r="BB16" s="224">
        <v>3438.5714285714284</v>
      </c>
      <c r="BC16" s="224">
        <v>3417.1428571428573</v>
      </c>
      <c r="BD16" s="224">
        <v>3164.2857142857142</v>
      </c>
      <c r="BE16" s="224">
        <v>2848.5714285714284</v>
      </c>
      <c r="BF16" s="224">
        <v>2950</v>
      </c>
      <c r="BG16" s="224">
        <v>2932.8571428571431</v>
      </c>
    </row>
    <row r="17" spans="24:59" ht="18" customHeight="1" thickBot="1">
      <c r="X17" s="441"/>
      <c r="Y17" s="348" t="s">
        <v>191</v>
      </c>
      <c r="Z17" s="344" t="s">
        <v>207</v>
      </c>
      <c r="AA17" s="345">
        <v>117.57725365885088</v>
      </c>
      <c r="AB17" s="345">
        <v>116.5421579563442</v>
      </c>
      <c r="AC17" s="345">
        <v>120.57147408147806</v>
      </c>
      <c r="AD17" s="345">
        <v>122.04854648881613</v>
      </c>
      <c r="AE17" s="345">
        <v>121.64664539193578</v>
      </c>
      <c r="AF17" s="345">
        <v>125.92099523425595</v>
      </c>
      <c r="AG17" s="345">
        <v>131.50868</v>
      </c>
      <c r="AH17" s="345">
        <v>138.94302999999999</v>
      </c>
      <c r="AI17" s="345">
        <v>120.770431</v>
      </c>
      <c r="AJ17" s="345">
        <v>131.038714</v>
      </c>
      <c r="AK17" s="345">
        <v>135.10841099999999</v>
      </c>
      <c r="AL17" s="345">
        <v>158.23793499999999</v>
      </c>
      <c r="AM17" s="345">
        <v>145.99936700000001</v>
      </c>
      <c r="AN17" s="345">
        <v>134.109342</v>
      </c>
      <c r="AO17" s="345">
        <v>135.683446</v>
      </c>
      <c r="AP17" s="345">
        <v>147.24421489999997</v>
      </c>
      <c r="AQ17" s="345">
        <v>178.71265253000001</v>
      </c>
      <c r="AR17" s="345">
        <v>184.70106156</v>
      </c>
      <c r="AS17" s="345">
        <v>170.15672664499999</v>
      </c>
      <c r="AT17" s="345">
        <v>185.64647678173307</v>
      </c>
      <c r="AU17" s="345">
        <v>143.68119993985167</v>
      </c>
      <c r="AV17" s="345">
        <v>168.33039495286044</v>
      </c>
      <c r="AW17" s="345">
        <v>145.00638699999996</v>
      </c>
      <c r="AX17" s="345">
        <v>135.9809162999999</v>
      </c>
      <c r="AY17" s="345">
        <v>138.93093843400001</v>
      </c>
      <c r="AZ17" s="345">
        <v>139.870938</v>
      </c>
      <c r="BA17" s="345">
        <v>128.90476003691779</v>
      </c>
      <c r="BB17" s="345">
        <v>104.65205995000001</v>
      </c>
      <c r="BC17" s="345">
        <v>102.76555505999998</v>
      </c>
      <c r="BD17" s="345">
        <v>84.270692919999945</v>
      </c>
      <c r="BE17" s="345">
        <v>76.829892000000001</v>
      </c>
      <c r="BF17" s="345">
        <v>76.701456180000008</v>
      </c>
      <c r="BG17" s="345">
        <v>103.62366186</v>
      </c>
    </row>
    <row r="18" spans="24:59" ht="18" customHeight="1" thickTop="1">
      <c r="X18" s="442"/>
      <c r="Y18" s="347" t="s">
        <v>185</v>
      </c>
      <c r="Z18" s="44" t="s">
        <v>207</v>
      </c>
      <c r="AA18" s="238">
        <f t="shared" ref="AA18:AJ18" si="5">SUM(AA16:AA17)</f>
        <v>2180.4343965159942</v>
      </c>
      <c r="AB18" s="238">
        <f t="shared" si="5"/>
        <v>2179.3993008134871</v>
      </c>
      <c r="AC18" s="238">
        <f t="shared" si="5"/>
        <v>2183.428616938621</v>
      </c>
      <c r="AD18" s="238">
        <f t="shared" si="5"/>
        <v>2184.9056893459592</v>
      </c>
      <c r="AE18" s="238">
        <f t="shared" si="5"/>
        <v>2184.5037882490788</v>
      </c>
      <c r="AF18" s="238">
        <f t="shared" si="5"/>
        <v>2188.7781380913989</v>
      </c>
      <c r="AG18" s="238">
        <f t="shared" si="5"/>
        <v>2194.365822857143</v>
      </c>
      <c r="AH18" s="238">
        <f t="shared" si="5"/>
        <v>2201.800172857143</v>
      </c>
      <c r="AI18" s="238">
        <f t="shared" si="5"/>
        <v>2183.627573857143</v>
      </c>
      <c r="AJ18" s="238">
        <f t="shared" si="5"/>
        <v>2193.8958568571429</v>
      </c>
      <c r="AK18" s="238">
        <f t="shared" ref="AK18:BC18" si="6">SUM(AK16:AK17)</f>
        <v>2197.9655538571433</v>
      </c>
      <c r="AL18" s="238">
        <f t="shared" si="6"/>
        <v>2221.0950778571432</v>
      </c>
      <c r="AM18" s="238">
        <f t="shared" si="6"/>
        <v>2831.7136527142857</v>
      </c>
      <c r="AN18" s="238">
        <f t="shared" si="6"/>
        <v>3334.1093420000002</v>
      </c>
      <c r="AO18" s="238">
        <f t="shared" si="6"/>
        <v>3448.5405888571427</v>
      </c>
      <c r="AP18" s="238">
        <f t="shared" si="6"/>
        <v>3894.3870720428567</v>
      </c>
      <c r="AQ18" s="238">
        <f t="shared" si="6"/>
        <v>4004.4269382442858</v>
      </c>
      <c r="AR18" s="238">
        <f t="shared" si="6"/>
        <v>3847.5582044171433</v>
      </c>
      <c r="AS18" s="238">
        <f t="shared" si="6"/>
        <v>4315.8710123592864</v>
      </c>
      <c r="AT18" s="238">
        <f t="shared" si="6"/>
        <v>4237.0750482103049</v>
      </c>
      <c r="AU18" s="238">
        <f t="shared" si="6"/>
        <v>3707.9669142255661</v>
      </c>
      <c r="AV18" s="238">
        <f t="shared" si="6"/>
        <v>4091.1875378100035</v>
      </c>
      <c r="AW18" s="238">
        <f t="shared" si="6"/>
        <v>4065.0063869999999</v>
      </c>
      <c r="AX18" s="238">
        <f t="shared" si="6"/>
        <v>4018.8380591571431</v>
      </c>
      <c r="AY18" s="238">
        <f t="shared" si="6"/>
        <v>4000.3595098625715</v>
      </c>
      <c r="AZ18" s="238">
        <f t="shared" si="6"/>
        <v>4062.7280808571431</v>
      </c>
      <c r="BA18" s="238">
        <f t="shared" si="6"/>
        <v>4101.7619028940608</v>
      </c>
      <c r="BB18" s="238">
        <f t="shared" si="6"/>
        <v>3543.2234885214284</v>
      </c>
      <c r="BC18" s="238">
        <f t="shared" si="6"/>
        <v>3519.9084122028571</v>
      </c>
      <c r="BD18" s="238">
        <f>SUM(BD16:BD17)</f>
        <v>3248.5564072057141</v>
      </c>
      <c r="BE18" s="238">
        <f>SUM(BE16:BE17)</f>
        <v>2925.4013205714286</v>
      </c>
      <c r="BF18" s="238">
        <f>SUM(BF16:BF17)</f>
        <v>3026.7014561800002</v>
      </c>
      <c r="BG18" s="238">
        <f>SUM(BG16:BG17)</f>
        <v>3036.4808047171432</v>
      </c>
    </row>
  </sheetData>
  <mergeCells count="4">
    <mergeCell ref="X9:Y9"/>
    <mergeCell ref="X16:X18"/>
    <mergeCell ref="X10:X14"/>
    <mergeCell ref="X15:Y15"/>
  </mergeCells>
  <phoneticPr fontId="4"/>
  <pageMargins left="0.7" right="0.7" top="0.75" bottom="0.75" header="0.3" footer="0.3"/>
  <ignoredErrors>
    <ignoredError sqref="AP18:BG18 AA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BG38"/>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sheetView>
  </sheetViews>
  <sheetFormatPr defaultColWidth="5.625" defaultRowHeight="15"/>
  <cols>
    <col min="1" max="1" width="2.625" style="94" customWidth="1"/>
    <col min="2" max="15" width="2.625" style="94" hidden="1" customWidth="1"/>
    <col min="16" max="21" width="2.625" style="94" customWidth="1"/>
    <col min="22" max="22" width="2.625" style="116" customWidth="1"/>
    <col min="23" max="23" width="3" style="94" customWidth="1"/>
    <col min="24" max="24" width="6.375" style="94" customWidth="1"/>
    <col min="25" max="25" width="16.875" style="94" customWidth="1"/>
    <col min="26" max="26" width="6.875" style="94" bestFit="1" customWidth="1"/>
    <col min="27" max="57" width="5.625" style="94" customWidth="1"/>
    <col min="58" max="16384" width="5.625" style="94"/>
  </cols>
  <sheetData>
    <row r="1" spans="16:59" ht="18.75">
      <c r="P1" s="205" t="s">
        <v>414</v>
      </c>
      <c r="Q1" s="206"/>
      <c r="V1" s="94"/>
    </row>
    <row r="2" spans="16:59" ht="18.75">
      <c r="P2" s="206"/>
      <c r="Q2" s="205" t="s">
        <v>139</v>
      </c>
      <c r="V2" s="94"/>
    </row>
    <row r="5" spans="16:59" ht="15.75">
      <c r="R5" s="207" t="s">
        <v>140</v>
      </c>
      <c r="V5" s="94"/>
    </row>
    <row r="6" spans="16:59">
      <c r="V6" s="94"/>
    </row>
    <row r="7" spans="16:59" s="21" customFormat="1">
      <c r="W7" s="95"/>
      <c r="X7" s="95"/>
      <c r="Y7" s="95"/>
      <c r="Z7" s="95"/>
      <c r="AA7" s="95"/>
    </row>
    <row r="8" spans="16:59">
      <c r="S8" s="91" t="s">
        <v>68</v>
      </c>
      <c r="T8" s="94">
        <v>69</v>
      </c>
      <c r="V8" s="94"/>
      <c r="W8" s="280" t="s">
        <v>223</v>
      </c>
    </row>
    <row r="9" spans="16:59" ht="12.75" customHeight="1">
      <c r="V9" s="94"/>
      <c r="W9" s="428" t="s">
        <v>113</v>
      </c>
      <c r="X9" s="429"/>
      <c r="Y9" s="384" t="s">
        <v>217</v>
      </c>
      <c r="Z9" s="3" t="s">
        <v>64</v>
      </c>
      <c r="AA9" s="4">
        <v>1990</v>
      </c>
      <c r="AB9" s="4">
        <f t="shared" ref="AB9:BG9" si="0">AA9+1</f>
        <v>1991</v>
      </c>
      <c r="AC9" s="4">
        <f t="shared" si="0"/>
        <v>1992</v>
      </c>
      <c r="AD9" s="4">
        <f t="shared" si="0"/>
        <v>1993</v>
      </c>
      <c r="AE9" s="4">
        <f t="shared" si="0"/>
        <v>1994</v>
      </c>
      <c r="AF9" s="4">
        <f t="shared" si="0"/>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row>
    <row r="10" spans="16:59">
      <c r="V10" s="94"/>
      <c r="W10" s="462" t="s">
        <v>114</v>
      </c>
      <c r="X10" s="452" t="s">
        <v>115</v>
      </c>
      <c r="Y10" s="5" t="s">
        <v>116</v>
      </c>
      <c r="Z10" s="41" t="s">
        <v>207</v>
      </c>
      <c r="AA10" s="222" t="s">
        <v>441</v>
      </c>
      <c r="AB10" s="222" t="s">
        <v>441</v>
      </c>
      <c r="AC10" s="222" t="s">
        <v>441</v>
      </c>
      <c r="AD10" s="222" t="s">
        <v>441</v>
      </c>
      <c r="AE10" s="222" t="s">
        <v>441</v>
      </c>
      <c r="AF10" s="222" t="s">
        <v>441</v>
      </c>
      <c r="AG10" s="222" t="s">
        <v>441</v>
      </c>
      <c r="AH10" s="222" t="s">
        <v>441</v>
      </c>
      <c r="AI10" s="222" t="s">
        <v>441</v>
      </c>
      <c r="AJ10" s="222" t="s">
        <v>441</v>
      </c>
      <c r="AK10" s="222">
        <v>3.3610000000000002</v>
      </c>
      <c r="AL10" s="222">
        <v>7.9809999999999999</v>
      </c>
      <c r="AM10" s="222">
        <v>6.8310000000000004</v>
      </c>
      <c r="AN10" s="222">
        <v>5.8470000000000004</v>
      </c>
      <c r="AO10" s="222">
        <v>6.4260000000000002</v>
      </c>
      <c r="AP10" s="222">
        <v>6.9930000000000003</v>
      </c>
      <c r="AQ10" s="222">
        <v>4.3890000000000002</v>
      </c>
      <c r="AR10" s="222">
        <v>4.258</v>
      </c>
      <c r="AS10" s="222">
        <v>2.73</v>
      </c>
      <c r="AT10" s="222">
        <v>6.7290000000000001</v>
      </c>
      <c r="AU10" s="222">
        <v>1.0569999999999999</v>
      </c>
      <c r="AV10" s="222" t="s">
        <v>441</v>
      </c>
      <c r="AW10" s="222" t="s">
        <v>441</v>
      </c>
      <c r="AX10" s="222" t="s">
        <v>441</v>
      </c>
      <c r="AY10" s="222" t="s">
        <v>441</v>
      </c>
      <c r="AZ10" s="222" t="s">
        <v>441</v>
      </c>
      <c r="BA10" s="222" t="s">
        <v>441</v>
      </c>
      <c r="BB10" s="222" t="s">
        <v>441</v>
      </c>
      <c r="BC10" s="222" t="s">
        <v>441</v>
      </c>
      <c r="BD10" s="222" t="s">
        <v>441</v>
      </c>
      <c r="BE10" s="222" t="s">
        <v>441</v>
      </c>
      <c r="BF10" s="222" t="s">
        <v>441</v>
      </c>
      <c r="BG10" s="222" t="s">
        <v>441</v>
      </c>
    </row>
    <row r="11" spans="16:59">
      <c r="V11" s="94"/>
      <c r="W11" s="437"/>
      <c r="X11" s="453"/>
      <c r="Y11" s="5" t="s">
        <v>117</v>
      </c>
      <c r="Z11" s="41" t="s">
        <v>207</v>
      </c>
      <c r="AA11" s="222" t="s">
        <v>441</v>
      </c>
      <c r="AB11" s="222" t="s">
        <v>441</v>
      </c>
      <c r="AC11" s="222" t="s">
        <v>441</v>
      </c>
      <c r="AD11" s="222" t="s">
        <v>441</v>
      </c>
      <c r="AE11" s="222" t="s">
        <v>441</v>
      </c>
      <c r="AF11" s="222" t="s">
        <v>441</v>
      </c>
      <c r="AG11" s="222" t="s">
        <v>441</v>
      </c>
      <c r="AH11" s="222" t="s">
        <v>441</v>
      </c>
      <c r="AI11" s="222" t="s">
        <v>441</v>
      </c>
      <c r="AJ11" s="222" t="s">
        <v>441</v>
      </c>
      <c r="AK11" s="222">
        <v>25.122610894547527</v>
      </c>
      <c r="AL11" s="222">
        <v>42.829800273528988</v>
      </c>
      <c r="AM11" s="222">
        <v>47.024947305432725</v>
      </c>
      <c r="AN11" s="222">
        <v>59.555215902733714</v>
      </c>
      <c r="AO11" s="222">
        <v>56.211182656299215</v>
      </c>
      <c r="AP11" s="222">
        <v>36.803887327988917</v>
      </c>
      <c r="AQ11" s="222">
        <v>38.919727075854993</v>
      </c>
      <c r="AR11" s="222">
        <v>32.841679056224088</v>
      </c>
      <c r="AS11" s="222">
        <v>17.347883750126506</v>
      </c>
      <c r="AT11" s="222">
        <v>27.598152296406326</v>
      </c>
      <c r="AU11" s="222">
        <v>26.705856111883193</v>
      </c>
      <c r="AV11" s="222">
        <v>25.83759718191838</v>
      </c>
      <c r="AW11" s="222">
        <v>26.056879459658557</v>
      </c>
      <c r="AX11" s="222">
        <v>30.488923781822727</v>
      </c>
      <c r="AY11" s="222">
        <v>26.9424579807493</v>
      </c>
      <c r="AZ11" s="222">
        <v>30.589837702154217</v>
      </c>
      <c r="BA11" s="222">
        <v>29.395600738519228</v>
      </c>
      <c r="BB11" s="222">
        <v>28.223627218042793</v>
      </c>
      <c r="BC11" s="222">
        <v>28.489776279251579</v>
      </c>
      <c r="BD11" s="222">
        <v>27.963898020864448</v>
      </c>
      <c r="BE11" s="222">
        <v>28.509040877346553</v>
      </c>
      <c r="BF11" s="222">
        <v>30.501284910690924</v>
      </c>
      <c r="BG11" s="222">
        <v>28.024171215603868</v>
      </c>
    </row>
    <row r="12" spans="16:59">
      <c r="V12" s="94"/>
      <c r="W12" s="437"/>
      <c r="X12" s="453"/>
      <c r="Y12" s="5" t="s">
        <v>118</v>
      </c>
      <c r="Z12" s="41" t="s">
        <v>207</v>
      </c>
      <c r="AA12" s="222" t="s">
        <v>441</v>
      </c>
      <c r="AB12" s="222" t="s">
        <v>441</v>
      </c>
      <c r="AC12" s="222" t="s">
        <v>441</v>
      </c>
      <c r="AD12" s="222" t="s">
        <v>441</v>
      </c>
      <c r="AE12" s="222" t="s">
        <v>441</v>
      </c>
      <c r="AF12" s="222" t="s">
        <v>441</v>
      </c>
      <c r="AG12" s="222" t="s">
        <v>441</v>
      </c>
      <c r="AH12" s="222" t="s">
        <v>441</v>
      </c>
      <c r="AI12" s="222" t="s">
        <v>441</v>
      </c>
      <c r="AJ12" s="222" t="s">
        <v>441</v>
      </c>
      <c r="AK12" s="222">
        <v>10.90455949040966</v>
      </c>
      <c r="AL12" s="222">
        <v>51.906679461758088</v>
      </c>
      <c r="AM12" s="222">
        <v>92.162481381052231</v>
      </c>
      <c r="AN12" s="222">
        <v>122.58327309606624</v>
      </c>
      <c r="AO12" s="222">
        <v>138.93125118374826</v>
      </c>
      <c r="AP12" s="222">
        <v>175.23053470661372</v>
      </c>
      <c r="AQ12" s="222">
        <v>155.99241220800411</v>
      </c>
      <c r="AR12" s="222">
        <v>142.56077818915688</v>
      </c>
      <c r="AS12" s="222">
        <v>141.58743798180268</v>
      </c>
      <c r="AT12" s="222">
        <v>149.83005037091382</v>
      </c>
      <c r="AU12" s="222">
        <v>176.84676345539691</v>
      </c>
      <c r="AV12" s="222">
        <v>169.30244706496458</v>
      </c>
      <c r="AW12" s="222">
        <v>171.35957698432657</v>
      </c>
      <c r="AX12" s="222" t="s">
        <v>441</v>
      </c>
      <c r="AY12" s="222">
        <v>17.389590488002767</v>
      </c>
      <c r="AZ12" s="222">
        <v>29.028079483411915</v>
      </c>
      <c r="BA12" s="222">
        <v>24.751790102679763</v>
      </c>
      <c r="BB12" s="222">
        <v>32.113214434362533</v>
      </c>
      <c r="BC12" s="222">
        <v>17.070757489007434</v>
      </c>
      <c r="BD12" s="222">
        <v>24.748432055675352</v>
      </c>
      <c r="BE12" s="222">
        <v>24.057784347848184</v>
      </c>
      <c r="BF12" s="222">
        <v>24.481480554866181</v>
      </c>
      <c r="BG12" s="222">
        <v>23.125853965205806</v>
      </c>
    </row>
    <row r="13" spans="16:59" ht="18.75" customHeight="1" thickBot="1">
      <c r="V13" s="94"/>
      <c r="W13" s="438"/>
      <c r="X13" s="454"/>
      <c r="Y13" s="192" t="s">
        <v>119</v>
      </c>
      <c r="Z13" s="155" t="s">
        <v>207</v>
      </c>
      <c r="AA13" s="223" t="s">
        <v>441</v>
      </c>
      <c r="AB13" s="223" t="s">
        <v>441</v>
      </c>
      <c r="AC13" s="223" t="s">
        <v>441</v>
      </c>
      <c r="AD13" s="223" t="s">
        <v>441</v>
      </c>
      <c r="AE13" s="223" t="s">
        <v>441</v>
      </c>
      <c r="AF13" s="223" t="s">
        <v>441</v>
      </c>
      <c r="AG13" s="223" t="s">
        <v>441</v>
      </c>
      <c r="AH13" s="223" t="s">
        <v>441</v>
      </c>
      <c r="AI13" s="223" t="s">
        <v>441</v>
      </c>
      <c r="AJ13" s="223" t="s">
        <v>441</v>
      </c>
      <c r="AK13" s="223">
        <v>0.63800000000000001</v>
      </c>
      <c r="AL13" s="223">
        <v>7.5289999999999999</v>
      </c>
      <c r="AM13" s="223">
        <v>11.188000000000001</v>
      </c>
      <c r="AN13" s="223">
        <v>28.076000000000001</v>
      </c>
      <c r="AO13" s="223">
        <v>52.203000000000003</v>
      </c>
      <c r="AP13" s="223">
        <v>58.640999999999998</v>
      </c>
      <c r="AQ13" s="223">
        <v>54.559000000000005</v>
      </c>
      <c r="AR13" s="223">
        <v>56.530999999999999</v>
      </c>
      <c r="AS13" s="223">
        <v>46.682000000000002</v>
      </c>
      <c r="AT13" s="223">
        <v>44.582999999999998</v>
      </c>
      <c r="AU13" s="223">
        <v>52.988</v>
      </c>
      <c r="AV13" s="223">
        <v>51.364000000000004</v>
      </c>
      <c r="AW13" s="223">
        <v>61.579000000000001</v>
      </c>
      <c r="AX13" s="223">
        <v>58.475999999999999</v>
      </c>
      <c r="AY13" s="223">
        <v>50.727000000000004</v>
      </c>
      <c r="AZ13" s="223">
        <v>54.995000000000005</v>
      </c>
      <c r="BA13" s="223">
        <v>54.545000000000002</v>
      </c>
      <c r="BB13" s="223">
        <v>57.108000000000004</v>
      </c>
      <c r="BC13" s="223">
        <v>46.274999999999999</v>
      </c>
      <c r="BD13" s="223">
        <v>44.697000000000003</v>
      </c>
      <c r="BE13" s="223">
        <v>41.695999999999998</v>
      </c>
      <c r="BF13" s="223">
        <v>35.103000000000002</v>
      </c>
      <c r="BG13" s="223">
        <v>41.484000000000002</v>
      </c>
    </row>
    <row r="14" spans="16:59" ht="15.75" thickBot="1">
      <c r="V14" s="94"/>
      <c r="W14" s="463" t="s">
        <v>141</v>
      </c>
      <c r="X14" s="262" t="s">
        <v>120</v>
      </c>
      <c r="Y14" s="231" t="s">
        <v>121</v>
      </c>
      <c r="Z14" s="228" t="s">
        <v>207</v>
      </c>
      <c r="AA14" s="229">
        <v>1242.8519412938435</v>
      </c>
      <c r="AB14" s="229">
        <v>1222.0554070573091</v>
      </c>
      <c r="AC14" s="229">
        <v>1462.0531741016027</v>
      </c>
      <c r="AD14" s="229">
        <v>1202.5152329970533</v>
      </c>
      <c r="AE14" s="229">
        <v>1522.2556235062241</v>
      </c>
      <c r="AF14" s="229">
        <v>1460.92384852398</v>
      </c>
      <c r="AG14" s="229">
        <v>1373.8952218759364</v>
      </c>
      <c r="AH14" s="229">
        <v>1520.2875058576935</v>
      </c>
      <c r="AI14" s="229">
        <v>1421.8312630592334</v>
      </c>
      <c r="AJ14" s="229">
        <v>1347.4289764988609</v>
      </c>
      <c r="AK14" s="229">
        <v>1452.3735340141525</v>
      </c>
      <c r="AL14" s="229">
        <v>1452.5175077436365</v>
      </c>
      <c r="AM14" s="229">
        <v>1537.4759999999999</v>
      </c>
      <c r="AN14" s="229">
        <v>1674.4559884247421</v>
      </c>
      <c r="AO14" s="229">
        <v>1765.11888</v>
      </c>
      <c r="AP14" s="229">
        <v>1848.4394451999999</v>
      </c>
      <c r="AQ14" s="229">
        <v>1799.6983600000001</v>
      </c>
      <c r="AR14" s="229">
        <v>1938.84322</v>
      </c>
      <c r="AS14" s="229">
        <v>1708.5254</v>
      </c>
      <c r="AT14" s="229">
        <v>1620.15867</v>
      </c>
      <c r="AU14" s="229">
        <v>1700.8049999460438</v>
      </c>
      <c r="AV14" s="229">
        <v>1685.5819100000001</v>
      </c>
      <c r="AW14" s="229">
        <v>1763.683111766112</v>
      </c>
      <c r="AX14" s="229">
        <v>1706.6311936636162</v>
      </c>
      <c r="AY14" s="229">
        <v>1632.8044370841596</v>
      </c>
      <c r="AZ14" s="229">
        <v>1786.1237013574575</v>
      </c>
      <c r="BA14" s="229">
        <v>1664.0909999999999</v>
      </c>
      <c r="BB14" s="229">
        <v>1664.453</v>
      </c>
      <c r="BC14" s="229">
        <v>1809.086</v>
      </c>
      <c r="BD14" s="229">
        <v>1900.4929999999999</v>
      </c>
      <c r="BE14" s="229">
        <v>1779.971</v>
      </c>
      <c r="BF14" s="229">
        <v>1833.3019999999999</v>
      </c>
      <c r="BG14" s="229">
        <v>1720.8689999999999</v>
      </c>
    </row>
    <row r="15" spans="16:59">
      <c r="V15" s="94"/>
      <c r="W15" s="464"/>
      <c r="X15" s="466" t="s">
        <v>122</v>
      </c>
      <c r="Y15" s="263" t="s">
        <v>117</v>
      </c>
      <c r="Z15" s="44" t="s">
        <v>207</v>
      </c>
      <c r="AA15" s="225" t="s">
        <v>441</v>
      </c>
      <c r="AB15" s="225" t="s">
        <v>441</v>
      </c>
      <c r="AC15" s="225" t="s">
        <v>441</v>
      </c>
      <c r="AD15" s="225" t="s">
        <v>441</v>
      </c>
      <c r="AE15" s="225" t="s">
        <v>441</v>
      </c>
      <c r="AF15" s="225" t="s">
        <v>441</v>
      </c>
      <c r="AG15" s="225" t="s">
        <v>441</v>
      </c>
      <c r="AH15" s="225">
        <v>30</v>
      </c>
      <c r="AI15" s="225">
        <v>30</v>
      </c>
      <c r="AJ15" s="225">
        <v>37</v>
      </c>
      <c r="AK15" s="225">
        <v>56.972829615042812</v>
      </c>
      <c r="AL15" s="225">
        <v>85.263520264712923</v>
      </c>
      <c r="AM15" s="225">
        <v>95.812571313515036</v>
      </c>
      <c r="AN15" s="225">
        <v>139.86151100120006</v>
      </c>
      <c r="AO15" s="225">
        <v>164.85756615995251</v>
      </c>
      <c r="AP15" s="225">
        <v>159.96557796539736</v>
      </c>
      <c r="AQ15" s="225">
        <v>102.08786071614088</v>
      </c>
      <c r="AR15" s="225">
        <v>112.59754275461904</v>
      </c>
      <c r="AS15" s="225">
        <v>74.064678268070821</v>
      </c>
      <c r="AT15" s="225">
        <v>96.571797332679864</v>
      </c>
      <c r="AU15" s="225">
        <v>134.4933804327199</v>
      </c>
      <c r="AV15" s="225">
        <v>114.30795575311706</v>
      </c>
      <c r="AW15" s="225">
        <v>134.25954355601488</v>
      </c>
      <c r="AX15" s="225">
        <v>107.46907621817726</v>
      </c>
      <c r="AY15" s="225">
        <v>148.98495153124793</v>
      </c>
      <c r="AZ15" s="225">
        <v>144.36908281443385</v>
      </c>
      <c r="BA15" s="225">
        <v>156.31560915880101</v>
      </c>
      <c r="BB15" s="225">
        <v>168.48415834759467</v>
      </c>
      <c r="BC15" s="225">
        <v>131.511466231741</v>
      </c>
      <c r="BD15" s="225">
        <v>148.24866992346023</v>
      </c>
      <c r="BE15" s="225">
        <v>115.16117477480526</v>
      </c>
      <c r="BF15" s="225">
        <v>147.42823453444291</v>
      </c>
      <c r="BG15" s="225">
        <v>183.26297481919033</v>
      </c>
    </row>
    <row r="16" spans="16:59">
      <c r="V16" s="94"/>
      <c r="W16" s="464"/>
      <c r="X16" s="466"/>
      <c r="Y16" s="264" t="s">
        <v>123</v>
      </c>
      <c r="Z16" s="41" t="s">
        <v>207</v>
      </c>
      <c r="AA16" s="222">
        <v>5.3360000000000003</v>
      </c>
      <c r="AB16" s="222">
        <v>4.4770000000000003</v>
      </c>
      <c r="AC16" s="222">
        <v>2.706</v>
      </c>
      <c r="AD16" s="222">
        <v>5.56</v>
      </c>
      <c r="AE16" s="222">
        <v>4.5119999999999996</v>
      </c>
      <c r="AF16" s="222">
        <v>3.8849999999999998</v>
      </c>
      <c r="AG16" s="222">
        <v>3.7650000000000001</v>
      </c>
      <c r="AH16" s="222">
        <v>6.3550000000000004</v>
      </c>
      <c r="AI16" s="222">
        <v>5.5720000000000001</v>
      </c>
      <c r="AJ16" s="222">
        <v>4.7690000000000001</v>
      </c>
      <c r="AK16" s="222">
        <v>4.7690000000000001</v>
      </c>
      <c r="AL16" s="222">
        <v>3.5846999999999998</v>
      </c>
      <c r="AM16" s="222">
        <v>5.3123999999999993</v>
      </c>
      <c r="AN16" s="222">
        <v>6.0241000000000007</v>
      </c>
      <c r="AO16" s="222">
        <v>4.1991999999999994</v>
      </c>
      <c r="AP16" s="222">
        <v>2.1779999999999999</v>
      </c>
      <c r="AQ16" s="222">
        <v>2.0009999999999999</v>
      </c>
      <c r="AR16" s="222">
        <v>1.1299999999999999</v>
      </c>
      <c r="AS16" s="222">
        <v>1.645</v>
      </c>
      <c r="AT16" s="222">
        <v>1.375</v>
      </c>
      <c r="AU16" s="222">
        <v>1.3160000000000001</v>
      </c>
      <c r="AV16" s="222">
        <v>1.1479999999999999</v>
      </c>
      <c r="AW16" s="222">
        <v>1.129</v>
      </c>
      <c r="AX16" s="222">
        <v>0.65700000000000003</v>
      </c>
      <c r="AY16" s="233">
        <v>0.36382199999999998</v>
      </c>
      <c r="AZ16" s="233">
        <v>0.44800000000000001</v>
      </c>
      <c r="BA16" s="233">
        <v>0.21869</v>
      </c>
      <c r="BB16" s="222">
        <v>3.0172979999999998</v>
      </c>
      <c r="BC16" s="222">
        <v>3.472003</v>
      </c>
      <c r="BD16" s="222">
        <v>3.8578110000000003</v>
      </c>
      <c r="BE16" s="222">
        <v>4.9587599999999998</v>
      </c>
      <c r="BF16" s="222">
        <v>4.8250000000000002</v>
      </c>
      <c r="BG16" s="233">
        <v>0.10532999999999999</v>
      </c>
    </row>
    <row r="17" spans="22:59">
      <c r="V17" s="94"/>
      <c r="W17" s="464"/>
      <c r="X17" s="466"/>
      <c r="Y17" s="264" t="s">
        <v>124</v>
      </c>
      <c r="Z17" s="41" t="s">
        <v>207</v>
      </c>
      <c r="AA17" s="222" t="s">
        <v>441</v>
      </c>
      <c r="AB17" s="222" t="s">
        <v>441</v>
      </c>
      <c r="AC17" s="222" t="s">
        <v>441</v>
      </c>
      <c r="AD17" s="222" t="s">
        <v>441</v>
      </c>
      <c r="AE17" s="222" t="s">
        <v>441</v>
      </c>
      <c r="AF17" s="222" t="s">
        <v>441</v>
      </c>
      <c r="AG17" s="222" t="s">
        <v>441</v>
      </c>
      <c r="AH17" s="222" t="s">
        <v>441</v>
      </c>
      <c r="AI17" s="222" t="s">
        <v>441</v>
      </c>
      <c r="AJ17" s="222">
        <v>1.2749999999999999</v>
      </c>
      <c r="AK17" s="222">
        <v>2.8330000000000002</v>
      </c>
      <c r="AL17" s="222">
        <v>1.7130000000000001</v>
      </c>
      <c r="AM17" s="222">
        <v>1.798</v>
      </c>
      <c r="AN17" s="222">
        <v>1.421</v>
      </c>
      <c r="AO17" s="222">
        <v>1.4119999999999999</v>
      </c>
      <c r="AP17" s="222">
        <v>2.7589999999999999</v>
      </c>
      <c r="AQ17" s="222">
        <v>8.6419999999999995</v>
      </c>
      <c r="AR17" s="222">
        <v>14.106999999999999</v>
      </c>
      <c r="AS17" s="222">
        <v>16.280999999999999</v>
      </c>
      <c r="AT17" s="222">
        <v>17.483000000000001</v>
      </c>
      <c r="AU17" s="222">
        <v>17.809000000000001</v>
      </c>
      <c r="AV17" s="222">
        <v>16.074999999999999</v>
      </c>
      <c r="AW17" s="222">
        <v>15.448</v>
      </c>
      <c r="AX17" s="222">
        <v>14.218200000000001</v>
      </c>
      <c r="AY17" s="222">
        <v>17.523</v>
      </c>
      <c r="AZ17" s="222">
        <v>15.933999999999999</v>
      </c>
      <c r="BA17" s="222">
        <v>17.0562</v>
      </c>
      <c r="BB17" s="222">
        <v>18.343</v>
      </c>
      <c r="BC17" s="222">
        <v>18.481999999999999</v>
      </c>
      <c r="BD17" s="222">
        <v>18.088999999999999</v>
      </c>
      <c r="BE17" s="222">
        <v>16.601700000000001</v>
      </c>
      <c r="BF17" s="222">
        <v>18.745000000000001</v>
      </c>
      <c r="BG17" s="222">
        <v>18.257000000000001</v>
      </c>
    </row>
    <row r="18" spans="22:59">
      <c r="V18" s="94"/>
      <c r="W18" s="464"/>
      <c r="X18" s="466"/>
      <c r="Y18" s="363" t="s">
        <v>201</v>
      </c>
      <c r="Z18" s="41" t="s">
        <v>207</v>
      </c>
      <c r="AA18" s="222" t="s">
        <v>441</v>
      </c>
      <c r="AB18" s="222" t="s">
        <v>441</v>
      </c>
      <c r="AC18" s="222" t="s">
        <v>441</v>
      </c>
      <c r="AD18" s="222" t="s">
        <v>441</v>
      </c>
      <c r="AE18" s="222" t="s">
        <v>441</v>
      </c>
      <c r="AF18" s="222">
        <v>9</v>
      </c>
      <c r="AG18" s="222">
        <v>13</v>
      </c>
      <c r="AH18" s="222">
        <v>22</v>
      </c>
      <c r="AI18" s="222">
        <v>29</v>
      </c>
      <c r="AJ18" s="222">
        <v>60</v>
      </c>
      <c r="AK18" s="222">
        <v>102</v>
      </c>
      <c r="AL18" s="222">
        <v>171</v>
      </c>
      <c r="AM18" s="222">
        <v>211</v>
      </c>
      <c r="AN18" s="222">
        <v>255</v>
      </c>
      <c r="AO18" s="222">
        <v>283</v>
      </c>
      <c r="AP18" s="222">
        <v>302</v>
      </c>
      <c r="AQ18" s="222">
        <v>365</v>
      </c>
      <c r="AR18" s="222">
        <v>408</v>
      </c>
      <c r="AS18" s="222">
        <v>435</v>
      </c>
      <c r="AT18" s="222">
        <v>457</v>
      </c>
      <c r="AU18" s="222">
        <v>445</v>
      </c>
      <c r="AV18" s="222">
        <v>469</v>
      </c>
      <c r="AW18" s="222">
        <v>479</v>
      </c>
      <c r="AX18" s="222">
        <v>518</v>
      </c>
      <c r="AY18" s="222">
        <v>595</v>
      </c>
      <c r="AZ18" s="222">
        <v>576</v>
      </c>
      <c r="BA18" s="222">
        <v>623</v>
      </c>
      <c r="BB18" s="222">
        <v>643</v>
      </c>
      <c r="BC18" s="222">
        <v>718</v>
      </c>
      <c r="BD18" s="222">
        <v>746</v>
      </c>
      <c r="BE18" s="222">
        <v>746</v>
      </c>
      <c r="BF18" s="222">
        <v>774</v>
      </c>
      <c r="BG18" s="222">
        <v>784</v>
      </c>
    </row>
    <row r="19" spans="22:59">
      <c r="V19" s="94"/>
      <c r="W19" s="464"/>
      <c r="X19" s="466"/>
      <c r="Y19" s="363" t="s">
        <v>200</v>
      </c>
      <c r="Z19" s="41" t="s">
        <v>207</v>
      </c>
      <c r="AA19" s="222">
        <v>15.93342</v>
      </c>
      <c r="AB19" s="222">
        <v>16.409020000000002</v>
      </c>
      <c r="AC19" s="222">
        <v>14.3828</v>
      </c>
      <c r="AD19" s="222">
        <v>11.48738</v>
      </c>
      <c r="AE19" s="222">
        <v>10.050739999999999</v>
      </c>
      <c r="AF19" s="222">
        <v>10.16882</v>
      </c>
      <c r="AG19" s="222">
        <v>10.264760000000001</v>
      </c>
      <c r="AH19" s="222">
        <v>10.3894</v>
      </c>
      <c r="AI19" s="222">
        <v>10.53126</v>
      </c>
      <c r="AJ19" s="222">
        <v>9.5139999999999993</v>
      </c>
      <c r="AK19" s="222">
        <v>7.9015200000000005</v>
      </c>
      <c r="AL19" s="222">
        <v>6.4981809999999838</v>
      </c>
      <c r="AM19" s="222">
        <v>6.1508259999999995</v>
      </c>
      <c r="AN19" s="222">
        <v>5.3766109999999676</v>
      </c>
      <c r="AO19" s="222">
        <v>4.949244000000002</v>
      </c>
      <c r="AP19" s="222">
        <v>3.9983200000000085</v>
      </c>
      <c r="AQ19" s="222">
        <v>3.8650349999999967</v>
      </c>
      <c r="AR19" s="222" t="s">
        <v>441</v>
      </c>
      <c r="AS19" s="222" t="s">
        <v>441</v>
      </c>
      <c r="AT19" s="222" t="s">
        <v>441</v>
      </c>
      <c r="AU19" s="222" t="s">
        <v>441</v>
      </c>
      <c r="AV19" s="222" t="s">
        <v>441</v>
      </c>
      <c r="AW19" s="222" t="s">
        <v>441</v>
      </c>
      <c r="AX19" s="222" t="s">
        <v>441</v>
      </c>
      <c r="AY19" s="222" t="s">
        <v>441</v>
      </c>
      <c r="AZ19" s="222" t="s">
        <v>441</v>
      </c>
      <c r="BA19" s="222" t="s">
        <v>441</v>
      </c>
      <c r="BB19" s="222" t="s">
        <v>441</v>
      </c>
      <c r="BC19" s="222" t="s">
        <v>441</v>
      </c>
      <c r="BD19" s="222" t="s">
        <v>441</v>
      </c>
      <c r="BE19" s="222" t="s">
        <v>441</v>
      </c>
      <c r="BF19" s="222" t="s">
        <v>441</v>
      </c>
      <c r="BG19" s="222" t="s">
        <v>441</v>
      </c>
    </row>
    <row r="20" spans="22:59">
      <c r="V20" s="94"/>
      <c r="W20" s="464"/>
      <c r="X20" s="466"/>
      <c r="Y20" s="264" t="s">
        <v>116</v>
      </c>
      <c r="Z20" s="41" t="s">
        <v>207</v>
      </c>
      <c r="AA20" s="222" t="s">
        <v>441</v>
      </c>
      <c r="AB20" s="222" t="s">
        <v>441</v>
      </c>
      <c r="AC20" s="222" t="s">
        <v>441</v>
      </c>
      <c r="AD20" s="222" t="s">
        <v>441</v>
      </c>
      <c r="AE20" s="222" t="s">
        <v>441</v>
      </c>
      <c r="AF20" s="222" t="s">
        <v>441</v>
      </c>
      <c r="AG20" s="222" t="s">
        <v>441</v>
      </c>
      <c r="AH20" s="222" t="s">
        <v>441</v>
      </c>
      <c r="AI20" s="222" t="s">
        <v>441</v>
      </c>
      <c r="AJ20" s="222" t="s">
        <v>441</v>
      </c>
      <c r="AK20" s="222">
        <v>0.74099999999999999</v>
      </c>
      <c r="AL20" s="222">
        <v>1.6140000000000001</v>
      </c>
      <c r="AM20" s="222">
        <v>2.355</v>
      </c>
      <c r="AN20" s="222">
        <v>1.216</v>
      </c>
      <c r="AO20" s="222">
        <v>0.84199999999999997</v>
      </c>
      <c r="AP20" s="222">
        <v>0.73499999999999999</v>
      </c>
      <c r="AQ20" s="222">
        <v>2.246</v>
      </c>
      <c r="AR20" s="222">
        <v>1.4139999999999999</v>
      </c>
      <c r="AS20" s="222">
        <v>2.9929999999999999</v>
      </c>
      <c r="AT20" s="222">
        <v>1.0609999999999999</v>
      </c>
      <c r="AU20" s="222">
        <v>0.61299999999999999</v>
      </c>
      <c r="AV20" s="222">
        <v>0.94299999999999995</v>
      </c>
      <c r="AW20" s="222">
        <v>1.0289999999999999</v>
      </c>
      <c r="AX20" s="222">
        <v>0.95699999999999996</v>
      </c>
      <c r="AY20" s="222">
        <v>1.0630000000000002</v>
      </c>
      <c r="AZ20" s="222">
        <v>1.0920000000000001</v>
      </c>
      <c r="BA20" s="233">
        <v>0.112</v>
      </c>
      <c r="BB20" s="222" t="s">
        <v>441</v>
      </c>
      <c r="BC20" s="222">
        <v>0.78100000000000003</v>
      </c>
      <c r="BD20" s="222">
        <v>0.78100000000000003</v>
      </c>
      <c r="BE20" s="222">
        <v>0.78100000000000003</v>
      </c>
      <c r="BF20" s="222">
        <v>0.78100000000000003</v>
      </c>
      <c r="BG20" s="222">
        <v>0.78100000000000003</v>
      </c>
    </row>
    <row r="21" spans="22:59" ht="15.75" customHeight="1" thickBot="1">
      <c r="V21" s="94"/>
      <c r="W21" s="464"/>
      <c r="X21" s="467"/>
      <c r="Y21" s="265" t="s">
        <v>119</v>
      </c>
      <c r="Z21" s="155" t="s">
        <v>207</v>
      </c>
      <c r="AA21" s="223" t="s">
        <v>441</v>
      </c>
      <c r="AB21" s="223" t="s">
        <v>441</v>
      </c>
      <c r="AC21" s="223" t="s">
        <v>441</v>
      </c>
      <c r="AD21" s="223" t="s">
        <v>441</v>
      </c>
      <c r="AE21" s="223" t="s">
        <v>441</v>
      </c>
      <c r="AF21" s="223" t="s">
        <v>441</v>
      </c>
      <c r="AG21" s="223" t="s">
        <v>441</v>
      </c>
      <c r="AH21" s="223" t="s">
        <v>441</v>
      </c>
      <c r="AI21" s="223" t="s">
        <v>441</v>
      </c>
      <c r="AJ21" s="223" t="s">
        <v>441</v>
      </c>
      <c r="AK21" s="223" t="s">
        <v>441</v>
      </c>
      <c r="AL21" s="223">
        <v>18.663059999999998</v>
      </c>
      <c r="AM21" s="223">
        <v>13.987</v>
      </c>
      <c r="AN21" s="223">
        <v>12.90283</v>
      </c>
      <c r="AO21" s="223">
        <v>13.70016</v>
      </c>
      <c r="AP21" s="223">
        <v>10.853769999999999</v>
      </c>
      <c r="AQ21" s="223">
        <v>25.748859999999997</v>
      </c>
      <c r="AR21" s="223">
        <v>28.889899999999997</v>
      </c>
      <c r="AS21" s="223">
        <v>38.630389999999998</v>
      </c>
      <c r="AT21" s="223">
        <v>91.742649999999998</v>
      </c>
      <c r="AU21" s="223">
        <v>116.65015999999999</v>
      </c>
      <c r="AV21" s="223">
        <v>77.970069999999993</v>
      </c>
      <c r="AW21" s="223">
        <v>79.310550000000006</v>
      </c>
      <c r="AX21" s="223">
        <v>97.407029999999992</v>
      </c>
      <c r="AY21" s="223">
        <v>89.611940000000004</v>
      </c>
      <c r="AZ21" s="223">
        <v>81.214770000000001</v>
      </c>
      <c r="BA21" s="223">
        <v>79.052109999999999</v>
      </c>
      <c r="BB21" s="223">
        <v>90.71</v>
      </c>
      <c r="BC21" s="223">
        <v>97.438000000000002</v>
      </c>
      <c r="BD21" s="223">
        <v>85.938000000000002</v>
      </c>
      <c r="BE21" s="223">
        <v>98.847999999999999</v>
      </c>
      <c r="BF21" s="223">
        <v>92.132999999999996</v>
      </c>
      <c r="BG21" s="223">
        <v>71.221999999999994</v>
      </c>
    </row>
    <row r="22" spans="22:59" ht="15.75" thickBot="1">
      <c r="V22" s="94"/>
      <c r="W22" s="465"/>
      <c r="X22" s="266" t="s">
        <v>126</v>
      </c>
      <c r="Y22" s="267" t="s">
        <v>142</v>
      </c>
      <c r="Z22" s="227" t="s">
        <v>207</v>
      </c>
      <c r="AA22" s="230">
        <v>1634.6</v>
      </c>
      <c r="AB22" s="230">
        <v>1634.6</v>
      </c>
      <c r="AC22" s="230">
        <v>1634.6</v>
      </c>
      <c r="AD22" s="230">
        <v>1634.6</v>
      </c>
      <c r="AE22" s="230">
        <v>1634.6</v>
      </c>
      <c r="AF22" s="230">
        <v>1634.6</v>
      </c>
      <c r="AG22" s="230">
        <v>1634.6</v>
      </c>
      <c r="AH22" s="230">
        <v>1634.6</v>
      </c>
      <c r="AI22" s="230">
        <v>1490</v>
      </c>
      <c r="AJ22" s="230">
        <v>1620</v>
      </c>
      <c r="AK22" s="230">
        <v>2061</v>
      </c>
      <c r="AL22" s="230">
        <v>1439</v>
      </c>
      <c r="AM22" s="230">
        <v>1563</v>
      </c>
      <c r="AN22" s="230">
        <v>2377</v>
      </c>
      <c r="AO22" s="230">
        <v>2533</v>
      </c>
      <c r="AP22" s="230">
        <v>2683</v>
      </c>
      <c r="AQ22" s="230">
        <v>2841</v>
      </c>
      <c r="AR22" s="230">
        <v>3044.7577300287817</v>
      </c>
      <c r="AS22" s="230">
        <v>3724</v>
      </c>
      <c r="AT22" s="230">
        <v>3918</v>
      </c>
      <c r="AU22" s="230">
        <v>3900</v>
      </c>
      <c r="AV22" s="230">
        <v>4065</v>
      </c>
      <c r="AW22" s="230">
        <v>4151</v>
      </c>
      <c r="AX22" s="230">
        <v>4425</v>
      </c>
      <c r="AY22" s="230">
        <v>4878</v>
      </c>
      <c r="AZ22" s="230">
        <v>4628</v>
      </c>
      <c r="BA22" s="230">
        <v>4555</v>
      </c>
      <c r="BB22" s="230">
        <v>4832</v>
      </c>
      <c r="BC22" s="230">
        <v>4690</v>
      </c>
      <c r="BD22" s="230">
        <v>5097</v>
      </c>
      <c r="BE22" s="230">
        <v>4996</v>
      </c>
      <c r="BF22" s="230">
        <v>4986</v>
      </c>
      <c r="BG22" s="230">
        <v>4958</v>
      </c>
    </row>
    <row r="23" spans="22:59" ht="15" customHeight="1">
      <c r="V23" s="94"/>
      <c r="W23" s="455" t="s">
        <v>127</v>
      </c>
      <c r="X23" s="456"/>
      <c r="Y23" s="194" t="s">
        <v>125</v>
      </c>
      <c r="Z23" s="156" t="s">
        <v>207</v>
      </c>
      <c r="AA23" s="225">
        <v>111</v>
      </c>
      <c r="AB23" s="225">
        <v>151</v>
      </c>
      <c r="AC23" s="225">
        <v>169</v>
      </c>
      <c r="AD23" s="225">
        <v>222</v>
      </c>
      <c r="AE23" s="225">
        <v>248</v>
      </c>
      <c r="AF23" s="225">
        <v>275</v>
      </c>
      <c r="AG23" s="225">
        <v>276</v>
      </c>
      <c r="AH23" s="225">
        <v>272</v>
      </c>
      <c r="AI23" s="225">
        <v>271</v>
      </c>
      <c r="AJ23" s="225">
        <v>297</v>
      </c>
      <c r="AK23" s="225">
        <v>361</v>
      </c>
      <c r="AL23" s="225">
        <v>316</v>
      </c>
      <c r="AM23" s="225">
        <v>284</v>
      </c>
      <c r="AN23" s="225">
        <v>240</v>
      </c>
      <c r="AO23" s="225">
        <v>213</v>
      </c>
      <c r="AP23" s="225">
        <v>181</v>
      </c>
      <c r="AQ23" s="225">
        <v>168</v>
      </c>
      <c r="AR23" s="225">
        <v>148</v>
      </c>
      <c r="AS23" s="225">
        <v>141</v>
      </c>
      <c r="AT23" s="225">
        <v>112</v>
      </c>
      <c r="AU23" s="225">
        <v>95</v>
      </c>
      <c r="AV23" s="225">
        <v>77</v>
      </c>
      <c r="AW23" s="225">
        <v>66</v>
      </c>
      <c r="AX23" s="225">
        <v>62</v>
      </c>
      <c r="AY23" s="225">
        <v>53</v>
      </c>
      <c r="AZ23" s="225">
        <v>59</v>
      </c>
      <c r="BA23" s="225">
        <v>63</v>
      </c>
      <c r="BB23" s="225">
        <v>70</v>
      </c>
      <c r="BC23" s="225">
        <v>64</v>
      </c>
      <c r="BD23" s="225">
        <v>70</v>
      </c>
      <c r="BE23" s="225">
        <v>69</v>
      </c>
      <c r="BF23" s="225">
        <v>73</v>
      </c>
      <c r="BG23" s="225">
        <v>81</v>
      </c>
    </row>
    <row r="24" spans="22:59">
      <c r="V24" s="94"/>
      <c r="W24" s="457"/>
      <c r="X24" s="458"/>
      <c r="Y24" s="5" t="s">
        <v>128</v>
      </c>
      <c r="Z24" s="41" t="s">
        <v>207</v>
      </c>
      <c r="AA24" s="222">
        <v>119</v>
      </c>
      <c r="AB24" s="222">
        <v>109</v>
      </c>
      <c r="AC24" s="222">
        <v>110</v>
      </c>
      <c r="AD24" s="222">
        <v>109</v>
      </c>
      <c r="AE24" s="222">
        <v>118</v>
      </c>
      <c r="AF24" s="222">
        <v>126</v>
      </c>
      <c r="AG24" s="222">
        <v>123</v>
      </c>
      <c r="AH24" s="222">
        <v>118</v>
      </c>
      <c r="AI24" s="222">
        <v>108</v>
      </c>
      <c r="AJ24" s="222">
        <v>91</v>
      </c>
      <c r="AK24" s="222">
        <v>75</v>
      </c>
      <c r="AL24" s="222">
        <v>70</v>
      </c>
      <c r="AM24" s="222">
        <v>66</v>
      </c>
      <c r="AN24" s="222">
        <v>23</v>
      </c>
      <c r="AO24" s="222">
        <v>15</v>
      </c>
      <c r="AP24" s="222">
        <v>12</v>
      </c>
      <c r="AQ24" s="222">
        <v>11</v>
      </c>
      <c r="AR24" s="222">
        <v>11</v>
      </c>
      <c r="AS24" s="222">
        <v>12</v>
      </c>
      <c r="AT24" s="222">
        <v>9</v>
      </c>
      <c r="AU24" s="222">
        <v>8</v>
      </c>
      <c r="AV24" s="222">
        <v>6</v>
      </c>
      <c r="AW24" s="222">
        <v>6</v>
      </c>
      <c r="AX24" s="222">
        <v>6</v>
      </c>
      <c r="AY24" s="222">
        <v>2</v>
      </c>
      <c r="AZ24" s="222">
        <v>2</v>
      </c>
      <c r="BA24" s="222">
        <v>5</v>
      </c>
      <c r="BB24" s="222">
        <v>3</v>
      </c>
      <c r="BC24" s="222">
        <v>3</v>
      </c>
      <c r="BD24" s="222">
        <v>2</v>
      </c>
      <c r="BE24" s="222">
        <v>2</v>
      </c>
      <c r="BF24" s="222">
        <v>3</v>
      </c>
      <c r="BG24" s="222">
        <v>5</v>
      </c>
    </row>
    <row r="25" spans="22:59">
      <c r="V25" s="94"/>
      <c r="W25" s="457"/>
      <c r="X25" s="459"/>
      <c r="Y25" s="5" t="s">
        <v>129</v>
      </c>
      <c r="Z25" s="41" t="s">
        <v>207</v>
      </c>
      <c r="AA25" s="222" t="s">
        <v>441</v>
      </c>
      <c r="AB25" s="222" t="s">
        <v>441</v>
      </c>
      <c r="AC25" s="222" t="s">
        <v>441</v>
      </c>
      <c r="AD25" s="222" t="s">
        <v>441</v>
      </c>
      <c r="AE25" s="222" t="s">
        <v>441</v>
      </c>
      <c r="AF25" s="222" t="s">
        <v>441</v>
      </c>
      <c r="AG25" s="222" t="s">
        <v>441</v>
      </c>
      <c r="AH25" s="222" t="s">
        <v>441</v>
      </c>
      <c r="AI25" s="222" t="s">
        <v>441</v>
      </c>
      <c r="AJ25" s="222">
        <v>43</v>
      </c>
      <c r="AK25" s="222">
        <v>57</v>
      </c>
      <c r="AL25" s="222">
        <v>90</v>
      </c>
      <c r="AM25" s="222">
        <v>55</v>
      </c>
      <c r="AN25" s="222">
        <v>48</v>
      </c>
      <c r="AO25" s="222">
        <v>52</v>
      </c>
      <c r="AP25" s="222">
        <v>51</v>
      </c>
      <c r="AQ25" s="222">
        <v>49</v>
      </c>
      <c r="AR25" s="222">
        <v>40</v>
      </c>
      <c r="AS25" s="222">
        <v>39</v>
      </c>
      <c r="AT25" s="222">
        <v>28</v>
      </c>
      <c r="AU25" s="222">
        <v>30</v>
      </c>
      <c r="AV25" s="222">
        <v>31</v>
      </c>
      <c r="AW25" s="222">
        <v>30</v>
      </c>
      <c r="AX25" s="222">
        <v>27</v>
      </c>
      <c r="AY25" s="222">
        <v>27</v>
      </c>
      <c r="AZ25" s="222">
        <v>20</v>
      </c>
      <c r="BA25" s="222">
        <v>19</v>
      </c>
      <c r="BB25" s="222">
        <v>17</v>
      </c>
      <c r="BC25" s="222">
        <v>14</v>
      </c>
      <c r="BD25" s="222">
        <v>18</v>
      </c>
      <c r="BE25" s="222">
        <v>16</v>
      </c>
      <c r="BF25" s="222">
        <v>17</v>
      </c>
      <c r="BG25" s="222" t="s">
        <v>441</v>
      </c>
    </row>
    <row r="26" spans="22:59">
      <c r="V26" s="94"/>
      <c r="W26" s="457"/>
      <c r="X26" s="459"/>
      <c r="Y26" s="5" t="s">
        <v>119</v>
      </c>
      <c r="Z26" s="41" t="s">
        <v>207</v>
      </c>
      <c r="AA26" s="222" t="s">
        <v>441</v>
      </c>
      <c r="AB26" s="222" t="s">
        <v>441</v>
      </c>
      <c r="AC26" s="222" t="s">
        <v>441</v>
      </c>
      <c r="AD26" s="222" t="s">
        <v>441</v>
      </c>
      <c r="AE26" s="222" t="s">
        <v>441</v>
      </c>
      <c r="AF26" s="222" t="s">
        <v>441</v>
      </c>
      <c r="AG26" s="222" t="s">
        <v>441</v>
      </c>
      <c r="AH26" s="222" t="s">
        <v>441</v>
      </c>
      <c r="AI26" s="222" t="s">
        <v>441</v>
      </c>
      <c r="AJ26" s="222" t="s">
        <v>441</v>
      </c>
      <c r="AK26" s="222" t="s">
        <v>441</v>
      </c>
      <c r="AL26" s="222" t="s">
        <v>441</v>
      </c>
      <c r="AM26" s="222" t="s">
        <v>441</v>
      </c>
      <c r="AN26" s="222" t="s">
        <v>441</v>
      </c>
      <c r="AO26" s="222">
        <v>8</v>
      </c>
      <c r="AP26" s="222">
        <v>27</v>
      </c>
      <c r="AQ26" s="222">
        <v>34</v>
      </c>
      <c r="AR26" s="222">
        <v>42</v>
      </c>
      <c r="AS26" s="222">
        <v>48</v>
      </c>
      <c r="AT26" s="222">
        <v>48</v>
      </c>
      <c r="AU26" s="222">
        <v>49</v>
      </c>
      <c r="AV26" s="222">
        <v>45</v>
      </c>
      <c r="AW26" s="222">
        <v>45</v>
      </c>
      <c r="AX26" s="222">
        <v>44</v>
      </c>
      <c r="AY26" s="222">
        <v>50</v>
      </c>
      <c r="AZ26" s="222">
        <v>49</v>
      </c>
      <c r="BA26" s="222">
        <v>51</v>
      </c>
      <c r="BB26" s="222">
        <v>58</v>
      </c>
      <c r="BC26" s="222">
        <v>61</v>
      </c>
      <c r="BD26" s="222">
        <v>56</v>
      </c>
      <c r="BE26" s="222">
        <v>10</v>
      </c>
      <c r="BF26" s="222">
        <v>1</v>
      </c>
      <c r="BG26" s="222">
        <v>2</v>
      </c>
    </row>
    <row r="27" spans="22:59">
      <c r="V27" s="94"/>
      <c r="W27" s="457"/>
      <c r="X27" s="459"/>
      <c r="Y27" s="268" t="s">
        <v>130</v>
      </c>
      <c r="Z27" s="41" t="s">
        <v>207</v>
      </c>
      <c r="AA27" s="226">
        <v>67</v>
      </c>
      <c r="AB27" s="226">
        <v>67</v>
      </c>
      <c r="AC27" s="226">
        <v>53</v>
      </c>
      <c r="AD27" s="226">
        <v>45</v>
      </c>
      <c r="AE27" s="226">
        <v>36</v>
      </c>
      <c r="AF27" s="226">
        <v>37</v>
      </c>
      <c r="AG27" s="226">
        <v>38</v>
      </c>
      <c r="AH27" s="226">
        <v>43</v>
      </c>
      <c r="AI27" s="226">
        <v>32</v>
      </c>
      <c r="AJ27" s="226">
        <v>34</v>
      </c>
      <c r="AK27" s="226">
        <v>30</v>
      </c>
      <c r="AL27" s="226">
        <v>30</v>
      </c>
      <c r="AM27" s="226">
        <v>26</v>
      </c>
      <c r="AN27" s="226">
        <v>20</v>
      </c>
      <c r="AO27" s="226">
        <v>11</v>
      </c>
      <c r="AP27" s="226">
        <v>10</v>
      </c>
      <c r="AQ27" s="226">
        <v>8</v>
      </c>
      <c r="AR27" s="226">
        <v>8</v>
      </c>
      <c r="AS27" s="226">
        <v>2</v>
      </c>
      <c r="AT27" s="226">
        <v>1</v>
      </c>
      <c r="AU27" s="226">
        <v>1</v>
      </c>
      <c r="AV27" s="226">
        <v>1</v>
      </c>
      <c r="AW27" s="226" t="s">
        <v>441</v>
      </c>
      <c r="AX27" s="226" t="s">
        <v>441</v>
      </c>
      <c r="AY27" s="226" t="s">
        <v>441</v>
      </c>
      <c r="AZ27" s="226" t="s">
        <v>441</v>
      </c>
      <c r="BA27" s="226" t="s">
        <v>441</v>
      </c>
      <c r="BB27" s="226" t="s">
        <v>441</v>
      </c>
      <c r="BC27" s="226" t="s">
        <v>441</v>
      </c>
      <c r="BD27" s="226" t="s">
        <v>441</v>
      </c>
      <c r="BE27" s="226" t="s">
        <v>441</v>
      </c>
      <c r="BF27" s="226" t="s">
        <v>441</v>
      </c>
      <c r="BG27" s="226" t="s">
        <v>441</v>
      </c>
    </row>
    <row r="28" spans="22:59">
      <c r="V28" s="94"/>
      <c r="W28" s="457"/>
      <c r="X28" s="459"/>
      <c r="Y28" s="361" t="s">
        <v>196</v>
      </c>
      <c r="Z28" s="221" t="s">
        <v>207</v>
      </c>
      <c r="AA28" s="226" t="s">
        <v>441</v>
      </c>
      <c r="AB28" s="226" t="s">
        <v>441</v>
      </c>
      <c r="AC28" s="226">
        <v>9</v>
      </c>
      <c r="AD28" s="226">
        <v>9</v>
      </c>
      <c r="AE28" s="226">
        <v>21</v>
      </c>
      <c r="AF28" s="226">
        <v>32</v>
      </c>
      <c r="AG28" s="226">
        <v>44</v>
      </c>
      <c r="AH28" s="226">
        <v>44</v>
      </c>
      <c r="AI28" s="226">
        <v>40</v>
      </c>
      <c r="AJ28" s="226">
        <v>40</v>
      </c>
      <c r="AK28" s="226">
        <v>39</v>
      </c>
      <c r="AL28" s="226">
        <v>55</v>
      </c>
      <c r="AM28" s="226">
        <v>56</v>
      </c>
      <c r="AN28" s="226">
        <v>42</v>
      </c>
      <c r="AO28" s="226">
        <v>30</v>
      </c>
      <c r="AP28" s="226">
        <v>24</v>
      </c>
      <c r="AQ28" s="226">
        <v>22</v>
      </c>
      <c r="AR28" s="226">
        <v>18</v>
      </c>
      <c r="AS28" s="226">
        <v>19</v>
      </c>
      <c r="AT28" s="226">
        <v>18</v>
      </c>
      <c r="AU28" s="226">
        <v>23</v>
      </c>
      <c r="AV28" s="226">
        <v>20</v>
      </c>
      <c r="AW28" s="226">
        <v>27</v>
      </c>
      <c r="AX28" s="226">
        <v>27</v>
      </c>
      <c r="AY28" s="226">
        <v>22</v>
      </c>
      <c r="AZ28" s="226">
        <v>23</v>
      </c>
      <c r="BA28" s="226">
        <v>23</v>
      </c>
      <c r="BB28" s="226">
        <v>21</v>
      </c>
      <c r="BC28" s="226">
        <v>20</v>
      </c>
      <c r="BD28" s="226">
        <v>9</v>
      </c>
      <c r="BE28" s="226">
        <v>2</v>
      </c>
      <c r="BF28" s="226">
        <v>2</v>
      </c>
      <c r="BG28" s="226">
        <v>3</v>
      </c>
    </row>
    <row r="29" spans="22:59">
      <c r="V29" s="94"/>
      <c r="W29" s="457"/>
      <c r="X29" s="459"/>
      <c r="Y29" s="268" t="s">
        <v>131</v>
      </c>
      <c r="Z29" s="221" t="s">
        <v>207</v>
      </c>
      <c r="AA29" s="226" t="s">
        <v>441</v>
      </c>
      <c r="AB29" s="226" t="s">
        <v>441</v>
      </c>
      <c r="AC29" s="226">
        <v>25</v>
      </c>
      <c r="AD29" s="226">
        <v>26</v>
      </c>
      <c r="AE29" s="226">
        <v>29</v>
      </c>
      <c r="AF29" s="226">
        <v>26</v>
      </c>
      <c r="AG29" s="226">
        <v>28</v>
      </c>
      <c r="AH29" s="226">
        <v>27</v>
      </c>
      <c r="AI29" s="226">
        <v>37</v>
      </c>
      <c r="AJ29" s="226">
        <v>32</v>
      </c>
      <c r="AK29" s="226">
        <v>42</v>
      </c>
      <c r="AL29" s="226">
        <v>70</v>
      </c>
      <c r="AM29" s="226">
        <v>86</v>
      </c>
      <c r="AN29" s="226">
        <v>70</v>
      </c>
      <c r="AO29" s="226">
        <v>130</v>
      </c>
      <c r="AP29" s="226">
        <v>210</v>
      </c>
      <c r="AQ29" s="226">
        <v>274</v>
      </c>
      <c r="AR29" s="226">
        <v>328</v>
      </c>
      <c r="AS29" s="226">
        <v>339</v>
      </c>
      <c r="AT29" s="226">
        <v>349</v>
      </c>
      <c r="AU29" s="226">
        <v>388</v>
      </c>
      <c r="AV29" s="226">
        <v>377</v>
      </c>
      <c r="AW29" s="226">
        <v>363</v>
      </c>
      <c r="AX29" s="226">
        <v>372</v>
      </c>
      <c r="AY29" s="226">
        <v>415</v>
      </c>
      <c r="AZ29" s="226">
        <v>439</v>
      </c>
      <c r="BA29" s="226">
        <v>407</v>
      </c>
      <c r="BB29" s="226">
        <v>436</v>
      </c>
      <c r="BC29" s="226">
        <v>446</v>
      </c>
      <c r="BD29" s="226">
        <v>402</v>
      </c>
      <c r="BE29" s="226">
        <v>412</v>
      </c>
      <c r="BF29" s="226">
        <v>425</v>
      </c>
      <c r="BG29" s="226">
        <v>433</v>
      </c>
    </row>
    <row r="30" spans="22:59" ht="15.75" thickBot="1">
      <c r="V30" s="94"/>
      <c r="W30" s="460"/>
      <c r="X30" s="461"/>
      <c r="Y30" s="192" t="s">
        <v>132</v>
      </c>
      <c r="Z30" s="155" t="s">
        <v>207</v>
      </c>
      <c r="AA30" s="223" t="s">
        <v>441</v>
      </c>
      <c r="AB30" s="223" t="s">
        <v>441</v>
      </c>
      <c r="AC30" s="223" t="s">
        <v>441</v>
      </c>
      <c r="AD30" s="223" t="s">
        <v>441</v>
      </c>
      <c r="AE30" s="223" t="s">
        <v>441</v>
      </c>
      <c r="AF30" s="223" t="s">
        <v>441</v>
      </c>
      <c r="AG30" s="223" t="s">
        <v>441</v>
      </c>
      <c r="AH30" s="223">
        <v>8</v>
      </c>
      <c r="AI30" s="223">
        <v>7</v>
      </c>
      <c r="AJ30" s="223">
        <v>9</v>
      </c>
      <c r="AK30" s="223">
        <v>7</v>
      </c>
      <c r="AL30" s="223">
        <v>6</v>
      </c>
      <c r="AM30" s="223">
        <v>6</v>
      </c>
      <c r="AN30" s="223">
        <v>8</v>
      </c>
      <c r="AO30" s="223">
        <v>9</v>
      </c>
      <c r="AP30" s="223">
        <v>9</v>
      </c>
      <c r="AQ30" s="223">
        <v>9</v>
      </c>
      <c r="AR30" s="223">
        <v>12</v>
      </c>
      <c r="AS30" s="223">
        <v>24</v>
      </c>
      <c r="AT30" s="223">
        <v>11</v>
      </c>
      <c r="AU30" s="223">
        <v>9</v>
      </c>
      <c r="AV30" s="223">
        <v>32</v>
      </c>
      <c r="AW30" s="223">
        <v>37</v>
      </c>
      <c r="AX30" s="223">
        <v>40</v>
      </c>
      <c r="AY30" s="223">
        <v>46</v>
      </c>
      <c r="AZ30" s="223">
        <v>51</v>
      </c>
      <c r="BA30" s="223">
        <v>58</v>
      </c>
      <c r="BB30" s="223">
        <v>47</v>
      </c>
      <c r="BC30" s="223">
        <v>66</v>
      </c>
      <c r="BD30" s="223">
        <v>66</v>
      </c>
      <c r="BE30" s="223">
        <v>96</v>
      </c>
      <c r="BF30" s="223">
        <v>112</v>
      </c>
      <c r="BG30" s="223">
        <v>136</v>
      </c>
    </row>
    <row r="31" spans="22:59" ht="26.25" customHeight="1" thickBot="1">
      <c r="V31" s="94"/>
      <c r="W31" s="450" t="s">
        <v>106</v>
      </c>
      <c r="X31" s="451"/>
      <c r="Y31" s="267" t="s">
        <v>133</v>
      </c>
      <c r="Z31" s="155" t="s">
        <v>207</v>
      </c>
      <c r="AA31" s="223">
        <v>33.587219723114487</v>
      </c>
      <c r="AB31" s="223">
        <v>33.587219723114487</v>
      </c>
      <c r="AC31" s="223">
        <v>33.587219723114487</v>
      </c>
      <c r="AD31" s="223">
        <v>33.587219723114487</v>
      </c>
      <c r="AE31" s="223">
        <v>33.587219723114487</v>
      </c>
      <c r="AF31" s="223">
        <v>38.822212781385289</v>
      </c>
      <c r="AG31" s="223">
        <v>43.628108047994537</v>
      </c>
      <c r="AH31" s="223">
        <v>61.907673972776166</v>
      </c>
      <c r="AI31" s="223">
        <v>79.488</v>
      </c>
      <c r="AJ31" s="223">
        <v>128.84899999999999</v>
      </c>
      <c r="AK31" s="223">
        <v>148.23099999999999</v>
      </c>
      <c r="AL31" s="223">
        <v>175.452</v>
      </c>
      <c r="AM31" s="223">
        <v>241.88800000000001</v>
      </c>
      <c r="AN31" s="223">
        <v>326.90100000000001</v>
      </c>
      <c r="AO31" s="223">
        <v>384.52100000000002</v>
      </c>
      <c r="AP31" s="223">
        <v>414.80099999999999</v>
      </c>
      <c r="AQ31" s="223">
        <v>395.37200000000001</v>
      </c>
      <c r="AR31" s="223">
        <v>397.101</v>
      </c>
      <c r="AS31" s="223">
        <v>385.916</v>
      </c>
      <c r="AT31" s="223">
        <v>376.2</v>
      </c>
      <c r="AU31" s="223">
        <v>380.34199999999998</v>
      </c>
      <c r="AV31" s="223">
        <v>389.23500000000001</v>
      </c>
      <c r="AW31" s="223">
        <v>384.17200000000003</v>
      </c>
      <c r="AX31" s="223">
        <v>386.38100000000003</v>
      </c>
      <c r="AY31" s="223">
        <v>388.303</v>
      </c>
      <c r="AZ31" s="223">
        <v>360.91800000000001</v>
      </c>
      <c r="BA31" s="223">
        <v>359.78100000000001</v>
      </c>
      <c r="BB31" s="223">
        <v>359.07499999999999</v>
      </c>
      <c r="BC31" s="223">
        <v>362.351</v>
      </c>
      <c r="BD31" s="223">
        <v>318.036</v>
      </c>
      <c r="BE31" s="223">
        <v>309.88299999999998</v>
      </c>
      <c r="BF31" s="223">
        <v>296.59399999999999</v>
      </c>
      <c r="BG31" s="223">
        <v>296.59399999999999</v>
      </c>
    </row>
    <row r="32" spans="22:59">
      <c r="V32" s="94"/>
      <c r="W32" s="446" t="s">
        <v>143</v>
      </c>
      <c r="X32" s="447"/>
      <c r="Y32" s="193" t="s">
        <v>105</v>
      </c>
      <c r="Z32" s="44" t="s">
        <v>207</v>
      </c>
      <c r="AA32" s="224" t="s">
        <v>441</v>
      </c>
      <c r="AB32" s="224" t="s">
        <v>441</v>
      </c>
      <c r="AC32" s="224" t="s">
        <v>441</v>
      </c>
      <c r="AD32" s="224" t="s">
        <v>441</v>
      </c>
      <c r="AE32" s="224" t="s">
        <v>441</v>
      </c>
      <c r="AF32" s="224" t="s">
        <v>441</v>
      </c>
      <c r="AG32" s="224" t="s">
        <v>441</v>
      </c>
      <c r="AH32" s="232">
        <v>9.0999999999999998E-2</v>
      </c>
      <c r="AI32" s="232">
        <v>0.17400000000000002</v>
      </c>
      <c r="AJ32" s="232">
        <v>0.16800000000000001</v>
      </c>
      <c r="AK32" s="232">
        <v>0.44500000000000001</v>
      </c>
      <c r="AL32" s="224">
        <v>0.58899999999999997</v>
      </c>
      <c r="AM32" s="224">
        <v>4.4039999999999999</v>
      </c>
      <c r="AN32" s="224">
        <v>7.282</v>
      </c>
      <c r="AO32" s="224">
        <v>5.9830000000000005</v>
      </c>
      <c r="AP32" s="224">
        <v>4.6420000000000003</v>
      </c>
      <c r="AQ32" s="224">
        <v>7.2030000000000003</v>
      </c>
      <c r="AR32" s="224">
        <v>3.8069999999999999</v>
      </c>
      <c r="AS32" s="224">
        <v>2.544</v>
      </c>
      <c r="AT32" s="224">
        <v>3.3559999999999999</v>
      </c>
      <c r="AU32" s="224">
        <v>4.1770000000000005</v>
      </c>
      <c r="AV32" s="224">
        <v>3.331</v>
      </c>
      <c r="AW32" s="224">
        <v>4.0060000000000002</v>
      </c>
      <c r="AX32" s="224">
        <v>3.2693000000000003</v>
      </c>
      <c r="AY32" s="224">
        <v>3.6369000000000002</v>
      </c>
      <c r="AZ32" s="224">
        <v>4.407</v>
      </c>
      <c r="BA32" s="224">
        <v>3.2339199999999999</v>
      </c>
      <c r="BB32" s="224">
        <v>3.6449099999999999</v>
      </c>
      <c r="BC32" s="232">
        <v>0.22496000000000002</v>
      </c>
      <c r="BD32" s="232">
        <v>8.2879999999999995E-2</v>
      </c>
      <c r="BE32" s="232">
        <v>0.4138</v>
      </c>
      <c r="BF32" s="232" t="s">
        <v>441</v>
      </c>
      <c r="BG32" s="232" t="s">
        <v>441</v>
      </c>
    </row>
    <row r="33" spans="22:59">
      <c r="V33" s="94"/>
      <c r="W33" s="446"/>
      <c r="X33" s="447"/>
      <c r="Y33" s="5" t="s">
        <v>104</v>
      </c>
      <c r="Z33" s="41" t="s">
        <v>207</v>
      </c>
      <c r="AA33" s="224" t="s">
        <v>441</v>
      </c>
      <c r="AB33" s="224" t="s">
        <v>441</v>
      </c>
      <c r="AC33" s="224" t="s">
        <v>441</v>
      </c>
      <c r="AD33" s="224" t="s">
        <v>441</v>
      </c>
      <c r="AE33" s="224" t="s">
        <v>441</v>
      </c>
      <c r="AF33" s="224" t="s">
        <v>441</v>
      </c>
      <c r="AG33" s="224" t="s">
        <v>441</v>
      </c>
      <c r="AH33" s="224" t="s">
        <v>441</v>
      </c>
      <c r="AI33" s="224">
        <v>5.1930000000000005</v>
      </c>
      <c r="AJ33" s="224">
        <v>7.5250000000000004</v>
      </c>
      <c r="AK33" s="224">
        <v>7.4729999999999999</v>
      </c>
      <c r="AL33" s="224">
        <v>6.8090000000000002</v>
      </c>
      <c r="AM33" s="224">
        <v>7.1560000000000006</v>
      </c>
      <c r="AN33" s="224">
        <v>10.9779</v>
      </c>
      <c r="AO33" s="224">
        <v>11.742800000000001</v>
      </c>
      <c r="AP33" s="224">
        <v>15.2883</v>
      </c>
      <c r="AQ33" s="224">
        <v>19.907599999999999</v>
      </c>
      <c r="AR33" s="224">
        <v>21.7136</v>
      </c>
      <c r="AS33" s="224">
        <v>22.067700000000002</v>
      </c>
      <c r="AT33" s="224">
        <v>24.763099999999998</v>
      </c>
      <c r="AU33" s="224">
        <v>22.350100000000001</v>
      </c>
      <c r="AV33" s="224">
        <v>26.254489999999997</v>
      </c>
      <c r="AW33" s="224">
        <v>26.655009999999997</v>
      </c>
      <c r="AX33" s="224">
        <v>25.579100000000004</v>
      </c>
      <c r="AY33" s="224">
        <v>20.488130000000002</v>
      </c>
      <c r="AZ33" s="224">
        <v>21.827480000000001</v>
      </c>
      <c r="BA33" s="224">
        <v>18.976490000000002</v>
      </c>
      <c r="BB33" s="224">
        <v>17.652760000000001</v>
      </c>
      <c r="BC33" s="224">
        <v>16.668870000000002</v>
      </c>
      <c r="BD33" s="224">
        <v>17.44979</v>
      </c>
      <c r="BE33" s="224">
        <v>9.38809</v>
      </c>
      <c r="BF33" s="224">
        <v>3.1351</v>
      </c>
      <c r="BG33" s="224">
        <v>0.81664000000000003</v>
      </c>
    </row>
    <row r="34" spans="22:59">
      <c r="V34" s="94"/>
      <c r="W34" s="446"/>
      <c r="X34" s="447"/>
      <c r="Y34" s="5" t="s">
        <v>103</v>
      </c>
      <c r="Z34" s="41" t="s">
        <v>207</v>
      </c>
      <c r="AA34" s="224" t="s">
        <v>441</v>
      </c>
      <c r="AB34" s="224" t="s">
        <v>441</v>
      </c>
      <c r="AC34" s="224" t="s">
        <v>441</v>
      </c>
      <c r="AD34" s="224">
        <v>5.171134020618557</v>
      </c>
      <c r="AE34" s="224">
        <v>7.0927835051546388</v>
      </c>
      <c r="AF34" s="224">
        <v>8.1226804123711354</v>
      </c>
      <c r="AG34" s="224">
        <v>6.4020618556701034</v>
      </c>
      <c r="AH34" s="224">
        <v>6.7649484536082483</v>
      </c>
      <c r="AI34" s="224">
        <v>6.2195876288659795</v>
      </c>
      <c r="AJ34" s="224">
        <v>9.7360824742268051</v>
      </c>
      <c r="AK34" s="224">
        <v>25.068041237113402</v>
      </c>
      <c r="AL34" s="224">
        <v>65.558827731958772</v>
      </c>
      <c r="AM34" s="224">
        <v>103.4104974742268</v>
      </c>
      <c r="AN34" s="224">
        <v>172.14990878904098</v>
      </c>
      <c r="AO34" s="224">
        <v>293.10642753588013</v>
      </c>
      <c r="AP34" s="224">
        <v>464.86590803287032</v>
      </c>
      <c r="AQ34" s="224">
        <v>632.84391385939887</v>
      </c>
      <c r="AR34" s="224">
        <v>745.21516580447917</v>
      </c>
      <c r="AS34" s="224">
        <v>732.93598841326241</v>
      </c>
      <c r="AT34" s="224">
        <v>797.10824742268051</v>
      </c>
      <c r="AU34" s="224">
        <v>803.37835051546404</v>
      </c>
      <c r="AV34" s="224">
        <v>839.99690721649495</v>
      </c>
      <c r="AW34" s="224">
        <v>876.89484536082477</v>
      </c>
      <c r="AX34" s="224">
        <v>926.24329896907216</v>
      </c>
      <c r="AY34" s="224">
        <v>911.76082474226803</v>
      </c>
      <c r="AZ34" s="224">
        <v>940.31752577319594</v>
      </c>
      <c r="BA34" s="224">
        <v>1013.6113402061856</v>
      </c>
      <c r="BB34" s="224">
        <v>1021.5072164948454</v>
      </c>
      <c r="BC34" s="224">
        <v>1035.5103092783506</v>
      </c>
      <c r="BD34" s="224">
        <v>1012.5144329896907</v>
      </c>
      <c r="BE34" s="224">
        <v>991.80103092783509</v>
      </c>
      <c r="BF34" s="224">
        <v>1069.9453608247422</v>
      </c>
      <c r="BG34" s="224">
        <v>1031.1360824742269</v>
      </c>
    </row>
    <row r="35" spans="22:59">
      <c r="V35" s="94"/>
      <c r="W35" s="448"/>
      <c r="X35" s="449"/>
      <c r="Y35" s="139" t="s">
        <v>134</v>
      </c>
      <c r="Z35" s="41" t="s">
        <v>207</v>
      </c>
      <c r="AA35" s="224" t="s">
        <v>441</v>
      </c>
      <c r="AB35" s="224" t="s">
        <v>441</v>
      </c>
      <c r="AC35" s="224" t="s">
        <v>441</v>
      </c>
      <c r="AD35" s="224" t="s">
        <v>441</v>
      </c>
      <c r="AE35" s="224" t="s">
        <v>441</v>
      </c>
      <c r="AF35" s="224" t="s">
        <v>441</v>
      </c>
      <c r="AG35" s="224" t="s">
        <v>441</v>
      </c>
      <c r="AH35" s="224" t="s">
        <v>441</v>
      </c>
      <c r="AI35" s="224" t="s">
        <v>441</v>
      </c>
      <c r="AJ35" s="224" t="s">
        <v>441</v>
      </c>
      <c r="AK35" s="232">
        <v>0.23300000000000001</v>
      </c>
      <c r="AL35" s="232">
        <v>0.48</v>
      </c>
      <c r="AM35" s="224">
        <v>3.6659999999999999</v>
      </c>
      <c r="AN35" s="224">
        <v>5.2220000000000004</v>
      </c>
      <c r="AO35" s="224">
        <v>5.0149999999999997</v>
      </c>
      <c r="AP35" s="224">
        <v>8.1509999999999998</v>
      </c>
      <c r="AQ35" s="224">
        <v>7.4430000000000005</v>
      </c>
      <c r="AR35" s="224">
        <v>6.8609999999999998</v>
      </c>
      <c r="AS35" s="224">
        <v>16.274540000000002</v>
      </c>
      <c r="AT35" s="224">
        <v>21.046099999999999</v>
      </c>
      <c r="AU35" s="224">
        <v>15.378736000000002</v>
      </c>
      <c r="AV35" s="224">
        <v>16.149999999999999</v>
      </c>
      <c r="AW35" s="224">
        <v>13.855</v>
      </c>
      <c r="AX35" s="224">
        <v>15.808</v>
      </c>
      <c r="AY35" s="224">
        <v>17.128</v>
      </c>
      <c r="AZ35" s="224">
        <v>14.231</v>
      </c>
      <c r="BA35" s="224">
        <v>10.942</v>
      </c>
      <c r="BB35" s="224">
        <v>13.421000000000001</v>
      </c>
      <c r="BC35" s="224">
        <v>15.182</v>
      </c>
      <c r="BD35" s="224">
        <v>17.786000000000001</v>
      </c>
      <c r="BE35" s="224">
        <v>16.465</v>
      </c>
      <c r="BF35" s="224">
        <v>12.209</v>
      </c>
      <c r="BG35" s="224">
        <v>15.182</v>
      </c>
    </row>
    <row r="36" spans="22:59">
      <c r="V36" s="94"/>
    </row>
    <row r="37" spans="22:59">
      <c r="V37" s="94"/>
    </row>
    <row r="38" spans="22:59">
      <c r="V38" s="94"/>
    </row>
  </sheetData>
  <mergeCells count="8">
    <mergeCell ref="W32:X35"/>
    <mergeCell ref="W31:X31"/>
    <mergeCell ref="W9:X9"/>
    <mergeCell ref="X10:X13"/>
    <mergeCell ref="W23:X30"/>
    <mergeCell ref="W10:W13"/>
    <mergeCell ref="W14:W22"/>
    <mergeCell ref="X15:X21"/>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14F5-4517-4FAB-95A1-336C59507961}">
  <dimension ref="B1:BG19"/>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sheetView>
  </sheetViews>
  <sheetFormatPr defaultColWidth="6" defaultRowHeight="15"/>
  <cols>
    <col min="1" max="1" width="2.625" style="94" customWidth="1"/>
    <col min="2" max="16" width="2.625" style="94" hidden="1" customWidth="1"/>
    <col min="17" max="17" width="2.625" style="94" customWidth="1"/>
    <col min="18" max="19" width="3.875" style="94" customWidth="1"/>
    <col min="20" max="21" width="2.625" style="116" customWidth="1"/>
    <col min="22" max="22" width="5.5" style="94" customWidth="1"/>
    <col min="23" max="23" width="15.75" style="94" customWidth="1"/>
    <col min="24" max="24" width="13.125" style="94" customWidth="1"/>
    <col min="25" max="25" width="5.5" style="94" customWidth="1"/>
    <col min="26" max="26" width="10.875" style="94" customWidth="1"/>
    <col min="27" max="32" width="6.75" style="94" bestFit="1" customWidth="1"/>
    <col min="33" max="51" width="5.875" style="94" bestFit="1" customWidth="1"/>
    <col min="52" max="59" width="5.75" style="94" bestFit="1" customWidth="1"/>
    <col min="60" max="16384" width="6" style="94"/>
  </cols>
  <sheetData>
    <row r="1" spans="17:59" ht="18.75">
      <c r="Q1" s="205" t="s">
        <v>414</v>
      </c>
      <c r="R1" s="206"/>
      <c r="S1" s="206"/>
    </row>
    <row r="2" spans="17:59" ht="18.75">
      <c r="Q2" s="206"/>
      <c r="R2" s="205" t="s">
        <v>144</v>
      </c>
      <c r="S2" s="206"/>
    </row>
    <row r="5" spans="17:59" ht="15.75">
      <c r="R5" s="207" t="s">
        <v>73</v>
      </c>
    </row>
    <row r="8" spans="17:59" s="21" customFormat="1">
      <c r="R8" s="127" t="s">
        <v>177</v>
      </c>
      <c r="S8" s="422">
        <v>4</v>
      </c>
      <c r="V8" s="307" t="s">
        <v>219</v>
      </c>
    </row>
    <row r="9" spans="17:59" ht="15" customHeight="1">
      <c r="V9" s="244" t="s">
        <v>145</v>
      </c>
      <c r="W9" s="468" t="s">
        <v>16</v>
      </c>
      <c r="X9" s="468"/>
      <c r="Y9" s="468"/>
      <c r="Z9" s="96" t="s">
        <v>17</v>
      </c>
      <c r="AA9" s="245">
        <v>1990</v>
      </c>
      <c r="AB9" s="245">
        <v>1991</v>
      </c>
      <c r="AC9" s="245">
        <v>1992</v>
      </c>
      <c r="AD9" s="245">
        <v>1993</v>
      </c>
      <c r="AE9" s="245">
        <v>1994</v>
      </c>
      <c r="AF9" s="245">
        <v>1995</v>
      </c>
      <c r="AG9" s="245">
        <v>1996</v>
      </c>
      <c r="AH9" s="245">
        <v>1997</v>
      </c>
      <c r="AI9" s="245">
        <v>1998</v>
      </c>
      <c r="AJ9" s="245">
        <v>1999</v>
      </c>
      <c r="AK9" s="245">
        <v>2000</v>
      </c>
      <c r="AL9" s="245">
        <v>2001</v>
      </c>
      <c r="AM9" s="245">
        <v>2002</v>
      </c>
      <c r="AN9" s="245">
        <v>2003</v>
      </c>
      <c r="AO9" s="245">
        <v>2004</v>
      </c>
      <c r="AP9" s="245">
        <v>2005</v>
      </c>
      <c r="AQ9" s="245">
        <v>2006</v>
      </c>
      <c r="AR9" s="245">
        <v>2007</v>
      </c>
      <c r="AS9" s="244">
        <v>2008</v>
      </c>
      <c r="AT9" s="244">
        <v>2009</v>
      </c>
      <c r="AU9" s="244">
        <v>2010</v>
      </c>
      <c r="AV9" s="244">
        <v>2011</v>
      </c>
      <c r="AW9" s="244">
        <v>2012</v>
      </c>
      <c r="AX9" s="244">
        <v>2013</v>
      </c>
      <c r="AY9" s="244">
        <v>2014</v>
      </c>
      <c r="AZ9" s="244">
        <v>2015</v>
      </c>
      <c r="BA9" s="244">
        <v>2016</v>
      </c>
      <c r="BB9" s="244">
        <v>2017</v>
      </c>
      <c r="BC9" s="244">
        <v>2018</v>
      </c>
      <c r="BD9" s="244">
        <v>2019</v>
      </c>
      <c r="BE9" s="244">
        <v>2020</v>
      </c>
      <c r="BF9" s="244">
        <v>2021</v>
      </c>
      <c r="BG9" s="244">
        <v>2022</v>
      </c>
    </row>
    <row r="10" spans="17:59" ht="15" customHeight="1">
      <c r="V10" s="474" t="s">
        <v>40</v>
      </c>
      <c r="W10" s="484" t="s">
        <v>146</v>
      </c>
      <c r="X10" s="485" t="s">
        <v>215</v>
      </c>
      <c r="Y10" s="269" t="s">
        <v>147</v>
      </c>
      <c r="Z10" s="243" t="s">
        <v>41</v>
      </c>
      <c r="AA10" s="87">
        <v>220.93532613148452</v>
      </c>
      <c r="AB10" s="87">
        <v>216.08303000891581</v>
      </c>
      <c r="AC10" s="87">
        <v>210.92052571817919</v>
      </c>
      <c r="AD10" s="87">
        <v>201.11166685617087</v>
      </c>
      <c r="AE10" s="87">
        <v>194.1344534125227</v>
      </c>
      <c r="AF10" s="87">
        <v>184.52767114390647</v>
      </c>
      <c r="AG10" s="87">
        <v>175.22260680902644</v>
      </c>
      <c r="AH10" s="87">
        <v>165.71701727106142</v>
      </c>
      <c r="AI10" s="87">
        <v>155.61660881550645</v>
      </c>
      <c r="AJ10" s="87">
        <v>145.58552515933371</v>
      </c>
      <c r="AK10" s="87">
        <v>136.84737743603588</v>
      </c>
      <c r="AL10" s="87">
        <v>129.64545760086335</v>
      </c>
      <c r="AM10" s="87">
        <v>121.41816857345307</v>
      </c>
      <c r="AN10" s="87">
        <v>113.07416907045048</v>
      </c>
      <c r="AO10" s="87">
        <v>105.67340515664975</v>
      </c>
      <c r="AP10" s="87">
        <v>98.561699775789961</v>
      </c>
      <c r="AQ10" s="87">
        <v>91.621758157667898</v>
      </c>
      <c r="AR10" s="87">
        <v>85.335533579154514</v>
      </c>
      <c r="AS10" s="87">
        <v>78.118520718317527</v>
      </c>
      <c r="AT10" s="87">
        <v>72.162914187990239</v>
      </c>
      <c r="AU10" s="87">
        <v>66.13677965991549</v>
      </c>
      <c r="AV10" s="87">
        <v>61.007997466364444</v>
      </c>
      <c r="AW10" s="87">
        <v>56.275472243539966</v>
      </c>
      <c r="AX10" s="87">
        <v>51.866167184385411</v>
      </c>
      <c r="AY10" s="87">
        <v>48.094027184183147</v>
      </c>
      <c r="AZ10" s="87">
        <v>44.104449463015577</v>
      </c>
      <c r="BA10" s="87">
        <v>40.40189160682398</v>
      </c>
      <c r="BB10" s="87">
        <v>37.432033407573996</v>
      </c>
      <c r="BC10" s="87">
        <v>34.480266557832728</v>
      </c>
      <c r="BD10" s="87">
        <v>31.798497188199025</v>
      </c>
      <c r="BE10" s="87">
        <v>29.248179732520711</v>
      </c>
      <c r="BF10" s="87">
        <v>26.887679568513136</v>
      </c>
      <c r="BG10" s="87">
        <v>24.533517083178509</v>
      </c>
    </row>
    <row r="11" spans="17:59" ht="15" customHeight="1">
      <c r="V11" s="474"/>
      <c r="W11" s="484"/>
      <c r="X11" s="486"/>
      <c r="Y11" s="246" t="s">
        <v>148</v>
      </c>
      <c r="Z11" s="83" t="s">
        <v>41</v>
      </c>
      <c r="AA11" s="90">
        <v>152.86018023691079</v>
      </c>
      <c r="AB11" s="90">
        <v>150.06101691277539</v>
      </c>
      <c r="AC11" s="90">
        <v>148.87990175743352</v>
      </c>
      <c r="AD11" s="90">
        <v>147.84133154275034</v>
      </c>
      <c r="AE11" s="90">
        <v>144.4277953968909</v>
      </c>
      <c r="AF11" s="90">
        <v>139.15682807379216</v>
      </c>
      <c r="AG11" s="90">
        <v>134.37980070905789</v>
      </c>
      <c r="AH11" s="90">
        <v>128.11338117697525</v>
      </c>
      <c r="AI11" s="90">
        <v>121.03492310360676</v>
      </c>
      <c r="AJ11" s="90">
        <v>114.44630368026257</v>
      </c>
      <c r="AK11" s="90">
        <v>107.69963904361067</v>
      </c>
      <c r="AL11" s="90">
        <v>99.670469787955625</v>
      </c>
      <c r="AM11" s="90">
        <v>92.436385924521176</v>
      </c>
      <c r="AN11" s="90">
        <v>85.34156068677413</v>
      </c>
      <c r="AO11" s="90">
        <v>77.848223279510179</v>
      </c>
      <c r="AP11" s="90">
        <v>70.553050255094234</v>
      </c>
      <c r="AQ11" s="90">
        <v>63.349090771351747</v>
      </c>
      <c r="AR11" s="90">
        <v>56.866330677811391</v>
      </c>
      <c r="AS11" s="90">
        <v>50.942299404977405</v>
      </c>
      <c r="AT11" s="90">
        <v>45.580933019408945</v>
      </c>
      <c r="AU11" s="90">
        <v>40.665978411752334</v>
      </c>
      <c r="AV11" s="90">
        <v>36.905833656973243</v>
      </c>
      <c r="AW11" s="90">
        <v>33.73943937813663</v>
      </c>
      <c r="AX11" s="90">
        <v>30.530990302832897</v>
      </c>
      <c r="AY11" s="90">
        <v>27.431275476861813</v>
      </c>
      <c r="AZ11" s="90">
        <v>24.994782453271821</v>
      </c>
      <c r="BA11" s="90">
        <v>22.910600132514482</v>
      </c>
      <c r="BB11" s="90">
        <v>21.04027071354599</v>
      </c>
      <c r="BC11" s="90">
        <v>19.362861316664347</v>
      </c>
      <c r="BD11" s="90">
        <v>17.874446479606526</v>
      </c>
      <c r="BE11" s="90">
        <v>16.56988180059156</v>
      </c>
      <c r="BF11" s="90">
        <v>15.533436324582667</v>
      </c>
      <c r="BG11" s="90">
        <v>14.659054430139298</v>
      </c>
    </row>
    <row r="12" spans="17:59" ht="15" customHeight="1">
      <c r="V12" s="474"/>
      <c r="W12" s="484"/>
      <c r="X12" s="476" t="s">
        <v>216</v>
      </c>
      <c r="Y12" s="246" t="s">
        <v>60</v>
      </c>
      <c r="Z12" s="83" t="s">
        <v>41</v>
      </c>
      <c r="AA12" s="90">
        <v>17.664622771618436</v>
      </c>
      <c r="AB12" s="90">
        <v>19.84513620030021</v>
      </c>
      <c r="AC12" s="90">
        <v>22.019670493201005</v>
      </c>
      <c r="AD12" s="90">
        <v>23.18489003320601</v>
      </c>
      <c r="AE12" s="90">
        <v>24.885390287231402</v>
      </c>
      <c r="AF12" s="90">
        <v>25.917279025197047</v>
      </c>
      <c r="AG12" s="90">
        <v>26.818483841428524</v>
      </c>
      <c r="AH12" s="90">
        <v>27.504438352264373</v>
      </c>
      <c r="AI12" s="90">
        <v>27.722877557199293</v>
      </c>
      <c r="AJ12" s="90">
        <v>28.093118888398209</v>
      </c>
      <c r="AK12" s="90">
        <v>28.712956363653262</v>
      </c>
      <c r="AL12" s="90">
        <v>29.338388836452911</v>
      </c>
      <c r="AM12" s="90">
        <v>30.324611476102863</v>
      </c>
      <c r="AN12" s="90">
        <v>30.640960981954905</v>
      </c>
      <c r="AO12" s="90">
        <v>30.697881170597405</v>
      </c>
      <c r="AP12" s="90">
        <v>30.647638306857562</v>
      </c>
      <c r="AQ12" s="90">
        <v>30.178554098157381</v>
      </c>
      <c r="AR12" s="90">
        <v>29.489459924025446</v>
      </c>
      <c r="AS12" s="90">
        <v>27.852802581011851</v>
      </c>
      <c r="AT12" s="90">
        <v>26.402449581491933</v>
      </c>
      <c r="AU12" s="90">
        <v>24.855843885232744</v>
      </c>
      <c r="AV12" s="90">
        <v>23.650425937459563</v>
      </c>
      <c r="AW12" s="90">
        <v>22.563008161812725</v>
      </c>
      <c r="AX12" s="90">
        <v>21.692645103053628</v>
      </c>
      <c r="AY12" s="90">
        <v>20.33065164771477</v>
      </c>
      <c r="AZ12" s="90">
        <v>19.372328849591593</v>
      </c>
      <c r="BA12" s="90">
        <v>18.012149228202588</v>
      </c>
      <c r="BB12" s="90">
        <v>17.023321999473481</v>
      </c>
      <c r="BC12" s="90">
        <v>15.884261777919047</v>
      </c>
      <c r="BD12" s="90">
        <v>14.877342230736076</v>
      </c>
      <c r="BE12" s="90">
        <v>13.853844245900131</v>
      </c>
      <c r="BF12" s="90">
        <v>12.81262001087126</v>
      </c>
      <c r="BG12" s="90">
        <v>11.942499916668709</v>
      </c>
    </row>
    <row r="13" spans="17:59" ht="15" customHeight="1">
      <c r="V13" s="474"/>
      <c r="W13" s="484"/>
      <c r="X13" s="477"/>
      <c r="Y13" s="246" t="s">
        <v>61</v>
      </c>
      <c r="Z13" s="83" t="s">
        <v>41</v>
      </c>
      <c r="AA13" s="90">
        <v>4.619721358667995</v>
      </c>
      <c r="AB13" s="90">
        <v>5.0889943843517305</v>
      </c>
      <c r="AC13" s="90">
        <v>5.9862032299796848</v>
      </c>
      <c r="AD13" s="90">
        <v>6.7614574900038189</v>
      </c>
      <c r="AE13" s="90">
        <v>7.5462159610310868</v>
      </c>
      <c r="AF13" s="90">
        <v>8.2259856982564941</v>
      </c>
      <c r="AG13" s="90">
        <v>8.9795419644700054</v>
      </c>
      <c r="AH13" s="90">
        <v>10.146928469700791</v>
      </c>
      <c r="AI13" s="90">
        <v>10.969357552673905</v>
      </c>
      <c r="AJ13" s="90">
        <v>11.732937279852557</v>
      </c>
      <c r="AK13" s="90">
        <v>12.212179015466537</v>
      </c>
      <c r="AL13" s="90">
        <v>12.501150054995136</v>
      </c>
      <c r="AM13" s="90">
        <v>12.758903401346645</v>
      </c>
      <c r="AN13" s="90">
        <v>13.605596364433145</v>
      </c>
      <c r="AO13" s="90">
        <v>13.866309646511645</v>
      </c>
      <c r="AP13" s="90">
        <v>13.703776020072027</v>
      </c>
      <c r="AQ13" s="90">
        <v>13.288711619438827</v>
      </c>
      <c r="AR13" s="90">
        <v>12.823880607509924</v>
      </c>
      <c r="AS13" s="90">
        <v>12.087125994006568</v>
      </c>
      <c r="AT13" s="90">
        <v>11.316268407941818</v>
      </c>
      <c r="AU13" s="90">
        <v>10.566780101408405</v>
      </c>
      <c r="AV13" s="90">
        <v>10.017236947974771</v>
      </c>
      <c r="AW13" s="90">
        <v>9.9840357693354331</v>
      </c>
      <c r="AX13" s="90">
        <v>9.9094908898897955</v>
      </c>
      <c r="AY13" s="90">
        <v>9.2677576305094735</v>
      </c>
      <c r="AZ13" s="90">
        <v>8.7425604006289248</v>
      </c>
      <c r="BA13" s="90">
        <v>8.1944912354868436</v>
      </c>
      <c r="BB13" s="90">
        <v>7.7907032490922399</v>
      </c>
      <c r="BC13" s="90">
        <v>7.4685813779204686</v>
      </c>
      <c r="BD13" s="90">
        <v>7.3494320870979895</v>
      </c>
      <c r="BE13" s="90">
        <v>7.2631397843763228</v>
      </c>
      <c r="BF13" s="90">
        <v>7.1616738091711456</v>
      </c>
      <c r="BG13" s="90">
        <v>7.0194092321168187</v>
      </c>
    </row>
    <row r="14" spans="17:59" ht="15" customHeight="1">
      <c r="V14" s="474"/>
      <c r="W14" s="406"/>
      <c r="X14" s="246" t="s">
        <v>231</v>
      </c>
      <c r="Y14" s="392"/>
      <c r="Z14" s="83" t="s">
        <v>41</v>
      </c>
      <c r="AA14" s="90" t="s">
        <v>441</v>
      </c>
      <c r="AB14" s="90" t="s">
        <v>441</v>
      </c>
      <c r="AC14" s="90" t="s">
        <v>441</v>
      </c>
      <c r="AD14" s="90" t="s">
        <v>441</v>
      </c>
      <c r="AE14" s="90" t="s">
        <v>441</v>
      </c>
      <c r="AF14" s="90" t="s">
        <v>441</v>
      </c>
      <c r="AG14" s="90" t="s">
        <v>441</v>
      </c>
      <c r="AH14" s="90" t="s">
        <v>441</v>
      </c>
      <c r="AI14" s="90" t="s">
        <v>441</v>
      </c>
      <c r="AJ14" s="90" t="s">
        <v>441</v>
      </c>
      <c r="AK14" s="90" t="s">
        <v>441</v>
      </c>
      <c r="AL14" s="90" t="s">
        <v>441</v>
      </c>
      <c r="AM14" s="90" t="s">
        <v>441</v>
      </c>
      <c r="AN14" s="90" t="s">
        <v>441</v>
      </c>
      <c r="AO14" s="90" t="s">
        <v>441</v>
      </c>
      <c r="AP14" s="90" t="s">
        <v>441</v>
      </c>
      <c r="AQ14" s="90" t="s">
        <v>441</v>
      </c>
      <c r="AR14" s="90" t="s">
        <v>441</v>
      </c>
      <c r="AS14" s="90" t="s">
        <v>441</v>
      </c>
      <c r="AT14" s="90" t="s">
        <v>441</v>
      </c>
      <c r="AU14" s="90" t="s">
        <v>441</v>
      </c>
      <c r="AV14" s="90" t="s">
        <v>441</v>
      </c>
      <c r="AW14" s="90" t="s">
        <v>441</v>
      </c>
      <c r="AX14" s="90" t="s">
        <v>441</v>
      </c>
      <c r="AY14" s="90" t="s">
        <v>441</v>
      </c>
      <c r="AZ14" s="90" t="s">
        <v>441</v>
      </c>
      <c r="BA14" s="90" t="s">
        <v>441</v>
      </c>
      <c r="BB14" s="90" t="s">
        <v>441</v>
      </c>
      <c r="BC14" s="90" t="s">
        <v>441</v>
      </c>
      <c r="BD14" s="90" t="s">
        <v>441</v>
      </c>
      <c r="BE14" s="90" t="s">
        <v>441</v>
      </c>
      <c r="BF14" s="90" t="s">
        <v>441</v>
      </c>
      <c r="BG14" s="90" t="s">
        <v>441</v>
      </c>
    </row>
    <row r="15" spans="17:59" ht="15" customHeight="1">
      <c r="V15" s="474"/>
      <c r="W15" s="469" t="s">
        <v>149</v>
      </c>
      <c r="X15" s="470"/>
      <c r="Y15" s="471"/>
      <c r="Z15" s="83" t="s">
        <v>41</v>
      </c>
      <c r="AA15" s="88" t="s">
        <v>441</v>
      </c>
      <c r="AB15" s="88" t="s">
        <v>441</v>
      </c>
      <c r="AC15" s="88" t="s">
        <v>441</v>
      </c>
      <c r="AD15" s="88" t="s">
        <v>441</v>
      </c>
      <c r="AE15" s="88" t="s">
        <v>441</v>
      </c>
      <c r="AF15" s="88" t="s">
        <v>441</v>
      </c>
      <c r="AG15" s="88" t="s">
        <v>441</v>
      </c>
      <c r="AH15" s="88" t="s">
        <v>441</v>
      </c>
      <c r="AI15" s="88" t="s">
        <v>441</v>
      </c>
      <c r="AJ15" s="88" t="s">
        <v>441</v>
      </c>
      <c r="AK15" s="88" t="s">
        <v>441</v>
      </c>
      <c r="AL15" s="88" t="s">
        <v>441</v>
      </c>
      <c r="AM15" s="88" t="s">
        <v>441</v>
      </c>
      <c r="AN15" s="88" t="s">
        <v>441</v>
      </c>
      <c r="AO15" s="88" t="s">
        <v>441</v>
      </c>
      <c r="AP15" s="88" t="s">
        <v>441</v>
      </c>
      <c r="AQ15" s="88" t="s">
        <v>441</v>
      </c>
      <c r="AR15" s="88" t="s">
        <v>441</v>
      </c>
      <c r="AS15" s="88" t="s">
        <v>441</v>
      </c>
      <c r="AT15" s="88" t="s">
        <v>441</v>
      </c>
      <c r="AU15" s="88" t="s">
        <v>441</v>
      </c>
      <c r="AV15" s="88" t="s">
        <v>441</v>
      </c>
      <c r="AW15" s="88" t="s">
        <v>441</v>
      </c>
      <c r="AX15" s="88" t="s">
        <v>441</v>
      </c>
      <c r="AY15" s="88" t="s">
        <v>441</v>
      </c>
      <c r="AZ15" s="88" t="s">
        <v>441</v>
      </c>
      <c r="BA15" s="88" t="s">
        <v>441</v>
      </c>
      <c r="BB15" s="88" t="s">
        <v>441</v>
      </c>
      <c r="BC15" s="88" t="s">
        <v>441</v>
      </c>
      <c r="BD15" s="88" t="s">
        <v>441</v>
      </c>
      <c r="BE15" s="88" t="s">
        <v>441</v>
      </c>
      <c r="BF15" s="88" t="s">
        <v>441</v>
      </c>
      <c r="BG15" s="88" t="s">
        <v>441</v>
      </c>
    </row>
    <row r="16" spans="17:59" ht="33" customHeight="1" thickBot="1">
      <c r="V16" s="474"/>
      <c r="W16" s="154" t="s">
        <v>204</v>
      </c>
      <c r="X16" s="472" t="s">
        <v>246</v>
      </c>
      <c r="Y16" s="473"/>
      <c r="Z16" s="85" t="s">
        <v>41</v>
      </c>
      <c r="AA16" s="89">
        <v>7.9588234817358577E-2</v>
      </c>
      <c r="AB16" s="89">
        <v>0.10608363646556609</v>
      </c>
      <c r="AC16" s="89">
        <v>0.11656582399048229</v>
      </c>
      <c r="AD16" s="89">
        <v>0.12018710130298187</v>
      </c>
      <c r="AE16" s="89">
        <v>0.17282640032929922</v>
      </c>
      <c r="AF16" s="89">
        <v>0.17601736424553219</v>
      </c>
      <c r="AG16" s="89">
        <v>0.20245172036125827</v>
      </c>
      <c r="AH16" s="89">
        <v>0.23530117372360584</v>
      </c>
      <c r="AI16" s="89">
        <v>0.29164528426756392</v>
      </c>
      <c r="AJ16" s="89">
        <v>0.4023646023389067</v>
      </c>
      <c r="AK16" s="89">
        <v>0.49906789162030585</v>
      </c>
      <c r="AL16" s="89">
        <v>0.57272523784359364</v>
      </c>
      <c r="AM16" s="89">
        <v>0.59029705994495163</v>
      </c>
      <c r="AN16" s="89">
        <v>0.59527743909243447</v>
      </c>
      <c r="AO16" s="89">
        <v>0.51723167620401922</v>
      </c>
      <c r="AP16" s="89">
        <v>0.5225747103436118</v>
      </c>
      <c r="AQ16" s="89">
        <v>0.52212137397635716</v>
      </c>
      <c r="AR16" s="89">
        <v>0.51972243842262467</v>
      </c>
      <c r="AS16" s="89">
        <v>0.49730091482838912</v>
      </c>
      <c r="AT16" s="89">
        <v>0.48557766112597023</v>
      </c>
      <c r="AU16" s="89">
        <v>0.48536781664940093</v>
      </c>
      <c r="AV16" s="89">
        <v>0.48088252433631273</v>
      </c>
      <c r="AW16" s="89">
        <v>0.48281751176091964</v>
      </c>
      <c r="AX16" s="89">
        <v>0.46174462018180151</v>
      </c>
      <c r="AY16" s="89">
        <v>0.43350847719409974</v>
      </c>
      <c r="AZ16" s="89">
        <v>0.4233457828987976</v>
      </c>
      <c r="BA16" s="89">
        <v>0.42762369301942205</v>
      </c>
      <c r="BB16" s="89">
        <v>0.41953088792887083</v>
      </c>
      <c r="BC16" s="89">
        <v>0.41238325901890832</v>
      </c>
      <c r="BD16" s="89">
        <v>0.40687167238110317</v>
      </c>
      <c r="BE16" s="89">
        <v>0.40057792772670436</v>
      </c>
      <c r="BF16" s="89">
        <v>0.36832189181118086</v>
      </c>
      <c r="BG16" s="89">
        <v>0.30112368849478544</v>
      </c>
    </row>
    <row r="17" spans="22:59" ht="15" customHeight="1" thickTop="1">
      <c r="V17" s="474"/>
      <c r="W17" s="478" t="s">
        <v>150</v>
      </c>
      <c r="X17" s="479"/>
      <c r="Y17" s="480"/>
      <c r="Z17" s="243" t="s">
        <v>41</v>
      </c>
      <c r="AA17" s="108">
        <v>396.15943873349909</v>
      </c>
      <c r="AB17" s="108">
        <v>391.18426114280868</v>
      </c>
      <c r="AC17" s="108">
        <v>387.92286702278392</v>
      </c>
      <c r="AD17" s="108">
        <v>379.01953302343401</v>
      </c>
      <c r="AE17" s="108">
        <v>371.16668145800543</v>
      </c>
      <c r="AF17" s="108">
        <v>358.00378130539769</v>
      </c>
      <c r="AG17" s="108">
        <v>345.60288504434408</v>
      </c>
      <c r="AH17" s="108">
        <v>331.71706644372551</v>
      </c>
      <c r="AI17" s="108">
        <v>315.63541231325405</v>
      </c>
      <c r="AJ17" s="108">
        <v>300.26024961018595</v>
      </c>
      <c r="AK17" s="108">
        <v>285.97121975038664</v>
      </c>
      <c r="AL17" s="108">
        <v>271.72819151811063</v>
      </c>
      <c r="AM17" s="108">
        <v>257.5283664353687</v>
      </c>
      <c r="AN17" s="108">
        <v>243.25756454270513</v>
      </c>
      <c r="AO17" s="108">
        <v>228.603050929473</v>
      </c>
      <c r="AP17" s="108">
        <v>213.9887390681574</v>
      </c>
      <c r="AQ17" s="108">
        <v>198.96023602059222</v>
      </c>
      <c r="AR17" s="108">
        <v>185.03492722692388</v>
      </c>
      <c r="AS17" s="108">
        <v>169.49804961314177</v>
      </c>
      <c r="AT17" s="108">
        <v>155.94814285795891</v>
      </c>
      <c r="AU17" s="108">
        <v>142.7107498749584</v>
      </c>
      <c r="AV17" s="108">
        <v>132.06237653310833</v>
      </c>
      <c r="AW17" s="108">
        <v>123.04477306458568</v>
      </c>
      <c r="AX17" s="108">
        <v>114.46103810034354</v>
      </c>
      <c r="AY17" s="108">
        <v>105.55722041646331</v>
      </c>
      <c r="AZ17" s="108">
        <v>97.637466949406701</v>
      </c>
      <c r="BA17" s="108">
        <v>89.946755896047321</v>
      </c>
      <c r="BB17" s="108">
        <v>83.705860257614589</v>
      </c>
      <c r="BC17" s="108">
        <v>77.608354289355503</v>
      </c>
      <c r="BD17" s="108">
        <v>72.306589658020712</v>
      </c>
      <c r="BE17" s="108">
        <v>67.335623491115427</v>
      </c>
      <c r="BF17" s="108">
        <v>62.763731604949385</v>
      </c>
      <c r="BG17" s="108">
        <v>58.455604350598122</v>
      </c>
    </row>
    <row r="18" spans="22:59" ht="15" customHeight="1">
      <c r="V18" s="475"/>
      <c r="W18" s="481"/>
      <c r="X18" s="482"/>
      <c r="Y18" s="483"/>
      <c r="Z18" s="393" t="s">
        <v>48</v>
      </c>
      <c r="AA18" s="331">
        <v>11092.464284537975</v>
      </c>
      <c r="AB18" s="331">
        <v>10953.159311998643</v>
      </c>
      <c r="AC18" s="331">
        <v>10861.84027663795</v>
      </c>
      <c r="AD18" s="331">
        <v>10612.546924656152</v>
      </c>
      <c r="AE18" s="331">
        <v>10392.667080824152</v>
      </c>
      <c r="AF18" s="331">
        <v>10024.105876551135</v>
      </c>
      <c r="AG18" s="331">
        <v>9676.8807812416344</v>
      </c>
      <c r="AH18" s="331">
        <v>9288.0778604243151</v>
      </c>
      <c r="AI18" s="331">
        <v>8837.791544771113</v>
      </c>
      <c r="AJ18" s="331">
        <v>8407.2869890852071</v>
      </c>
      <c r="AK18" s="331">
        <v>8007.1941530108261</v>
      </c>
      <c r="AL18" s="331">
        <v>7608.3893625070978</v>
      </c>
      <c r="AM18" s="331">
        <v>7210.7942601903233</v>
      </c>
      <c r="AN18" s="331">
        <v>6811.2118071957439</v>
      </c>
      <c r="AO18" s="331">
        <v>6400.8854260252438</v>
      </c>
      <c r="AP18" s="331">
        <v>5991.6846939084071</v>
      </c>
      <c r="AQ18" s="331">
        <v>5570.8866085765821</v>
      </c>
      <c r="AR18" s="331">
        <v>5180.9779623538689</v>
      </c>
      <c r="AS18" s="331">
        <v>4745.9453891679696</v>
      </c>
      <c r="AT18" s="331">
        <v>4366.5480000228499</v>
      </c>
      <c r="AU18" s="331">
        <v>3995.900996498835</v>
      </c>
      <c r="AV18" s="331">
        <v>3697.7465429270333</v>
      </c>
      <c r="AW18" s="331">
        <v>3445.2536458083991</v>
      </c>
      <c r="AX18" s="331">
        <v>3204.9090668096192</v>
      </c>
      <c r="AY18" s="331">
        <v>2955.6021716609725</v>
      </c>
      <c r="AZ18" s="331">
        <v>2733.8490745833878</v>
      </c>
      <c r="BA18" s="331">
        <v>2518.5091650893251</v>
      </c>
      <c r="BB18" s="331">
        <v>2343.7640872132083</v>
      </c>
      <c r="BC18" s="331">
        <v>2173.0339201019542</v>
      </c>
      <c r="BD18" s="331">
        <v>2024.58451042458</v>
      </c>
      <c r="BE18" s="331">
        <v>1885.397457751232</v>
      </c>
      <c r="BF18" s="331">
        <v>1757.3844849385828</v>
      </c>
      <c r="BG18" s="331">
        <v>1636.7569218167473</v>
      </c>
    </row>
    <row r="19" spans="22:5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row>
  </sheetData>
  <mergeCells count="8">
    <mergeCell ref="W9:Y9"/>
    <mergeCell ref="W15:Y15"/>
    <mergeCell ref="X16:Y16"/>
    <mergeCell ref="V10:V18"/>
    <mergeCell ref="X12:X13"/>
    <mergeCell ref="W17:Y18"/>
    <mergeCell ref="W10:W13"/>
    <mergeCell ref="X10:X11"/>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C4445-3A16-47E0-AC62-8DC1D499073A}">
  <sheetPr>
    <tabColor theme="1"/>
  </sheetPr>
  <dimension ref="B1:BG36"/>
  <sheetViews>
    <sheetView zoomScaleNormal="100" workbookViewId="0">
      <pane xSplit="26" ySplit="9" topLeftCell="AA10" activePane="bottomRight" state="frozenSplit"/>
      <selection activeCell="X15" sqref="X15:Y16"/>
      <selection pane="topRight" activeCell="X15" sqref="X15:Y16"/>
      <selection pane="bottomLeft" activeCell="X15" sqref="X15:Y16"/>
      <selection pane="bottomRight" activeCell="BJ15" sqref="BJ15"/>
    </sheetView>
  </sheetViews>
  <sheetFormatPr defaultColWidth="5.625" defaultRowHeight="15" outlineLevelCol="1"/>
  <cols>
    <col min="1" max="1" width="2.625" style="94" customWidth="1"/>
    <col min="2" max="11" width="2.625" style="94" hidden="1" customWidth="1"/>
    <col min="12" max="12" width="2.625" style="94" customWidth="1"/>
    <col min="13" max="14" width="3.875" style="94" customWidth="1"/>
    <col min="15" max="16" width="2.625" style="116" customWidth="1"/>
    <col min="17" max="17" width="5.5" style="94" customWidth="1"/>
    <col min="18" max="18" width="14" style="94" customWidth="1"/>
    <col min="19" max="19" width="8.875" style="94" customWidth="1"/>
    <col min="20" max="20" width="16.125" style="94" customWidth="1"/>
    <col min="21" max="21" width="10.875" style="94" customWidth="1"/>
    <col min="22" max="22" width="4.75" style="94" hidden="1" customWidth="1" outlineLevel="1"/>
    <col min="23" max="23" width="17.75" style="94" hidden="1" customWidth="1" outlineLevel="1"/>
    <col min="24" max="24" width="12.5" style="94" hidden="1" customWidth="1" outlineLevel="1"/>
    <col min="25" max="25" width="14" style="94" hidden="1" customWidth="1" outlineLevel="1"/>
    <col min="26" max="26" width="9" style="94" hidden="1" customWidth="1" outlineLevel="1"/>
    <col min="27" max="27" width="6" style="94" customWidth="1" collapsed="1"/>
    <col min="28" max="31" width="6" style="94" customWidth="1" outlineLevel="1"/>
    <col min="32" max="32" width="6" style="94" customWidth="1"/>
    <col min="33" max="36" width="6" style="94" hidden="1" customWidth="1" outlineLevel="1"/>
    <col min="37" max="37" width="6" style="94" customWidth="1" collapsed="1"/>
    <col min="38" max="41" width="6" style="94" hidden="1" customWidth="1" outlineLevel="1"/>
    <col min="42" max="42" width="6" style="94" customWidth="1" collapsed="1"/>
    <col min="43" max="46" width="6" style="94" hidden="1" customWidth="1" outlineLevel="1"/>
    <col min="47" max="47" width="6" style="94" customWidth="1" collapsed="1"/>
    <col min="48" max="49" width="6" style="94" hidden="1" customWidth="1" outlineLevel="1"/>
    <col min="50" max="50" width="6" style="94" customWidth="1" collapsed="1"/>
    <col min="51" max="57" width="6" style="94" customWidth="1"/>
    <col min="58" max="16384" width="5.625" style="94"/>
  </cols>
  <sheetData>
    <row r="1" spans="12:59" ht="18.75">
      <c r="L1" s="205" t="s">
        <v>70</v>
      </c>
      <c r="M1" s="206"/>
      <c r="N1" s="206"/>
      <c r="V1" s="204" t="s">
        <v>79</v>
      </c>
      <c r="W1" s="204"/>
      <c r="X1" s="204"/>
      <c r="Y1" s="204"/>
      <c r="Z1" s="204"/>
    </row>
    <row r="2" spans="12:59" ht="18.75">
      <c r="L2" s="206"/>
      <c r="M2" s="205" t="s">
        <v>144</v>
      </c>
      <c r="N2" s="206"/>
      <c r="V2" s="204" t="s">
        <v>112</v>
      </c>
      <c r="W2" s="204" t="s">
        <v>112</v>
      </c>
      <c r="X2" s="204" t="s">
        <v>112</v>
      </c>
      <c r="Y2" s="204" t="s">
        <v>112</v>
      </c>
      <c r="Z2" s="204" t="s">
        <v>112</v>
      </c>
    </row>
    <row r="5" spans="12:59" ht="15.75">
      <c r="M5" s="207" t="s">
        <v>73</v>
      </c>
      <c r="X5" s="211" t="s">
        <v>80</v>
      </c>
    </row>
    <row r="6" spans="12:59">
      <c r="W6" s="244" t="s">
        <v>76</v>
      </c>
      <c r="X6" s="210">
        <f>$N$8</f>
        <v>4</v>
      </c>
    </row>
    <row r="7" spans="12:59">
      <c r="AA7" s="400" t="b">
        <f>AA20=AA8</f>
        <v>1</v>
      </c>
    </row>
    <row r="8" spans="12:59" s="21" customFormat="1">
      <c r="M8" s="127" t="s">
        <v>177</v>
      </c>
      <c r="N8" s="325">
        <v>4</v>
      </c>
      <c r="Q8" s="106" t="s">
        <v>178</v>
      </c>
      <c r="AA8" s="398">
        <f>SUM(AA10:AA19)-AA13*0.1</f>
        <v>396.15943873349903</v>
      </c>
    </row>
    <row r="9" spans="12:59" ht="15" customHeight="1">
      <c r="Q9" s="244" t="s">
        <v>145</v>
      </c>
      <c r="R9" s="468" t="s">
        <v>16</v>
      </c>
      <c r="S9" s="468"/>
      <c r="T9" s="468"/>
      <c r="U9" s="96" t="s">
        <v>17</v>
      </c>
      <c r="V9" s="244" t="s">
        <v>7</v>
      </c>
      <c r="W9" s="487" t="s">
        <v>12</v>
      </c>
      <c r="X9" s="487"/>
      <c r="Y9" s="487"/>
      <c r="Z9" s="82" t="s">
        <v>4</v>
      </c>
      <c r="AA9" s="245">
        <v>1990</v>
      </c>
      <c r="AB9" s="245">
        <v>1991</v>
      </c>
      <c r="AC9" s="245">
        <v>1992</v>
      </c>
      <c r="AD9" s="245">
        <v>1993</v>
      </c>
      <c r="AE9" s="245">
        <v>1994</v>
      </c>
      <c r="AF9" s="245">
        <v>1995</v>
      </c>
      <c r="AG9" s="245">
        <v>1996</v>
      </c>
      <c r="AH9" s="245">
        <v>1997</v>
      </c>
      <c r="AI9" s="245">
        <v>1998</v>
      </c>
      <c r="AJ9" s="245">
        <v>1999</v>
      </c>
      <c r="AK9" s="245">
        <v>2000</v>
      </c>
      <c r="AL9" s="245">
        <v>2001</v>
      </c>
      <c r="AM9" s="245">
        <v>2002</v>
      </c>
      <c r="AN9" s="245">
        <v>2003</v>
      </c>
      <c r="AO9" s="245">
        <v>2004</v>
      </c>
      <c r="AP9" s="245">
        <v>2005</v>
      </c>
      <c r="AQ9" s="245">
        <v>2006</v>
      </c>
      <c r="AR9" s="245">
        <v>2007</v>
      </c>
      <c r="AS9" s="244">
        <v>2008</v>
      </c>
      <c r="AT9" s="244">
        <v>2009</v>
      </c>
      <c r="AU9" s="244">
        <v>2010</v>
      </c>
      <c r="AV9" s="244">
        <v>2011</v>
      </c>
      <c r="AW9" s="244">
        <v>2012</v>
      </c>
      <c r="AX9" s="244">
        <v>2013</v>
      </c>
      <c r="AY9" s="244">
        <v>2014</v>
      </c>
      <c r="AZ9" s="244">
        <v>2015</v>
      </c>
      <c r="BA9" s="244">
        <v>2016</v>
      </c>
      <c r="BB9" s="244">
        <v>2017</v>
      </c>
      <c r="BC9" s="244">
        <v>2018</v>
      </c>
      <c r="BD9" s="244">
        <v>2019</v>
      </c>
      <c r="BE9" s="244">
        <v>2020</v>
      </c>
      <c r="BF9" s="244">
        <v>2021</v>
      </c>
      <c r="BG9" s="244">
        <v>2022</v>
      </c>
    </row>
    <row r="10" spans="12:59" ht="24" customHeight="1">
      <c r="Q10" s="474" t="s">
        <v>40</v>
      </c>
      <c r="R10" s="484" t="s">
        <v>146</v>
      </c>
      <c r="S10" s="490" t="s">
        <v>215</v>
      </c>
      <c r="T10" s="401" t="s">
        <v>238</v>
      </c>
      <c r="U10" s="243" t="s">
        <v>41</v>
      </c>
      <c r="V10" s="474" t="s">
        <v>40</v>
      </c>
      <c r="W10" s="484" t="s">
        <v>19</v>
      </c>
      <c r="X10" s="490" t="s">
        <v>20</v>
      </c>
      <c r="Y10" s="396" t="s">
        <v>233</v>
      </c>
      <c r="Z10" s="247" t="s">
        <v>41</v>
      </c>
      <c r="AA10" s="87">
        <v>11.11325661484252</v>
      </c>
      <c r="AB10" s="87">
        <v>11.257166730752676</v>
      </c>
      <c r="AC10" s="87">
        <v>11.534867482131226</v>
      </c>
      <c r="AD10" s="87">
        <v>11.773707709695906</v>
      </c>
      <c r="AE10" s="87">
        <v>11.977934594858421</v>
      </c>
      <c r="AF10" s="87">
        <v>12.100163926726543</v>
      </c>
      <c r="AG10" s="87">
        <v>12.141136995586486</v>
      </c>
      <c r="AH10" s="87">
        <v>12.100132393897038</v>
      </c>
      <c r="AI10" s="87">
        <v>12.033569607493572</v>
      </c>
      <c r="AJ10" s="87">
        <v>11.943408271130508</v>
      </c>
      <c r="AK10" s="87">
        <v>11.834411184904699</v>
      </c>
      <c r="AL10" s="87">
        <v>11.732971172237537</v>
      </c>
      <c r="AM10" s="87">
        <v>11.614834184928316</v>
      </c>
      <c r="AN10" s="87">
        <v>11.479405637787735</v>
      </c>
      <c r="AO10" s="87">
        <v>11.341593672844112</v>
      </c>
      <c r="AP10" s="87">
        <v>11.219598607388106</v>
      </c>
      <c r="AQ10" s="87">
        <v>11.081216316734993</v>
      </c>
      <c r="AR10" s="87">
        <v>10.94401927876002</v>
      </c>
      <c r="AS10" s="87">
        <v>10.794618883294032</v>
      </c>
      <c r="AT10" s="87">
        <v>10.635969522206295</v>
      </c>
      <c r="AU10" s="87">
        <v>10.464945588416038</v>
      </c>
      <c r="AV10" s="87">
        <v>10.307950896404265</v>
      </c>
      <c r="AW10" s="87">
        <v>10.147317928324009</v>
      </c>
      <c r="AX10" s="87">
        <v>9.9753138030968955</v>
      </c>
      <c r="AY10" s="87">
        <v>9.817279414391777</v>
      </c>
      <c r="AZ10" s="87">
        <v>9.6549245100914725</v>
      </c>
      <c r="BA10" s="87">
        <v>9.4982678539860181</v>
      </c>
      <c r="BB10" s="87">
        <v>9.3393411802615312</v>
      </c>
      <c r="BC10" s="87">
        <v>9.1848311339028736</v>
      </c>
      <c r="BD10" s="87">
        <v>9.0295068083986685</v>
      </c>
      <c r="BE10" s="87">
        <v>8.8751244934757949</v>
      </c>
      <c r="BF10" s="87">
        <v>8.7250567366487459</v>
      </c>
      <c r="BG10" s="87">
        <v>8.5750951020943127</v>
      </c>
    </row>
    <row r="11" spans="12:59" ht="24">
      <c r="Q11" s="474"/>
      <c r="R11" s="484"/>
      <c r="S11" s="485"/>
      <c r="T11" s="402" t="s">
        <v>239</v>
      </c>
      <c r="U11" s="83" t="s">
        <v>41</v>
      </c>
      <c r="V11" s="474"/>
      <c r="W11" s="484"/>
      <c r="X11" s="485"/>
      <c r="Y11" s="397" t="s">
        <v>234</v>
      </c>
      <c r="Z11" s="93" t="s">
        <v>41</v>
      </c>
      <c r="AA11" s="90">
        <v>154.7150452770916</v>
      </c>
      <c r="AB11" s="90">
        <v>151.56088640123403</v>
      </c>
      <c r="AC11" s="90">
        <v>150.0072146348958</v>
      </c>
      <c r="AD11" s="90">
        <v>145.58414534965911</v>
      </c>
      <c r="AE11" s="90">
        <v>142.18178993410018</v>
      </c>
      <c r="AF11" s="90">
        <v>137.35423372247885</v>
      </c>
      <c r="AG11" s="90">
        <v>132.48881698054453</v>
      </c>
      <c r="AH11" s="90">
        <v>127.25757478911393</v>
      </c>
      <c r="AI11" s="90">
        <v>121.7259367518763</v>
      </c>
      <c r="AJ11" s="90">
        <v>116.10790752165778</v>
      </c>
      <c r="AK11" s="90">
        <v>110.55995505606671</v>
      </c>
      <c r="AL11" s="90">
        <v>105.93055377618488</v>
      </c>
      <c r="AM11" s="90">
        <v>100.90168020957681</v>
      </c>
      <c r="AN11" s="90">
        <v>95.520998714081756</v>
      </c>
      <c r="AO11" s="90">
        <v>90.332666648980407</v>
      </c>
      <c r="AP11" s="90">
        <v>84.911046907840259</v>
      </c>
      <c r="AQ11" s="90">
        <v>80.351602638936214</v>
      </c>
      <c r="AR11" s="90">
        <v>76.028813964226828</v>
      </c>
      <c r="AS11" s="90">
        <v>70.825140933141242</v>
      </c>
      <c r="AT11" s="90">
        <v>66.385100739481487</v>
      </c>
      <c r="AU11" s="90">
        <v>61.626993372416429</v>
      </c>
      <c r="AV11" s="90">
        <v>57.334093858597129</v>
      </c>
      <c r="AW11" s="90">
        <v>53.471841954762567</v>
      </c>
      <c r="AX11" s="90">
        <v>49.570799578663589</v>
      </c>
      <c r="AY11" s="90">
        <v>46.034667319804747</v>
      </c>
      <c r="AZ11" s="90">
        <v>42.417980295797669</v>
      </c>
      <c r="BA11" s="90">
        <v>39.004618777934411</v>
      </c>
      <c r="BB11" s="90">
        <v>35.856105493222877</v>
      </c>
      <c r="BC11" s="90">
        <v>32.949826442778416</v>
      </c>
      <c r="BD11" s="90">
        <v>30.314936734251276</v>
      </c>
      <c r="BE11" s="90">
        <v>27.790108532385698</v>
      </c>
      <c r="BF11" s="90">
        <v>25.496703570729423</v>
      </c>
      <c r="BG11" s="90">
        <v>23.405078409666526</v>
      </c>
    </row>
    <row r="12" spans="12:59" ht="24">
      <c r="Q12" s="474"/>
      <c r="R12" s="484"/>
      <c r="S12" s="485"/>
      <c r="T12" s="403" t="s">
        <v>240</v>
      </c>
      <c r="U12" s="83" t="s">
        <v>41</v>
      </c>
      <c r="V12" s="474"/>
      <c r="W12" s="484"/>
      <c r="X12" s="485"/>
      <c r="Y12" s="397" t="s">
        <v>235</v>
      </c>
      <c r="Z12" s="93" t="s">
        <v>41</v>
      </c>
      <c r="AA12" s="90">
        <v>208.6479463050326</v>
      </c>
      <c r="AB12" s="90">
        <v>203.74837663256162</v>
      </c>
      <c r="AC12" s="90">
        <v>198.54022350144285</v>
      </c>
      <c r="AD12" s="90">
        <v>192.11665273956618</v>
      </c>
      <c r="AE12" s="90">
        <v>184.72052542331215</v>
      </c>
      <c r="AF12" s="90">
        <v>174.87481906849325</v>
      </c>
      <c r="AG12" s="90">
        <v>165.66013299909616</v>
      </c>
      <c r="AH12" s="90">
        <v>155.25028226502576</v>
      </c>
      <c r="AI12" s="90">
        <v>143.62708101688622</v>
      </c>
      <c r="AJ12" s="90">
        <v>132.85038181823654</v>
      </c>
      <c r="AK12" s="90">
        <v>122.76263989581797</v>
      </c>
      <c r="AL12" s="90">
        <v>112.18955381182514</v>
      </c>
      <c r="AM12" s="90">
        <v>101.83685738918339</v>
      </c>
      <c r="AN12" s="90">
        <v>91.812307691069421</v>
      </c>
      <c r="AO12" s="90">
        <v>82.248751400049699</v>
      </c>
      <c r="AP12" s="90">
        <v>73.027761183627263</v>
      </c>
      <c r="AQ12" s="90">
        <v>63.892385623348446</v>
      </c>
      <c r="AR12" s="90">
        <v>55.507281249693321</v>
      </c>
      <c r="AS12" s="90">
        <v>47.717884171145386</v>
      </c>
      <c r="AT12" s="90">
        <v>41.019519802854269</v>
      </c>
      <c r="AU12" s="90">
        <v>35.067288539406789</v>
      </c>
      <c r="AV12" s="90">
        <v>30.611297225479142</v>
      </c>
      <c r="AW12" s="90">
        <v>26.930669952875746</v>
      </c>
      <c r="AX12" s="90">
        <v>23.35155081974354</v>
      </c>
      <c r="AY12" s="90">
        <v>20.098233069705572</v>
      </c>
      <c r="AZ12" s="90">
        <v>17.420707110398247</v>
      </c>
      <c r="BA12" s="90">
        <v>15.194146821703757</v>
      </c>
      <c r="BB12" s="90">
        <v>13.276857447635576</v>
      </c>
      <c r="BC12" s="90">
        <v>11.708470297815786</v>
      </c>
      <c r="BD12" s="90">
        <v>10.328500125155607</v>
      </c>
      <c r="BE12" s="90">
        <v>9.1528285072507778</v>
      </c>
      <c r="BF12" s="90">
        <v>8.2135087285747765</v>
      </c>
      <c r="BG12" s="90">
        <v>7.4400182872712541</v>
      </c>
    </row>
    <row r="13" spans="12:59" ht="25.5">
      <c r="Q13" s="474"/>
      <c r="R13" s="484"/>
      <c r="S13" s="488"/>
      <c r="T13" s="399" t="s">
        <v>236</v>
      </c>
      <c r="U13" s="93" t="s">
        <v>41</v>
      </c>
      <c r="V13" s="474"/>
      <c r="W13" s="484"/>
      <c r="X13" s="488"/>
      <c r="Y13" s="396" t="s">
        <v>237</v>
      </c>
      <c r="Z13" s="93" t="s">
        <v>41</v>
      </c>
      <c r="AA13" s="90">
        <v>-0.75637980952380968</v>
      </c>
      <c r="AB13" s="90">
        <v>-0.46931426984126984</v>
      </c>
      <c r="AC13" s="90">
        <v>-0.31319793650793654</v>
      </c>
      <c r="AD13" s="90">
        <v>-0.57945266666666673</v>
      </c>
      <c r="AE13" s="90">
        <v>-0.35333460317460319</v>
      </c>
      <c r="AF13" s="90">
        <v>-0.71635277777777784</v>
      </c>
      <c r="AG13" s="90">
        <v>-0.76408828571428578</v>
      </c>
      <c r="AH13" s="90">
        <v>-0.86399000000000004</v>
      </c>
      <c r="AI13" s="90">
        <v>-0.81672828571428568</v>
      </c>
      <c r="AJ13" s="90">
        <v>-0.96652085714285729</v>
      </c>
      <c r="AK13" s="90">
        <v>-0.67776628571428577</v>
      </c>
      <c r="AL13" s="90">
        <v>-0.59683485714285722</v>
      </c>
      <c r="AM13" s="90">
        <v>-0.55424142857142866</v>
      </c>
      <c r="AN13" s="90">
        <v>-0.44109142857142858</v>
      </c>
      <c r="AO13" s="90">
        <v>-0.44598142857142864</v>
      </c>
      <c r="AP13" s="90">
        <v>-4.8507408857142865E-2</v>
      </c>
      <c r="AQ13" s="90">
        <v>-0.39372849999999998</v>
      </c>
      <c r="AR13" s="90">
        <v>-0.30916692857142858</v>
      </c>
      <c r="AS13" s="90">
        <v>-0.30758207142857147</v>
      </c>
      <c r="AT13" s="90">
        <v>-0.32971428571428579</v>
      </c>
      <c r="AU13" s="90">
        <v>-0.39607714285714291</v>
      </c>
      <c r="AV13" s="90">
        <v>-0.37723428571428574</v>
      </c>
      <c r="AW13" s="90">
        <v>-0.59435357142857148</v>
      </c>
      <c r="AX13" s="90">
        <v>-0.55611857142857146</v>
      </c>
      <c r="AY13" s="90">
        <v>-0.47208571428571428</v>
      </c>
      <c r="AZ13" s="90">
        <v>-0.43820000000000003</v>
      </c>
      <c r="BA13" s="90">
        <v>-0.4272685714285715</v>
      </c>
      <c r="BB13" s="90">
        <v>0</v>
      </c>
      <c r="BC13" s="90">
        <v>0</v>
      </c>
      <c r="BD13" s="90">
        <v>0</v>
      </c>
      <c r="BE13" s="90">
        <v>0</v>
      </c>
      <c r="BF13" s="90">
        <v>-1.5725714285714287E-2</v>
      </c>
      <c r="BG13" s="90">
        <v>-0.25291142857142856</v>
      </c>
    </row>
    <row r="14" spans="12:59" ht="24">
      <c r="Q14" s="474"/>
      <c r="R14" s="484"/>
      <c r="S14" s="476" t="s">
        <v>216</v>
      </c>
      <c r="T14" s="401" t="s">
        <v>238</v>
      </c>
      <c r="U14" s="83" t="s">
        <v>41</v>
      </c>
      <c r="V14" s="474"/>
      <c r="W14" s="484"/>
      <c r="X14" s="485" t="s">
        <v>21</v>
      </c>
      <c r="Y14" s="396" t="s">
        <v>233</v>
      </c>
      <c r="Z14" s="93" t="s">
        <v>41</v>
      </c>
      <c r="AA14" s="90">
        <v>0.23970562018162506</v>
      </c>
      <c r="AB14" s="90">
        <v>0.27530928507131891</v>
      </c>
      <c r="AC14" s="90">
        <v>0.32209897526273179</v>
      </c>
      <c r="AD14" s="90">
        <v>0.36491393831970431</v>
      </c>
      <c r="AE14" s="90">
        <v>0.41297880517188462</v>
      </c>
      <c r="AF14" s="90">
        <v>0.45674315389417791</v>
      </c>
      <c r="AG14" s="90">
        <v>0.49456569785972004</v>
      </c>
      <c r="AH14" s="90">
        <v>0.52986765017388326</v>
      </c>
      <c r="AI14" s="90">
        <v>0.56210855205288324</v>
      </c>
      <c r="AJ14" s="90">
        <v>0.59239399513811863</v>
      </c>
      <c r="AK14" s="90">
        <v>0.61962243654918991</v>
      </c>
      <c r="AL14" s="90">
        <v>0.65030533948999825</v>
      </c>
      <c r="AM14" s="90">
        <v>0.67914461084598277</v>
      </c>
      <c r="AN14" s="90">
        <v>0.70941819363804237</v>
      </c>
      <c r="AO14" s="90">
        <v>0.73878303654082034</v>
      </c>
      <c r="AP14" s="90">
        <v>0.77853304859985961</v>
      </c>
      <c r="AQ14" s="90">
        <v>0.80981473424858363</v>
      </c>
      <c r="AR14" s="90">
        <v>0.84258517234158614</v>
      </c>
      <c r="AS14" s="90">
        <v>0.86662546706560484</v>
      </c>
      <c r="AT14" s="90">
        <v>0.88076389911454633</v>
      </c>
      <c r="AU14" s="90">
        <v>0.88288444989201131</v>
      </c>
      <c r="AV14" s="90">
        <v>0.89605145872363345</v>
      </c>
      <c r="AW14" s="90">
        <v>0.91111864065721637</v>
      </c>
      <c r="AX14" s="90">
        <v>0.92253195813108535</v>
      </c>
      <c r="AY14" s="90">
        <v>0.9344406300119843</v>
      </c>
      <c r="AZ14" s="90">
        <v>0.94491062001192971</v>
      </c>
      <c r="BA14" s="90">
        <v>0.94840808619093664</v>
      </c>
      <c r="BB14" s="90">
        <v>0.95762577129229964</v>
      </c>
      <c r="BC14" s="90">
        <v>0.96817723358073637</v>
      </c>
      <c r="BD14" s="90">
        <v>0.97798716354611592</v>
      </c>
      <c r="BE14" s="90">
        <v>0.98886516652769707</v>
      </c>
      <c r="BF14" s="90">
        <v>0.99500851711171245</v>
      </c>
      <c r="BG14" s="90">
        <v>0.99736175582444342</v>
      </c>
    </row>
    <row r="15" spans="12:59" ht="24">
      <c r="Q15" s="474"/>
      <c r="R15" s="484"/>
      <c r="S15" s="491"/>
      <c r="T15" s="402" t="s">
        <v>239</v>
      </c>
      <c r="U15" s="83" t="s">
        <v>41</v>
      </c>
      <c r="V15" s="474"/>
      <c r="W15" s="484"/>
      <c r="X15" s="485"/>
      <c r="Y15" s="397" t="s">
        <v>234</v>
      </c>
      <c r="Z15" s="93" t="s">
        <v>41</v>
      </c>
      <c r="AA15" s="90">
        <v>9.2677997373289784</v>
      </c>
      <c r="AB15" s="90">
        <v>10.509148154177243</v>
      </c>
      <c r="AC15" s="90">
        <v>11.965024243262278</v>
      </c>
      <c r="AD15" s="90">
        <v>12.933184068626252</v>
      </c>
      <c r="AE15" s="90">
        <v>14.14773125409646</v>
      </c>
      <c r="AF15" s="90">
        <v>15.043334604454849</v>
      </c>
      <c r="AG15" s="90">
        <v>15.934795952938542</v>
      </c>
      <c r="AH15" s="90">
        <v>16.735642382655676</v>
      </c>
      <c r="AI15" s="90">
        <v>17.343568446304158</v>
      </c>
      <c r="AJ15" s="90">
        <v>17.978092850013347</v>
      </c>
      <c r="AK15" s="90">
        <v>18.671939475066228</v>
      </c>
      <c r="AL15" s="90">
        <v>19.436503340667628</v>
      </c>
      <c r="AM15" s="90">
        <v>20.456422496973353</v>
      </c>
      <c r="AN15" s="90">
        <v>21.207820469012333</v>
      </c>
      <c r="AO15" s="90">
        <v>21.68655498785856</v>
      </c>
      <c r="AP15" s="90">
        <v>21.961870488219379</v>
      </c>
      <c r="AQ15" s="90">
        <v>22.340913634296239</v>
      </c>
      <c r="AR15" s="90">
        <v>22.654057816837877</v>
      </c>
      <c r="AS15" s="90">
        <v>22.089045564328845</v>
      </c>
      <c r="AT15" s="90">
        <v>21.612732624746879</v>
      </c>
      <c r="AU15" s="90">
        <v>20.843465680796285</v>
      </c>
      <c r="AV15" s="90">
        <v>20.192055622246354</v>
      </c>
      <c r="AW15" s="90">
        <v>19.656437975210878</v>
      </c>
      <c r="AX15" s="90">
        <v>19.20041541541255</v>
      </c>
      <c r="AY15" s="90">
        <v>18.257909313384744</v>
      </c>
      <c r="AZ15" s="90">
        <v>17.58793953752523</v>
      </c>
      <c r="BA15" s="90">
        <v>16.534756465480992</v>
      </c>
      <c r="BB15" s="90">
        <v>15.762218152088082</v>
      </c>
      <c r="BC15" s="90">
        <v>14.803166572032678</v>
      </c>
      <c r="BD15" s="90">
        <v>13.980282446308175</v>
      </c>
      <c r="BE15" s="90">
        <v>13.131497371359306</v>
      </c>
      <c r="BF15" s="90">
        <v>12.277765691757372</v>
      </c>
      <c r="BG15" s="90">
        <v>11.545456984139337</v>
      </c>
    </row>
    <row r="16" spans="12:59" ht="24">
      <c r="Q16" s="474"/>
      <c r="R16" s="484"/>
      <c r="S16" s="477"/>
      <c r="T16" s="403" t="s">
        <v>240</v>
      </c>
      <c r="U16" s="83" t="s">
        <v>41</v>
      </c>
      <c r="V16" s="474"/>
      <c r="W16" s="484"/>
      <c r="X16" s="488"/>
      <c r="Y16" s="395" t="s">
        <v>235</v>
      </c>
      <c r="Z16" s="93" t="s">
        <v>41</v>
      </c>
      <c r="AA16" s="90">
        <v>12.776838772775827</v>
      </c>
      <c r="AB16" s="90">
        <v>14.149673145403378</v>
      </c>
      <c r="AC16" s="90">
        <v>15.718750504655683</v>
      </c>
      <c r="AD16" s="90">
        <v>16.648249516263878</v>
      </c>
      <c r="AE16" s="90">
        <v>17.870896188994145</v>
      </c>
      <c r="AF16" s="90">
        <v>18.643186965104515</v>
      </c>
      <c r="AG16" s="90">
        <v>19.368664155100266</v>
      </c>
      <c r="AH16" s="90">
        <v>20.385856789135602</v>
      </c>
      <c r="AI16" s="90">
        <v>20.786558111516147</v>
      </c>
      <c r="AJ16" s="90">
        <v>21.255569323099298</v>
      </c>
      <c r="AK16" s="90">
        <v>21.633573467504377</v>
      </c>
      <c r="AL16" s="90">
        <v>21.75273021129042</v>
      </c>
      <c r="AM16" s="90">
        <v>21.947947769630179</v>
      </c>
      <c r="AN16" s="90">
        <v>22.329318683737682</v>
      </c>
      <c r="AO16" s="90">
        <v>22.138852792709663</v>
      </c>
      <c r="AP16" s="90">
        <v>21.611010790110356</v>
      </c>
      <c r="AQ16" s="90">
        <v>20.316537349051384</v>
      </c>
      <c r="AR16" s="90">
        <v>18.816697542355907</v>
      </c>
      <c r="AS16" s="90">
        <v>16.984257543623972</v>
      </c>
      <c r="AT16" s="90">
        <v>15.225221465572329</v>
      </c>
      <c r="AU16" s="90">
        <v>13.69627385595285</v>
      </c>
      <c r="AV16" s="90">
        <v>12.57955580446434</v>
      </c>
      <c r="AW16" s="90">
        <v>11.979487315280062</v>
      </c>
      <c r="AX16" s="90">
        <v>11.479188619399793</v>
      </c>
      <c r="AY16" s="90">
        <v>10.406059334827516</v>
      </c>
      <c r="AZ16" s="90">
        <v>9.5820390926833596</v>
      </c>
      <c r="BA16" s="90">
        <v>8.7234759120174985</v>
      </c>
      <c r="BB16" s="90">
        <v>8.0941813251853372</v>
      </c>
      <c r="BC16" s="90">
        <v>7.5814993502260997</v>
      </c>
      <c r="BD16" s="90">
        <v>7.2685047079797735</v>
      </c>
      <c r="BE16" s="90">
        <v>6.996621492389453</v>
      </c>
      <c r="BF16" s="90">
        <v>6.7015196111733211</v>
      </c>
      <c r="BG16" s="90">
        <v>6.4190904088217469</v>
      </c>
    </row>
    <row r="17" spans="17:59" ht="15" customHeight="1">
      <c r="Q17" s="474"/>
      <c r="R17" s="489"/>
      <c r="S17" s="246" t="s">
        <v>231</v>
      </c>
      <c r="T17" s="392"/>
      <c r="U17" s="83" t="s">
        <v>41</v>
      </c>
      <c r="V17" s="474"/>
      <c r="W17" s="489"/>
      <c r="X17" s="246" t="s">
        <v>232</v>
      </c>
      <c r="Y17" s="391"/>
      <c r="Z17" s="93" t="s">
        <v>41</v>
      </c>
      <c r="AA17" s="90" t="s">
        <v>441</v>
      </c>
      <c r="AB17" s="90" t="s">
        <v>441</v>
      </c>
      <c r="AC17" s="90" t="s">
        <v>441</v>
      </c>
      <c r="AD17" s="90" t="s">
        <v>441</v>
      </c>
      <c r="AE17" s="90" t="s">
        <v>441</v>
      </c>
      <c r="AF17" s="90" t="s">
        <v>441</v>
      </c>
      <c r="AG17" s="90" t="s">
        <v>441</v>
      </c>
      <c r="AH17" s="90" t="s">
        <v>441</v>
      </c>
      <c r="AI17" s="90" t="s">
        <v>441</v>
      </c>
      <c r="AJ17" s="90" t="s">
        <v>441</v>
      </c>
      <c r="AK17" s="90" t="s">
        <v>441</v>
      </c>
      <c r="AL17" s="90" t="s">
        <v>441</v>
      </c>
      <c r="AM17" s="90" t="s">
        <v>441</v>
      </c>
      <c r="AN17" s="90" t="s">
        <v>441</v>
      </c>
      <c r="AO17" s="90" t="s">
        <v>441</v>
      </c>
      <c r="AP17" s="90" t="s">
        <v>441</v>
      </c>
      <c r="AQ17" s="90" t="s">
        <v>441</v>
      </c>
      <c r="AR17" s="90" t="s">
        <v>441</v>
      </c>
      <c r="AS17" s="90" t="s">
        <v>441</v>
      </c>
      <c r="AT17" s="90" t="s">
        <v>441</v>
      </c>
      <c r="AU17" s="90" t="s">
        <v>441</v>
      </c>
      <c r="AV17" s="90" t="s">
        <v>441</v>
      </c>
      <c r="AW17" s="90" t="s">
        <v>441</v>
      </c>
      <c r="AX17" s="90" t="s">
        <v>441</v>
      </c>
      <c r="AY17" s="90" t="s">
        <v>441</v>
      </c>
      <c r="AZ17" s="90" t="s">
        <v>441</v>
      </c>
      <c r="BA17" s="90" t="s">
        <v>441</v>
      </c>
      <c r="BB17" s="90" t="s">
        <v>441</v>
      </c>
      <c r="BC17" s="90" t="s">
        <v>441</v>
      </c>
      <c r="BD17" s="90" t="s">
        <v>441</v>
      </c>
      <c r="BE17" s="90" t="s">
        <v>441</v>
      </c>
      <c r="BF17" s="90" t="s">
        <v>441</v>
      </c>
      <c r="BG17" s="90" t="s">
        <v>441</v>
      </c>
    </row>
    <row r="18" spans="17:59" ht="15" customHeight="1">
      <c r="Q18" s="474"/>
      <c r="R18" s="469" t="s">
        <v>149</v>
      </c>
      <c r="S18" s="470"/>
      <c r="T18" s="471"/>
      <c r="U18" s="83" t="s">
        <v>41</v>
      </c>
      <c r="V18" s="474"/>
      <c r="W18" s="492" t="s">
        <v>13</v>
      </c>
      <c r="X18" s="493"/>
      <c r="Y18" s="494"/>
      <c r="Z18" s="93" t="s">
        <v>41</v>
      </c>
      <c r="AA18" s="88" t="s">
        <v>441</v>
      </c>
      <c r="AB18" s="88" t="s">
        <v>441</v>
      </c>
      <c r="AC18" s="88" t="s">
        <v>441</v>
      </c>
      <c r="AD18" s="88" t="s">
        <v>441</v>
      </c>
      <c r="AE18" s="88" t="s">
        <v>441</v>
      </c>
      <c r="AF18" s="88" t="s">
        <v>441</v>
      </c>
      <c r="AG18" s="88" t="s">
        <v>441</v>
      </c>
      <c r="AH18" s="88" t="s">
        <v>441</v>
      </c>
      <c r="AI18" s="88" t="s">
        <v>441</v>
      </c>
      <c r="AJ18" s="88" t="s">
        <v>441</v>
      </c>
      <c r="AK18" s="88" t="s">
        <v>441</v>
      </c>
      <c r="AL18" s="88" t="s">
        <v>441</v>
      </c>
      <c r="AM18" s="88" t="s">
        <v>441</v>
      </c>
      <c r="AN18" s="88" t="s">
        <v>441</v>
      </c>
      <c r="AO18" s="88" t="s">
        <v>441</v>
      </c>
      <c r="AP18" s="88" t="s">
        <v>441</v>
      </c>
      <c r="AQ18" s="88" t="s">
        <v>441</v>
      </c>
      <c r="AR18" s="88" t="s">
        <v>441</v>
      </c>
      <c r="AS18" s="88" t="s">
        <v>441</v>
      </c>
      <c r="AT18" s="88" t="s">
        <v>441</v>
      </c>
      <c r="AU18" s="88" t="s">
        <v>441</v>
      </c>
      <c r="AV18" s="88" t="s">
        <v>441</v>
      </c>
      <c r="AW18" s="88" t="s">
        <v>441</v>
      </c>
      <c r="AX18" s="88" t="s">
        <v>441</v>
      </c>
      <c r="AY18" s="88" t="s">
        <v>441</v>
      </c>
      <c r="AZ18" s="88" t="s">
        <v>441</v>
      </c>
      <c r="BA18" s="88" t="s">
        <v>441</v>
      </c>
      <c r="BB18" s="88" t="s">
        <v>441</v>
      </c>
      <c r="BC18" s="88" t="s">
        <v>441</v>
      </c>
      <c r="BD18" s="88" t="s">
        <v>441</v>
      </c>
      <c r="BE18" s="88" t="s">
        <v>441</v>
      </c>
      <c r="BF18" s="88" t="s">
        <v>441</v>
      </c>
      <c r="BG18" s="88" t="s">
        <v>441</v>
      </c>
    </row>
    <row r="19" spans="17:59" ht="33" customHeight="1" thickBot="1">
      <c r="Q19" s="474"/>
      <c r="R19" s="154" t="s">
        <v>204</v>
      </c>
      <c r="S19" s="394" t="s">
        <v>18</v>
      </c>
      <c r="T19" s="404" t="s">
        <v>230</v>
      </c>
      <c r="U19" s="85" t="s">
        <v>41</v>
      </c>
      <c r="V19" s="474"/>
      <c r="W19" s="86" t="s">
        <v>14</v>
      </c>
      <c r="X19" s="394" t="s">
        <v>15</v>
      </c>
      <c r="Y19" s="395" t="s">
        <v>235</v>
      </c>
      <c r="Z19" s="92" t="s">
        <v>41</v>
      </c>
      <c r="AA19" s="89">
        <v>7.9588234817358577E-2</v>
      </c>
      <c r="AB19" s="89">
        <v>0.10608363646556609</v>
      </c>
      <c r="AC19" s="89">
        <v>0.11656582399048229</v>
      </c>
      <c r="AD19" s="89">
        <v>0.12018710130298187</v>
      </c>
      <c r="AE19" s="89">
        <v>0.17282640032929922</v>
      </c>
      <c r="AF19" s="89">
        <v>0.17601736424553219</v>
      </c>
      <c r="AG19" s="89">
        <v>0.20245172036125827</v>
      </c>
      <c r="AH19" s="89">
        <v>0.23530117372360584</v>
      </c>
      <c r="AI19" s="89">
        <v>0.29164528426756392</v>
      </c>
      <c r="AJ19" s="89">
        <v>0.4023646023389067</v>
      </c>
      <c r="AK19" s="89">
        <v>0.49906789162030585</v>
      </c>
      <c r="AL19" s="89">
        <v>0.57272523784359364</v>
      </c>
      <c r="AM19" s="89">
        <v>0.59029705994495163</v>
      </c>
      <c r="AN19" s="89">
        <v>0.59527743909243447</v>
      </c>
      <c r="AO19" s="89">
        <v>0.51723167620401922</v>
      </c>
      <c r="AP19" s="89">
        <v>0.5225747103436118</v>
      </c>
      <c r="AQ19" s="89">
        <v>0.52212137397635716</v>
      </c>
      <c r="AR19" s="89">
        <v>0.51972243842262467</v>
      </c>
      <c r="AS19" s="89">
        <v>0.49730091482838912</v>
      </c>
      <c r="AT19" s="89">
        <v>0.48557766112597023</v>
      </c>
      <c r="AU19" s="89">
        <v>0.48536781664940093</v>
      </c>
      <c r="AV19" s="89">
        <v>0.48088252433631273</v>
      </c>
      <c r="AW19" s="89">
        <v>0.48281751176091964</v>
      </c>
      <c r="AX19" s="89">
        <v>0.46174462018180151</v>
      </c>
      <c r="AY19" s="89">
        <v>0.43350847719409974</v>
      </c>
      <c r="AZ19" s="89">
        <v>0.4233457828987976</v>
      </c>
      <c r="BA19" s="89">
        <v>0.42762369301942205</v>
      </c>
      <c r="BB19" s="89">
        <v>0.41953088792887083</v>
      </c>
      <c r="BC19" s="89">
        <v>0.41238325901890832</v>
      </c>
      <c r="BD19" s="89">
        <v>0.40687167238110317</v>
      </c>
      <c r="BE19" s="89">
        <v>0.40057792772670436</v>
      </c>
      <c r="BF19" s="89">
        <v>0.36832189181118086</v>
      </c>
      <c r="BG19" s="89">
        <v>0.30112368849478544</v>
      </c>
    </row>
    <row r="20" spans="17:59" ht="15" customHeight="1" thickTop="1">
      <c r="Q20" s="474"/>
      <c r="R20" s="478" t="s">
        <v>150</v>
      </c>
      <c r="S20" s="479"/>
      <c r="T20" s="480"/>
      <c r="U20" s="243" t="s">
        <v>41</v>
      </c>
      <c r="V20" s="474"/>
      <c r="W20" s="478" t="s">
        <v>5</v>
      </c>
      <c r="X20" s="479"/>
      <c r="Y20" s="480"/>
      <c r="Z20" s="247" t="s">
        <v>41</v>
      </c>
      <c r="AA20" s="108">
        <v>396.15943873349909</v>
      </c>
      <c r="AB20" s="108">
        <v>391.18426114280868</v>
      </c>
      <c r="AC20" s="108">
        <v>387.92286702278392</v>
      </c>
      <c r="AD20" s="108">
        <v>379.01953302343401</v>
      </c>
      <c r="AE20" s="108">
        <v>371.16668145800543</v>
      </c>
      <c r="AF20" s="108">
        <v>358.00378130539769</v>
      </c>
      <c r="AG20" s="108">
        <v>345.60288504434408</v>
      </c>
      <c r="AH20" s="108">
        <v>331.71706644372551</v>
      </c>
      <c r="AI20" s="108">
        <v>315.63541231325405</v>
      </c>
      <c r="AJ20" s="108">
        <v>300.26024961018595</v>
      </c>
      <c r="AK20" s="108">
        <v>285.97121975038664</v>
      </c>
      <c r="AL20" s="108">
        <v>271.72819151811063</v>
      </c>
      <c r="AM20" s="108">
        <v>257.5283664353687</v>
      </c>
      <c r="AN20" s="108">
        <v>243.25756454270513</v>
      </c>
      <c r="AO20" s="108">
        <v>228.603050929473</v>
      </c>
      <c r="AP20" s="108">
        <v>213.9887390681574</v>
      </c>
      <c r="AQ20" s="108">
        <v>198.96023602059222</v>
      </c>
      <c r="AR20" s="108">
        <v>185.03492722692388</v>
      </c>
      <c r="AS20" s="108">
        <v>169.49804961314177</v>
      </c>
      <c r="AT20" s="108">
        <v>155.94814285795891</v>
      </c>
      <c r="AU20" s="108">
        <v>142.7107498749584</v>
      </c>
      <c r="AV20" s="108">
        <v>132.06237653310833</v>
      </c>
      <c r="AW20" s="108">
        <v>123.04477306458568</v>
      </c>
      <c r="AX20" s="108">
        <v>114.46103810034354</v>
      </c>
      <c r="AY20" s="108">
        <v>105.55722041646331</v>
      </c>
      <c r="AZ20" s="108">
        <v>97.637466949406701</v>
      </c>
      <c r="BA20" s="108">
        <v>89.946755896047321</v>
      </c>
      <c r="BB20" s="108">
        <v>83.705860257614589</v>
      </c>
      <c r="BC20" s="108">
        <v>77.608354289355503</v>
      </c>
      <c r="BD20" s="108">
        <v>72.306589658020712</v>
      </c>
      <c r="BE20" s="108">
        <v>67.335623491115427</v>
      </c>
      <c r="BF20" s="108">
        <v>62.763731604949385</v>
      </c>
      <c r="BG20" s="108">
        <v>58.455604350598122</v>
      </c>
    </row>
    <row r="21" spans="17:59" ht="15" customHeight="1">
      <c r="Q21" s="475"/>
      <c r="R21" s="481"/>
      <c r="S21" s="482"/>
      <c r="T21" s="483"/>
      <c r="U21" s="393" t="s">
        <v>48</v>
      </c>
      <c r="V21" s="475"/>
      <c r="W21" s="481"/>
      <c r="X21" s="482"/>
      <c r="Y21" s="483"/>
      <c r="Z21" s="393" t="s">
        <v>151</v>
      </c>
      <c r="AA21" s="331">
        <f>AA20*$X$25</f>
        <v>11092.464284537975</v>
      </c>
      <c r="AB21" s="331">
        <f t="shared" ref="AB21:BG21" si="0">AB20*$X$25</f>
        <v>10953.159311998643</v>
      </c>
      <c r="AC21" s="331">
        <f t="shared" si="0"/>
        <v>10861.84027663795</v>
      </c>
      <c r="AD21" s="331">
        <f t="shared" si="0"/>
        <v>10612.546924656152</v>
      </c>
      <c r="AE21" s="331">
        <f t="shared" si="0"/>
        <v>10392.667080824152</v>
      </c>
      <c r="AF21" s="331">
        <f t="shared" si="0"/>
        <v>10024.105876551135</v>
      </c>
      <c r="AG21" s="331">
        <f t="shared" si="0"/>
        <v>9676.8807812416344</v>
      </c>
      <c r="AH21" s="331">
        <f t="shared" si="0"/>
        <v>9288.0778604243151</v>
      </c>
      <c r="AI21" s="331">
        <f t="shared" si="0"/>
        <v>8837.791544771113</v>
      </c>
      <c r="AJ21" s="331">
        <f t="shared" si="0"/>
        <v>8407.2869890852071</v>
      </c>
      <c r="AK21" s="331">
        <f t="shared" si="0"/>
        <v>8007.1941530108261</v>
      </c>
      <c r="AL21" s="331">
        <f t="shared" si="0"/>
        <v>7608.3893625070978</v>
      </c>
      <c r="AM21" s="331">
        <f t="shared" si="0"/>
        <v>7210.7942601903233</v>
      </c>
      <c r="AN21" s="331">
        <f t="shared" si="0"/>
        <v>6811.2118071957439</v>
      </c>
      <c r="AO21" s="331">
        <f t="shared" si="0"/>
        <v>6400.8854260252438</v>
      </c>
      <c r="AP21" s="331">
        <f t="shared" si="0"/>
        <v>5991.6846939084071</v>
      </c>
      <c r="AQ21" s="331">
        <f t="shared" si="0"/>
        <v>5570.8866085765821</v>
      </c>
      <c r="AR21" s="331">
        <f t="shared" si="0"/>
        <v>5180.9779623538689</v>
      </c>
      <c r="AS21" s="331">
        <f t="shared" si="0"/>
        <v>4745.9453891679696</v>
      </c>
      <c r="AT21" s="331">
        <f t="shared" si="0"/>
        <v>4366.5480000228499</v>
      </c>
      <c r="AU21" s="331">
        <f t="shared" si="0"/>
        <v>3995.900996498835</v>
      </c>
      <c r="AV21" s="331">
        <f t="shared" si="0"/>
        <v>3697.7465429270333</v>
      </c>
      <c r="AW21" s="331">
        <f t="shared" si="0"/>
        <v>3445.2536458083991</v>
      </c>
      <c r="AX21" s="331">
        <f t="shared" si="0"/>
        <v>3204.9090668096192</v>
      </c>
      <c r="AY21" s="331">
        <f t="shared" si="0"/>
        <v>2955.6021716609725</v>
      </c>
      <c r="AZ21" s="331">
        <f t="shared" si="0"/>
        <v>2733.8490745833878</v>
      </c>
      <c r="BA21" s="331">
        <f t="shared" si="0"/>
        <v>2518.5091650893251</v>
      </c>
      <c r="BB21" s="331">
        <f t="shared" si="0"/>
        <v>2343.7640872132083</v>
      </c>
      <c r="BC21" s="331">
        <f t="shared" si="0"/>
        <v>2173.0339201019542</v>
      </c>
      <c r="BD21" s="331">
        <f t="shared" si="0"/>
        <v>2024.58451042458</v>
      </c>
      <c r="BE21" s="331">
        <f t="shared" si="0"/>
        <v>1885.397457751232</v>
      </c>
      <c r="BF21" s="331">
        <f t="shared" si="0"/>
        <v>1757.3844849385828</v>
      </c>
      <c r="BG21" s="331">
        <f t="shared" si="0"/>
        <v>1636.7569218167473</v>
      </c>
    </row>
    <row r="22" spans="17:59">
      <c r="Z22" s="341" t="s">
        <v>189</v>
      </c>
      <c r="AA22" s="369">
        <v>0</v>
      </c>
      <c r="AB22" s="369">
        <v>0</v>
      </c>
      <c r="AC22" s="369">
        <v>0</v>
      </c>
      <c r="AD22" s="369">
        <v>0</v>
      </c>
      <c r="AE22" s="369">
        <v>0</v>
      </c>
      <c r="AF22" s="369">
        <v>0</v>
      </c>
      <c r="AG22" s="369">
        <v>0</v>
      </c>
      <c r="AH22" s="369">
        <v>0</v>
      </c>
      <c r="AI22" s="369">
        <v>0</v>
      </c>
      <c r="AJ22" s="369">
        <v>0</v>
      </c>
      <c r="AK22" s="369">
        <v>0</v>
      </c>
      <c r="AL22" s="369">
        <v>0</v>
      </c>
      <c r="AM22" s="369">
        <v>0</v>
      </c>
      <c r="AN22" s="369">
        <v>0</v>
      </c>
      <c r="AO22" s="369">
        <v>0</v>
      </c>
      <c r="AP22" s="369">
        <v>0</v>
      </c>
      <c r="AQ22" s="369">
        <v>0</v>
      </c>
      <c r="AR22" s="369">
        <v>0</v>
      </c>
      <c r="AS22" s="369">
        <v>0</v>
      </c>
      <c r="AT22" s="369">
        <v>0</v>
      </c>
      <c r="AU22" s="369">
        <v>0</v>
      </c>
      <c r="AV22" s="369">
        <v>0</v>
      </c>
      <c r="AW22" s="369">
        <v>0</v>
      </c>
      <c r="AX22" s="369">
        <v>0</v>
      </c>
      <c r="AY22" s="369">
        <v>0</v>
      </c>
      <c r="AZ22" s="369">
        <v>0</v>
      </c>
      <c r="BA22" s="369">
        <v>0</v>
      </c>
      <c r="BB22" s="369">
        <v>0</v>
      </c>
      <c r="BC22" s="369">
        <v>0</v>
      </c>
      <c r="BD22" s="369">
        <v>0</v>
      </c>
      <c r="BE22" s="369">
        <v>0</v>
      </c>
      <c r="BF22" s="369">
        <v>0</v>
      </c>
      <c r="BG22" s="369">
        <v>0</v>
      </c>
    </row>
    <row r="24" spans="17:59">
      <c r="W24" s="126"/>
      <c r="X24" s="126" t="s">
        <v>33</v>
      </c>
    </row>
    <row r="25" spans="17:59" ht="16.5">
      <c r="W25" s="126" t="s">
        <v>40</v>
      </c>
      <c r="X25" s="371">
        <v>28</v>
      </c>
    </row>
    <row r="26" spans="17:59" ht="16.5">
      <c r="W26" s="126" t="s">
        <v>42</v>
      </c>
      <c r="X26" s="371">
        <v>265</v>
      </c>
    </row>
    <row r="28" spans="17:59" ht="18.75">
      <c r="R28" s="405" t="s">
        <v>244</v>
      </c>
    </row>
    <row r="29" spans="17:59" ht="18.75">
      <c r="R29" s="405" t="s">
        <v>241</v>
      </c>
    </row>
    <row r="31" spans="17:59" ht="18.75">
      <c r="R31" s="94" t="s">
        <v>245</v>
      </c>
    </row>
    <row r="32" spans="17:59">
      <c r="R32" s="94" t="s">
        <v>243</v>
      </c>
    </row>
    <row r="33" spans="18:18">
      <c r="R33" s="94" t="s">
        <v>242</v>
      </c>
    </row>
    <row r="36" spans="18:18">
      <c r="R36" s="405"/>
    </row>
  </sheetData>
  <mergeCells count="14">
    <mergeCell ref="Q10:Q21"/>
    <mergeCell ref="V10:V21"/>
    <mergeCell ref="R9:T9"/>
    <mergeCell ref="W9:Y9"/>
    <mergeCell ref="X14:X16"/>
    <mergeCell ref="W10:W17"/>
    <mergeCell ref="S10:S13"/>
    <mergeCell ref="X10:X13"/>
    <mergeCell ref="R20:T21"/>
    <mergeCell ref="W20:Y21"/>
    <mergeCell ref="S14:S16"/>
    <mergeCell ref="R10:R17"/>
    <mergeCell ref="R18:T18"/>
    <mergeCell ref="W18:Y18"/>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G23"/>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F5" sqref="AF5"/>
    </sheetView>
  </sheetViews>
  <sheetFormatPr defaultColWidth="6" defaultRowHeight="15"/>
  <cols>
    <col min="1" max="1" width="2.625" style="116" customWidth="1"/>
    <col min="2" max="12" width="2.625" style="116" hidden="1" customWidth="1"/>
    <col min="13" max="13" width="2.5" style="116" hidden="1" customWidth="1"/>
    <col min="14" max="15" width="2.625" style="116" hidden="1" customWidth="1"/>
    <col min="16" max="16" width="2.625" style="116" customWidth="1"/>
    <col min="17" max="17" width="4.625" style="116" customWidth="1"/>
    <col min="18" max="18" width="3.375" style="116" customWidth="1"/>
    <col min="19" max="22" width="2.625" style="116" customWidth="1"/>
    <col min="23" max="23" width="5.25" style="116" customWidth="1"/>
    <col min="24" max="24" width="17.875" style="116" customWidth="1"/>
    <col min="25" max="25" width="20.125" style="116" customWidth="1"/>
    <col min="26" max="26" width="12.75" style="116" customWidth="1"/>
    <col min="27" max="57" width="6" style="116" customWidth="1"/>
    <col min="58" max="16384" width="6" style="116"/>
  </cols>
  <sheetData>
    <row r="1" spans="16:59" ht="18.75">
      <c r="P1" s="205" t="s">
        <v>414</v>
      </c>
      <c r="Q1" s="206"/>
    </row>
    <row r="2" spans="16:59" ht="18.75">
      <c r="P2" s="206"/>
      <c r="Q2" s="205" t="s">
        <v>152</v>
      </c>
    </row>
    <row r="5" spans="16:59" ht="15.75">
      <c r="Q5" s="207" t="s">
        <v>71</v>
      </c>
    </row>
    <row r="8" spans="16:59">
      <c r="Q8" s="127" t="s">
        <v>177</v>
      </c>
      <c r="R8" s="116">
        <v>22</v>
      </c>
      <c r="W8" s="116" t="s">
        <v>107</v>
      </c>
    </row>
    <row r="9" spans="16:59" ht="15" customHeight="1">
      <c r="W9" s="249" t="s">
        <v>153</v>
      </c>
      <c r="X9" s="508" t="s">
        <v>16</v>
      </c>
      <c r="Y9" s="509"/>
      <c r="Z9" s="128" t="s">
        <v>17</v>
      </c>
      <c r="AA9" s="129">
        <v>1990</v>
      </c>
      <c r="AB9" s="129">
        <v>1991</v>
      </c>
      <c r="AC9" s="129">
        <v>1992</v>
      </c>
      <c r="AD9" s="129">
        <v>1993</v>
      </c>
      <c r="AE9" s="129">
        <v>1994</v>
      </c>
      <c r="AF9" s="129">
        <v>1995</v>
      </c>
      <c r="AG9" s="129">
        <v>1996</v>
      </c>
      <c r="AH9" s="129">
        <v>1997</v>
      </c>
      <c r="AI9" s="129">
        <v>1998</v>
      </c>
      <c r="AJ9" s="129">
        <v>1999</v>
      </c>
      <c r="AK9" s="129">
        <v>2000</v>
      </c>
      <c r="AL9" s="129">
        <v>2001</v>
      </c>
      <c r="AM9" s="129">
        <v>2002</v>
      </c>
      <c r="AN9" s="129">
        <v>2003</v>
      </c>
      <c r="AO9" s="129">
        <v>2004</v>
      </c>
      <c r="AP9" s="129">
        <v>2005</v>
      </c>
      <c r="AQ9" s="129">
        <v>2006</v>
      </c>
      <c r="AR9" s="129">
        <v>2007</v>
      </c>
      <c r="AS9" s="129">
        <v>2008</v>
      </c>
      <c r="AT9" s="129">
        <v>2009</v>
      </c>
      <c r="AU9" s="129">
        <v>2010</v>
      </c>
      <c r="AV9" s="129">
        <v>2011</v>
      </c>
      <c r="AW9" s="129">
        <v>2012</v>
      </c>
      <c r="AX9" s="129">
        <v>2013</v>
      </c>
      <c r="AY9" s="129">
        <v>2014</v>
      </c>
      <c r="AZ9" s="129">
        <v>2015</v>
      </c>
      <c r="BA9" s="129">
        <v>2016</v>
      </c>
      <c r="BB9" s="129">
        <v>2017</v>
      </c>
      <c r="BC9" s="129">
        <v>2018</v>
      </c>
      <c r="BD9" s="129">
        <v>2019</v>
      </c>
      <c r="BE9" s="129">
        <v>2020</v>
      </c>
      <c r="BF9" s="129">
        <v>2021</v>
      </c>
      <c r="BG9" s="129">
        <v>2022</v>
      </c>
    </row>
    <row r="10" spans="16:59" ht="15" customHeight="1">
      <c r="W10" s="510" t="s">
        <v>40</v>
      </c>
      <c r="X10" s="512" t="s">
        <v>45</v>
      </c>
      <c r="Y10" s="327" t="s">
        <v>187</v>
      </c>
      <c r="Z10" s="83" t="s">
        <v>41</v>
      </c>
      <c r="AA10" s="357">
        <v>6.647784000000001E-2</v>
      </c>
      <c r="AB10" s="357">
        <v>4.3059510000000002E-2</v>
      </c>
      <c r="AC10" s="357">
        <v>4.3814940000000004E-2</v>
      </c>
      <c r="AD10" s="357">
        <v>4.7592090000000004E-2</v>
      </c>
      <c r="AE10" s="357">
        <v>3.7016069999999998E-2</v>
      </c>
      <c r="AF10" s="357">
        <v>3.77715E-2</v>
      </c>
      <c r="AG10" s="357">
        <v>3.77715E-2</v>
      </c>
      <c r="AH10" s="357">
        <v>4.0793220000000005E-2</v>
      </c>
      <c r="AI10" s="357">
        <v>4.7214375000000003E-2</v>
      </c>
      <c r="AJ10" s="357">
        <v>4.5792950999999998E-2</v>
      </c>
      <c r="AK10" s="357">
        <v>5.2988174999999998E-2</v>
      </c>
      <c r="AL10" s="357">
        <v>5.0541765000000002E-2</v>
      </c>
      <c r="AM10" s="357">
        <v>5.0506875000000007E-2</v>
      </c>
      <c r="AN10" s="357">
        <v>5.4513840999999993E-2</v>
      </c>
      <c r="AO10" s="357">
        <v>5.0199897440000009E-2</v>
      </c>
      <c r="AP10" s="357">
        <v>7.4809350000000011E-2</v>
      </c>
      <c r="AQ10" s="357">
        <v>8.9705749999999987E-2</v>
      </c>
      <c r="AR10" s="357">
        <v>0.10220024999999999</v>
      </c>
      <c r="AS10" s="357">
        <v>0.10791191999999999</v>
      </c>
      <c r="AT10" s="357">
        <v>0.11912391999999998</v>
      </c>
      <c r="AU10" s="357">
        <v>0.12931214999999999</v>
      </c>
      <c r="AV10" s="357">
        <v>0.15161047999999999</v>
      </c>
      <c r="AW10" s="357">
        <v>0.12939519999999999</v>
      </c>
      <c r="AX10" s="357">
        <v>0.13212106000000001</v>
      </c>
      <c r="AY10" s="357">
        <v>0.13127800000000001</v>
      </c>
      <c r="AZ10" s="357">
        <v>0.13797238000000001</v>
      </c>
      <c r="BA10" s="357">
        <v>0.15840707999999998</v>
      </c>
      <c r="BB10" s="357">
        <v>0.16480575</v>
      </c>
      <c r="BC10" s="357">
        <v>0.15650064</v>
      </c>
      <c r="BD10" s="357">
        <v>0.15227108</v>
      </c>
      <c r="BE10" s="357">
        <v>0.14259375000000002</v>
      </c>
      <c r="BF10" s="357">
        <v>0.13150000000000001</v>
      </c>
      <c r="BG10" s="357">
        <v>0.12434000000000001</v>
      </c>
    </row>
    <row r="11" spans="16:59" ht="15" customHeight="1">
      <c r="W11" s="474"/>
      <c r="X11" s="501"/>
      <c r="Y11" s="327" t="s">
        <v>192</v>
      </c>
      <c r="Z11" s="83" t="s">
        <v>41</v>
      </c>
      <c r="AA11" s="357" t="s">
        <v>441</v>
      </c>
      <c r="AB11" s="357" t="s">
        <v>441</v>
      </c>
      <c r="AC11" s="357" t="s">
        <v>441</v>
      </c>
      <c r="AD11" s="357" t="s">
        <v>441</v>
      </c>
      <c r="AE11" s="357" t="s">
        <v>441</v>
      </c>
      <c r="AF11" s="357" t="s">
        <v>441</v>
      </c>
      <c r="AG11" s="357" t="s">
        <v>441</v>
      </c>
      <c r="AH11" s="357" t="s">
        <v>441</v>
      </c>
      <c r="AI11" s="357" t="s">
        <v>441</v>
      </c>
      <c r="AJ11" s="357" t="s">
        <v>441</v>
      </c>
      <c r="AK11" s="357" t="s">
        <v>441</v>
      </c>
      <c r="AL11" s="357" t="s">
        <v>441</v>
      </c>
      <c r="AM11" s="357" t="s">
        <v>441</v>
      </c>
      <c r="AN11" s="357" t="s">
        <v>441</v>
      </c>
      <c r="AO11" s="357" t="s">
        <v>441</v>
      </c>
      <c r="AP11" s="356">
        <v>3.8400000000000001E-3</v>
      </c>
      <c r="AQ11" s="164">
        <v>6.7200000000000003E-3</v>
      </c>
      <c r="AR11" s="164">
        <v>1.0559999999999998E-2</v>
      </c>
      <c r="AS11" s="164">
        <v>2.6880000000000001E-2</v>
      </c>
      <c r="AT11" s="164">
        <v>5.568E-2</v>
      </c>
      <c r="AU11" s="164">
        <v>1.6320000000000001E-2</v>
      </c>
      <c r="AV11" s="164">
        <v>1.536E-2</v>
      </c>
      <c r="AW11" s="164">
        <v>2.0160000000000001E-2</v>
      </c>
      <c r="AX11" s="164">
        <v>1.8239999999999999E-2</v>
      </c>
      <c r="AY11" s="164">
        <v>2.4E-2</v>
      </c>
      <c r="AZ11" s="164">
        <v>3.3600000000000005E-2</v>
      </c>
      <c r="BA11" s="164">
        <v>2.8799999999999999E-2</v>
      </c>
      <c r="BB11" s="164">
        <v>2.0160000000000001E-2</v>
      </c>
      <c r="BC11" s="164">
        <v>2.0160000000000001E-2</v>
      </c>
      <c r="BD11" s="164">
        <v>2.2079999999999999E-2</v>
      </c>
      <c r="BE11" s="164">
        <v>2.1119999999999996E-2</v>
      </c>
      <c r="BF11" s="164">
        <v>2.2079999999999999E-2</v>
      </c>
      <c r="BG11" s="164">
        <v>2.2079999999999999E-2</v>
      </c>
    </row>
    <row r="12" spans="16:59" ht="15" customHeight="1">
      <c r="W12" s="474"/>
      <c r="X12" s="501"/>
      <c r="Y12" s="328" t="s">
        <v>188</v>
      </c>
      <c r="Z12" s="83" t="s">
        <v>41</v>
      </c>
      <c r="AA12" s="357">
        <v>2.0932170206553544</v>
      </c>
      <c r="AB12" s="357">
        <v>2.092223328780948</v>
      </c>
      <c r="AC12" s="357">
        <v>2.0960914722610764</v>
      </c>
      <c r="AD12" s="357">
        <v>2.0975094617721211</v>
      </c>
      <c r="AE12" s="357">
        <v>2.0971236367191159</v>
      </c>
      <c r="AF12" s="357">
        <v>2.101227012567743</v>
      </c>
      <c r="AG12" s="357">
        <v>2.1065911899428573</v>
      </c>
      <c r="AH12" s="357">
        <v>2.1137281659428573</v>
      </c>
      <c r="AI12" s="357">
        <v>2.0962824709028576</v>
      </c>
      <c r="AJ12" s="357">
        <v>2.1061400225828573</v>
      </c>
      <c r="AK12" s="357">
        <v>2.1100469317028576</v>
      </c>
      <c r="AL12" s="357">
        <v>2.1322512747428575</v>
      </c>
      <c r="AM12" s="357">
        <v>2.7184451066057145</v>
      </c>
      <c r="AN12" s="357">
        <v>3.20074496832</v>
      </c>
      <c r="AO12" s="357">
        <v>3.3105989653028569</v>
      </c>
      <c r="AP12" s="357">
        <v>3.7386115891611427</v>
      </c>
      <c r="AQ12" s="357">
        <v>3.8442498607145144</v>
      </c>
      <c r="AR12" s="357">
        <v>3.6936558762404577</v>
      </c>
      <c r="AS12" s="357">
        <v>4.1432361718649142</v>
      </c>
      <c r="AT12" s="357">
        <v>4.0675920462818924</v>
      </c>
      <c r="AU12" s="357">
        <v>3.5596482376565435</v>
      </c>
      <c r="AV12" s="357">
        <v>3.9275400362976032</v>
      </c>
      <c r="AW12" s="357">
        <v>3.9024061315199998</v>
      </c>
      <c r="AX12" s="357">
        <v>3.8580845367908578</v>
      </c>
      <c r="AY12" s="357">
        <v>3.8403451294680688</v>
      </c>
      <c r="AZ12" s="357">
        <v>3.9002189576228572</v>
      </c>
      <c r="BA12" s="357">
        <v>3.9376914267782981</v>
      </c>
      <c r="BB12" s="357">
        <v>3.4014945489805712</v>
      </c>
      <c r="BC12" s="357">
        <v>3.379112075714743</v>
      </c>
      <c r="BD12" s="357">
        <v>3.1186141509174852</v>
      </c>
      <c r="BE12" s="357">
        <v>2.8083852677485712</v>
      </c>
      <c r="BF12" s="357">
        <v>2.9056333979328</v>
      </c>
      <c r="BG12" s="357">
        <v>2.9150215725284574</v>
      </c>
    </row>
    <row r="13" spans="16:59" ht="29.45" customHeight="1" thickBot="1">
      <c r="W13" s="474"/>
      <c r="X13" s="502" t="s">
        <v>46</v>
      </c>
      <c r="Y13" s="503"/>
      <c r="Z13" s="85" t="s">
        <v>41</v>
      </c>
      <c r="AA13" s="358" t="s">
        <v>443</v>
      </c>
      <c r="AB13" s="358" t="s">
        <v>443</v>
      </c>
      <c r="AC13" s="358" t="s">
        <v>443</v>
      </c>
      <c r="AD13" s="358" t="s">
        <v>443</v>
      </c>
      <c r="AE13" s="358" t="s">
        <v>443</v>
      </c>
      <c r="AF13" s="358" t="s">
        <v>443</v>
      </c>
      <c r="AG13" s="358" t="s">
        <v>443</v>
      </c>
      <c r="AH13" s="358" t="s">
        <v>443</v>
      </c>
      <c r="AI13" s="358" t="s">
        <v>443</v>
      </c>
      <c r="AJ13" s="358" t="s">
        <v>443</v>
      </c>
      <c r="AK13" s="358" t="s">
        <v>443</v>
      </c>
      <c r="AL13" s="358" t="s">
        <v>443</v>
      </c>
      <c r="AM13" s="358" t="s">
        <v>443</v>
      </c>
      <c r="AN13" s="358" t="s">
        <v>443</v>
      </c>
      <c r="AO13" s="358" t="s">
        <v>443</v>
      </c>
      <c r="AP13" s="358" t="s">
        <v>443</v>
      </c>
      <c r="AQ13" s="358" t="s">
        <v>443</v>
      </c>
      <c r="AR13" s="358" t="s">
        <v>443</v>
      </c>
      <c r="AS13" s="358" t="s">
        <v>443</v>
      </c>
      <c r="AT13" s="358" t="s">
        <v>443</v>
      </c>
      <c r="AU13" s="358" t="s">
        <v>443</v>
      </c>
      <c r="AV13" s="358" t="s">
        <v>443</v>
      </c>
      <c r="AW13" s="358" t="s">
        <v>443</v>
      </c>
      <c r="AX13" s="358" t="s">
        <v>443</v>
      </c>
      <c r="AY13" s="358" t="s">
        <v>443</v>
      </c>
      <c r="AZ13" s="358" t="s">
        <v>443</v>
      </c>
      <c r="BA13" s="358" t="s">
        <v>443</v>
      </c>
      <c r="BB13" s="358" t="s">
        <v>443</v>
      </c>
      <c r="BC13" s="358" t="s">
        <v>443</v>
      </c>
      <c r="BD13" s="358" t="s">
        <v>443</v>
      </c>
      <c r="BE13" s="358" t="s">
        <v>443</v>
      </c>
      <c r="BF13" s="358" t="s">
        <v>443</v>
      </c>
      <c r="BG13" s="358" t="s">
        <v>443</v>
      </c>
    </row>
    <row r="14" spans="16:59" ht="15" customHeight="1" thickTop="1">
      <c r="W14" s="474"/>
      <c r="X14" s="513" t="s">
        <v>47</v>
      </c>
      <c r="Y14" s="514"/>
      <c r="Z14" s="109" t="s">
        <v>41</v>
      </c>
      <c r="AA14" s="359">
        <v>2.1596948606553545</v>
      </c>
      <c r="AB14" s="359">
        <v>2.1352828387809479</v>
      </c>
      <c r="AC14" s="359">
        <v>2.1399064122610763</v>
      </c>
      <c r="AD14" s="359">
        <v>2.1451015517721213</v>
      </c>
      <c r="AE14" s="359">
        <v>2.1341397067191159</v>
      </c>
      <c r="AF14" s="359">
        <v>2.1389985125677429</v>
      </c>
      <c r="AG14" s="359">
        <v>2.1443626899428572</v>
      </c>
      <c r="AH14" s="359">
        <v>2.1545213859428571</v>
      </c>
      <c r="AI14" s="359">
        <v>2.1434968459028574</v>
      </c>
      <c r="AJ14" s="359">
        <v>2.1519329735828574</v>
      </c>
      <c r="AK14" s="359">
        <v>2.1630351067028575</v>
      </c>
      <c r="AL14" s="359">
        <v>2.1827930397428577</v>
      </c>
      <c r="AM14" s="359">
        <v>2.7689519816057144</v>
      </c>
      <c r="AN14" s="359">
        <v>3.2552588093199999</v>
      </c>
      <c r="AO14" s="359">
        <v>3.3607988627428571</v>
      </c>
      <c r="AP14" s="359">
        <v>3.8172609391611427</v>
      </c>
      <c r="AQ14" s="359">
        <v>3.9406756107145142</v>
      </c>
      <c r="AR14" s="359">
        <v>3.8064161262404577</v>
      </c>
      <c r="AS14" s="359">
        <v>4.2780280918649138</v>
      </c>
      <c r="AT14" s="359">
        <v>4.242395966281892</v>
      </c>
      <c r="AU14" s="359">
        <v>3.7052803876565434</v>
      </c>
      <c r="AV14" s="359">
        <v>4.0945105162976034</v>
      </c>
      <c r="AW14" s="359">
        <v>4.0519613315199994</v>
      </c>
      <c r="AX14" s="359">
        <v>4.0084455967908577</v>
      </c>
      <c r="AY14" s="359">
        <v>3.9956231294680689</v>
      </c>
      <c r="AZ14" s="359">
        <v>4.0717913376228569</v>
      </c>
      <c r="BA14" s="359">
        <v>4.1248985067782984</v>
      </c>
      <c r="BB14" s="359">
        <v>3.5864602989805712</v>
      </c>
      <c r="BC14" s="359">
        <v>3.5557727157147432</v>
      </c>
      <c r="BD14" s="359">
        <v>3.2929652309174853</v>
      </c>
      <c r="BE14" s="359">
        <v>2.9720990177485711</v>
      </c>
      <c r="BF14" s="359">
        <v>3.0592133979327998</v>
      </c>
      <c r="BG14" s="359">
        <v>3.0614415725284574</v>
      </c>
    </row>
    <row r="15" spans="16:59" ht="15" customHeight="1" thickBot="1">
      <c r="W15" s="511"/>
      <c r="X15" s="515"/>
      <c r="Y15" s="516"/>
      <c r="Z15" s="110" t="s">
        <v>48</v>
      </c>
      <c r="AA15" s="131">
        <v>60.471456098349925</v>
      </c>
      <c r="AB15" s="131">
        <v>59.787919485866539</v>
      </c>
      <c r="AC15" s="131">
        <v>59.917379543310133</v>
      </c>
      <c r="AD15" s="131">
        <v>60.062843449619393</v>
      </c>
      <c r="AE15" s="131">
        <v>59.755911788135244</v>
      </c>
      <c r="AF15" s="131">
        <v>59.891958351896804</v>
      </c>
      <c r="AG15" s="131">
        <v>60.042155318399999</v>
      </c>
      <c r="AH15" s="131">
        <v>60.3265988064</v>
      </c>
      <c r="AI15" s="131">
        <v>60.017911685280005</v>
      </c>
      <c r="AJ15" s="131">
        <v>60.254123260320007</v>
      </c>
      <c r="AK15" s="131">
        <v>60.564982987680011</v>
      </c>
      <c r="AL15" s="131">
        <v>61.118205112800013</v>
      </c>
      <c r="AM15" s="131">
        <v>77.530655484960008</v>
      </c>
      <c r="AN15" s="131">
        <v>91.147246660959993</v>
      </c>
      <c r="AO15" s="131">
        <v>94.102368156799997</v>
      </c>
      <c r="AP15" s="131">
        <v>106.88330629651199</v>
      </c>
      <c r="AQ15" s="131">
        <v>110.3389171000064</v>
      </c>
      <c r="AR15" s="131">
        <v>106.57965153473282</v>
      </c>
      <c r="AS15" s="131">
        <v>119.78478657221758</v>
      </c>
      <c r="AT15" s="131">
        <v>118.78708705589298</v>
      </c>
      <c r="AU15" s="131">
        <v>103.74785085438322</v>
      </c>
      <c r="AV15" s="131">
        <v>114.6462944563329</v>
      </c>
      <c r="AW15" s="131">
        <v>113.45491728255999</v>
      </c>
      <c r="AX15" s="131">
        <v>112.23647671014402</v>
      </c>
      <c r="AY15" s="131">
        <v>111.87744762510593</v>
      </c>
      <c r="AZ15" s="131">
        <v>114.01015745344</v>
      </c>
      <c r="BA15" s="131">
        <v>115.49715818979236</v>
      </c>
      <c r="BB15" s="131">
        <v>100.42088837145599</v>
      </c>
      <c r="BC15" s="131">
        <v>99.561636040012814</v>
      </c>
      <c r="BD15" s="131">
        <v>92.203026465689589</v>
      </c>
      <c r="BE15" s="131">
        <v>83.218772496959986</v>
      </c>
      <c r="BF15" s="131">
        <v>85.657975142118389</v>
      </c>
      <c r="BG15" s="131">
        <v>85.720364030796802</v>
      </c>
    </row>
    <row r="16" spans="16:59" ht="15" customHeight="1">
      <c r="W16" s="498" t="s">
        <v>42</v>
      </c>
      <c r="X16" s="501" t="s">
        <v>45</v>
      </c>
      <c r="Y16" s="327" t="s">
        <v>187</v>
      </c>
      <c r="Z16" s="111" t="s">
        <v>32</v>
      </c>
      <c r="AA16" s="163">
        <v>1.7903556000000001E-2</v>
      </c>
      <c r="AB16" s="163">
        <v>1.1596621500000003E-2</v>
      </c>
      <c r="AC16" s="163">
        <v>1.1800071000000001E-2</v>
      </c>
      <c r="AD16" s="163">
        <v>1.2817318500000003E-2</v>
      </c>
      <c r="AE16" s="163">
        <v>9.9690255000000009E-3</v>
      </c>
      <c r="AF16" s="163">
        <v>1.0172474999999999E-2</v>
      </c>
      <c r="AG16" s="163">
        <v>1.0172474999999999E-2</v>
      </c>
      <c r="AH16" s="163">
        <v>1.0986273000000003E-2</v>
      </c>
      <c r="AI16" s="163">
        <v>1.271559375E-2</v>
      </c>
      <c r="AJ16" s="163">
        <v>1.2443775750000002E-2</v>
      </c>
      <c r="AK16" s="163">
        <v>1.4524431749999999E-2</v>
      </c>
      <c r="AL16" s="163">
        <v>1.385295525E-2</v>
      </c>
      <c r="AM16" s="163">
        <v>1.3842037350000003E-2</v>
      </c>
      <c r="AN16" s="163">
        <v>1.486893765E-2</v>
      </c>
      <c r="AO16" s="163">
        <v>1.3569237528000001E-2</v>
      </c>
      <c r="AP16" s="163">
        <v>1.7825197500000001E-2</v>
      </c>
      <c r="AQ16" s="163">
        <v>2.1941137499999999E-2</v>
      </c>
      <c r="AR16" s="163">
        <v>2.53049625E-2</v>
      </c>
      <c r="AS16" s="163">
        <v>2.6751132E-2</v>
      </c>
      <c r="AT16" s="163">
        <v>2.9245332000000002E-2</v>
      </c>
      <c r="AU16" s="163">
        <v>3.1746577500000005E-2</v>
      </c>
      <c r="AV16" s="163">
        <v>3.866290800000001E-2</v>
      </c>
      <c r="AW16" s="163">
        <v>3.2545920000000006E-2</v>
      </c>
      <c r="AX16" s="163">
        <v>3.2830401000000002E-2</v>
      </c>
      <c r="AY16" s="163">
        <v>3.1086300000000008E-2</v>
      </c>
      <c r="AZ16" s="163">
        <v>3.296502300000001E-2</v>
      </c>
      <c r="BA16" s="163">
        <v>3.6315017999999998E-2</v>
      </c>
      <c r="BB16" s="163">
        <v>3.8216137499999997E-2</v>
      </c>
      <c r="BC16" s="163">
        <v>3.5933544000000005E-2</v>
      </c>
      <c r="BD16" s="163">
        <v>3.5597417999999999E-2</v>
      </c>
      <c r="BE16" s="163">
        <v>3.3015937499999995E-2</v>
      </c>
      <c r="BF16" s="163">
        <v>2.9811000000000004E-2</v>
      </c>
      <c r="BG16" s="163">
        <v>2.8185000000000002E-2</v>
      </c>
    </row>
    <row r="17" spans="23:59" ht="15" customHeight="1">
      <c r="W17" s="499"/>
      <c r="X17" s="501"/>
      <c r="Y17" s="327" t="s">
        <v>192</v>
      </c>
      <c r="Z17" s="84" t="s">
        <v>32</v>
      </c>
      <c r="AA17" s="163" t="s">
        <v>441</v>
      </c>
      <c r="AB17" s="163" t="s">
        <v>441</v>
      </c>
      <c r="AC17" s="163" t="s">
        <v>441</v>
      </c>
      <c r="AD17" s="163" t="s">
        <v>441</v>
      </c>
      <c r="AE17" s="163" t="s">
        <v>441</v>
      </c>
      <c r="AF17" s="163" t="s">
        <v>441</v>
      </c>
      <c r="AG17" s="163" t="s">
        <v>441</v>
      </c>
      <c r="AH17" s="163" t="s">
        <v>441</v>
      </c>
      <c r="AI17" s="163" t="s">
        <v>441</v>
      </c>
      <c r="AJ17" s="163" t="s">
        <v>441</v>
      </c>
      <c r="AK17" s="163" t="s">
        <v>441</v>
      </c>
      <c r="AL17" s="163" t="s">
        <v>441</v>
      </c>
      <c r="AM17" s="163" t="s">
        <v>441</v>
      </c>
      <c r="AN17" s="163" t="s">
        <v>441</v>
      </c>
      <c r="AO17" s="163" t="s">
        <v>441</v>
      </c>
      <c r="AP17" s="355">
        <v>1.08E-3</v>
      </c>
      <c r="AQ17" s="355">
        <v>1.8900000000000002E-3</v>
      </c>
      <c r="AR17" s="355">
        <v>2.9700000000000004E-3</v>
      </c>
      <c r="AS17" s="355">
        <v>7.5600000000000007E-3</v>
      </c>
      <c r="AT17" s="355">
        <v>1.566E-2</v>
      </c>
      <c r="AU17" s="355">
        <v>4.5900000000000003E-3</v>
      </c>
      <c r="AV17" s="355">
        <v>4.3200000000000001E-3</v>
      </c>
      <c r="AW17" s="163">
        <v>5.6699999999999997E-3</v>
      </c>
      <c r="AX17" s="163">
        <v>5.1300000000000009E-3</v>
      </c>
      <c r="AY17" s="163">
        <v>6.7499999999999999E-3</v>
      </c>
      <c r="AZ17" s="163">
        <v>9.4500000000000018E-3</v>
      </c>
      <c r="BA17" s="163">
        <v>8.1000000000000013E-3</v>
      </c>
      <c r="BB17" s="163">
        <v>5.6699999999999997E-3</v>
      </c>
      <c r="BC17" s="163">
        <v>5.6699999999999997E-3</v>
      </c>
      <c r="BD17" s="163">
        <v>6.2100000000000011E-3</v>
      </c>
      <c r="BE17" s="163">
        <v>5.9400000000000008E-3</v>
      </c>
      <c r="BF17" s="163">
        <v>6.2100000000000011E-3</v>
      </c>
      <c r="BG17" s="163">
        <v>6.2100000000000011E-3</v>
      </c>
    </row>
    <row r="18" spans="23:59" ht="15" customHeight="1">
      <c r="W18" s="499"/>
      <c r="X18" s="501"/>
      <c r="Y18" s="328" t="s">
        <v>188</v>
      </c>
      <c r="Z18" s="84" t="s">
        <v>32</v>
      </c>
      <c r="AA18" s="164">
        <v>0.58871728705931836</v>
      </c>
      <c r="AB18" s="164">
        <v>0.58843781121964156</v>
      </c>
      <c r="AC18" s="164">
        <v>0.58952572657342772</v>
      </c>
      <c r="AD18" s="164">
        <v>0.589924536123409</v>
      </c>
      <c r="AE18" s="164">
        <v>0.58981602282725132</v>
      </c>
      <c r="AF18" s="164">
        <v>0.59097009728467775</v>
      </c>
      <c r="AG18" s="164">
        <v>0.59247877217142864</v>
      </c>
      <c r="AH18" s="164">
        <v>0.59448604667142868</v>
      </c>
      <c r="AI18" s="164">
        <v>0.58957944494142867</v>
      </c>
      <c r="AJ18" s="164">
        <v>0.59235188135142869</v>
      </c>
      <c r="AK18" s="164">
        <v>0.59345069954142871</v>
      </c>
      <c r="AL18" s="164">
        <v>0.59969567102142862</v>
      </c>
      <c r="AM18" s="164">
        <v>0.76456268623285717</v>
      </c>
      <c r="AN18" s="164">
        <v>0.90020952233999996</v>
      </c>
      <c r="AO18" s="164">
        <v>0.93110595899142856</v>
      </c>
      <c r="AP18" s="164">
        <v>1.0514845094515712</v>
      </c>
      <c r="AQ18" s="164">
        <v>1.0811952733259573</v>
      </c>
      <c r="AR18" s="164">
        <v>1.0388407151926289</v>
      </c>
      <c r="AS18" s="164">
        <v>1.1652851733370073</v>
      </c>
      <c r="AT18" s="164">
        <v>1.1440102630167823</v>
      </c>
      <c r="AU18" s="164">
        <v>1.0011510668409029</v>
      </c>
      <c r="AV18" s="164">
        <v>1.1046206352087011</v>
      </c>
      <c r="AW18" s="164">
        <v>1.0975517244899999</v>
      </c>
      <c r="AX18" s="164">
        <v>1.0850862759724287</v>
      </c>
      <c r="AY18" s="164">
        <v>1.0800970676628945</v>
      </c>
      <c r="AZ18" s="164">
        <v>1.0969365818314289</v>
      </c>
      <c r="BA18" s="164">
        <v>1.1074757137813966</v>
      </c>
      <c r="BB18" s="164">
        <v>0.9566703419007857</v>
      </c>
      <c r="BC18" s="164">
        <v>0.95037527129477151</v>
      </c>
      <c r="BD18" s="164">
        <v>0.87711022994554289</v>
      </c>
      <c r="BE18" s="164">
        <v>0.78985835655428571</v>
      </c>
      <c r="BF18" s="164">
        <v>0.81720939316859997</v>
      </c>
      <c r="BG18" s="164">
        <v>0.81984981727362882</v>
      </c>
    </row>
    <row r="19" spans="23:59" ht="33.950000000000003" customHeight="1" thickBot="1">
      <c r="W19" s="499"/>
      <c r="X19" s="502" t="s">
        <v>46</v>
      </c>
      <c r="Y19" s="503"/>
      <c r="Z19" s="85" t="s">
        <v>32</v>
      </c>
      <c r="AA19" s="130" t="s">
        <v>441</v>
      </c>
      <c r="AB19" s="130" t="s">
        <v>441</v>
      </c>
      <c r="AC19" s="130" t="s">
        <v>441</v>
      </c>
      <c r="AD19" s="130" t="s">
        <v>441</v>
      </c>
      <c r="AE19" s="130" t="s">
        <v>441</v>
      </c>
      <c r="AF19" s="130" t="s">
        <v>441</v>
      </c>
      <c r="AG19" s="130" t="s">
        <v>441</v>
      </c>
      <c r="AH19" s="130" t="s">
        <v>441</v>
      </c>
      <c r="AI19" s="130" t="s">
        <v>441</v>
      </c>
      <c r="AJ19" s="130" t="s">
        <v>441</v>
      </c>
      <c r="AK19" s="130" t="s">
        <v>441</v>
      </c>
      <c r="AL19" s="130" t="s">
        <v>441</v>
      </c>
      <c r="AM19" s="130" t="s">
        <v>441</v>
      </c>
      <c r="AN19" s="130" t="s">
        <v>441</v>
      </c>
      <c r="AO19" s="130" t="s">
        <v>441</v>
      </c>
      <c r="AP19" s="130" t="s">
        <v>441</v>
      </c>
      <c r="AQ19" s="130" t="s">
        <v>441</v>
      </c>
      <c r="AR19" s="130" t="s">
        <v>441</v>
      </c>
      <c r="AS19" s="130" t="s">
        <v>441</v>
      </c>
      <c r="AT19" s="130" t="s">
        <v>441</v>
      </c>
      <c r="AU19" s="130" t="s">
        <v>441</v>
      </c>
      <c r="AV19" s="130" t="s">
        <v>441</v>
      </c>
      <c r="AW19" s="130" t="s">
        <v>441</v>
      </c>
      <c r="AX19" s="130" t="s">
        <v>441</v>
      </c>
      <c r="AY19" s="130" t="s">
        <v>441</v>
      </c>
      <c r="AZ19" s="130" t="s">
        <v>441</v>
      </c>
      <c r="BA19" s="130" t="s">
        <v>441</v>
      </c>
      <c r="BB19" s="130" t="s">
        <v>441</v>
      </c>
      <c r="BC19" s="130" t="s">
        <v>441</v>
      </c>
      <c r="BD19" s="130" t="s">
        <v>441</v>
      </c>
      <c r="BE19" s="130" t="s">
        <v>441</v>
      </c>
      <c r="BF19" s="130" t="s">
        <v>441</v>
      </c>
      <c r="BG19" s="130" t="s">
        <v>441</v>
      </c>
    </row>
    <row r="20" spans="23:59" ht="15" customHeight="1" thickTop="1">
      <c r="W20" s="499"/>
      <c r="X20" s="504" t="s">
        <v>47</v>
      </c>
      <c r="Y20" s="505"/>
      <c r="Z20" s="243" t="s">
        <v>32</v>
      </c>
      <c r="AA20" s="132">
        <v>0.6066208430593184</v>
      </c>
      <c r="AB20" s="132">
        <v>0.60003443271964152</v>
      </c>
      <c r="AC20" s="132">
        <v>0.60132579757342774</v>
      </c>
      <c r="AD20" s="132">
        <v>0.60274185462340901</v>
      </c>
      <c r="AE20" s="132">
        <v>0.59978504832725132</v>
      </c>
      <c r="AF20" s="132">
        <v>0.60114257228467771</v>
      </c>
      <c r="AG20" s="132">
        <v>0.60265124717142859</v>
      </c>
      <c r="AH20" s="132">
        <v>0.60547231967142867</v>
      </c>
      <c r="AI20" s="132">
        <v>0.60229503869142864</v>
      </c>
      <c r="AJ20" s="132">
        <v>0.60479565710142869</v>
      </c>
      <c r="AK20" s="132">
        <v>0.60797513129142866</v>
      </c>
      <c r="AL20" s="132">
        <v>0.61354862627142859</v>
      </c>
      <c r="AM20" s="132">
        <v>0.77840472358285717</v>
      </c>
      <c r="AN20" s="132">
        <v>0.91507845998999993</v>
      </c>
      <c r="AO20" s="132">
        <v>0.94467519651942855</v>
      </c>
      <c r="AP20" s="132">
        <v>1.0703897069515713</v>
      </c>
      <c r="AQ20" s="132">
        <v>1.1050264108259573</v>
      </c>
      <c r="AR20" s="132">
        <v>1.0671156776926289</v>
      </c>
      <c r="AS20" s="132">
        <v>1.1995963053370073</v>
      </c>
      <c r="AT20" s="132">
        <v>1.1889155950167822</v>
      </c>
      <c r="AU20" s="132">
        <v>1.0374876443409029</v>
      </c>
      <c r="AV20" s="132">
        <v>1.1476035432087011</v>
      </c>
      <c r="AW20" s="132">
        <v>1.13576764449</v>
      </c>
      <c r="AX20" s="132">
        <v>1.1230466769724288</v>
      </c>
      <c r="AY20" s="132">
        <v>1.1179333676628944</v>
      </c>
      <c r="AZ20" s="132">
        <v>1.1393516048314289</v>
      </c>
      <c r="BA20" s="132">
        <v>1.1518907317813967</v>
      </c>
      <c r="BB20" s="132">
        <v>1.0005564794007857</v>
      </c>
      <c r="BC20" s="132">
        <v>0.9919788152947715</v>
      </c>
      <c r="BD20" s="132">
        <v>0.91891764794554287</v>
      </c>
      <c r="BE20" s="132">
        <v>0.82881429405428575</v>
      </c>
      <c r="BF20" s="132">
        <v>0.85323039316859994</v>
      </c>
      <c r="BG20" s="132">
        <v>0.85424481727362878</v>
      </c>
    </row>
    <row r="21" spans="23:59" ht="15" customHeight="1" thickBot="1">
      <c r="W21" s="500"/>
      <c r="X21" s="506"/>
      <c r="Y21" s="507"/>
      <c r="Z21" s="112" t="s">
        <v>48</v>
      </c>
      <c r="AA21" s="133">
        <v>160.75452341071937</v>
      </c>
      <c r="AB21" s="133">
        <v>159.00912467070501</v>
      </c>
      <c r="AC21" s="133">
        <v>159.35133635695834</v>
      </c>
      <c r="AD21" s="133">
        <v>159.72659147520338</v>
      </c>
      <c r="AE21" s="133">
        <v>158.94303780672161</v>
      </c>
      <c r="AF21" s="133">
        <v>159.30278165543959</v>
      </c>
      <c r="AG21" s="133">
        <v>159.70258050042858</v>
      </c>
      <c r="AH21" s="133">
        <v>160.4501647129286</v>
      </c>
      <c r="AI21" s="133">
        <v>159.60818525322858</v>
      </c>
      <c r="AJ21" s="133">
        <v>160.27084913187861</v>
      </c>
      <c r="AK21" s="133">
        <v>161.11340979222859</v>
      </c>
      <c r="AL21" s="133">
        <v>162.59038596192858</v>
      </c>
      <c r="AM21" s="133">
        <v>206.27725174945715</v>
      </c>
      <c r="AN21" s="133">
        <v>242.49579189734999</v>
      </c>
      <c r="AO21" s="133">
        <v>250.33892707764858</v>
      </c>
      <c r="AP21" s="133">
        <v>283.65327234216642</v>
      </c>
      <c r="AQ21" s="133">
        <v>292.83199886887871</v>
      </c>
      <c r="AR21" s="133">
        <v>282.78565458854666</v>
      </c>
      <c r="AS21" s="133">
        <v>317.89302091430693</v>
      </c>
      <c r="AT21" s="133">
        <v>315.06263267944729</v>
      </c>
      <c r="AU21" s="133">
        <v>274.93422575033929</v>
      </c>
      <c r="AV21" s="133">
        <v>304.11493895030577</v>
      </c>
      <c r="AW21" s="133">
        <v>300.97842578985001</v>
      </c>
      <c r="AX21" s="133">
        <v>297.60736939769362</v>
      </c>
      <c r="AY21" s="133">
        <v>296.252342430667</v>
      </c>
      <c r="AZ21" s="133">
        <v>301.92817528032867</v>
      </c>
      <c r="BA21" s="133">
        <v>305.2510439220701</v>
      </c>
      <c r="BB21" s="133">
        <v>265.14746704120824</v>
      </c>
      <c r="BC21" s="133">
        <v>262.87438605311445</v>
      </c>
      <c r="BD21" s="133">
        <v>243.51317670556887</v>
      </c>
      <c r="BE21" s="133">
        <v>219.63578792438571</v>
      </c>
      <c r="BF21" s="133">
        <v>226.10605418967899</v>
      </c>
      <c r="BG21" s="133">
        <v>226.37487657751163</v>
      </c>
    </row>
    <row r="22" spans="23:59" ht="15" customHeight="1" thickTop="1">
      <c r="W22" s="495" t="s">
        <v>49</v>
      </c>
      <c r="X22" s="496"/>
      <c r="Y22" s="497"/>
      <c r="Z22" s="107" t="s">
        <v>48</v>
      </c>
      <c r="AA22" s="157">
        <v>221.2259795090693</v>
      </c>
      <c r="AB22" s="157">
        <v>218.79704415657153</v>
      </c>
      <c r="AC22" s="157">
        <v>219.26871590026849</v>
      </c>
      <c r="AD22" s="157">
        <v>219.78943492482279</v>
      </c>
      <c r="AE22" s="157">
        <v>218.69894959485686</v>
      </c>
      <c r="AF22" s="157">
        <v>219.19474000733641</v>
      </c>
      <c r="AG22" s="157">
        <v>219.74473581882859</v>
      </c>
      <c r="AH22" s="157">
        <v>220.7767635193286</v>
      </c>
      <c r="AI22" s="157">
        <v>219.6260969385086</v>
      </c>
      <c r="AJ22" s="157">
        <v>220.52497239219861</v>
      </c>
      <c r="AK22" s="157">
        <v>221.67839277990862</v>
      </c>
      <c r="AL22" s="157">
        <v>223.70859107472859</v>
      </c>
      <c r="AM22" s="157">
        <v>283.80790723441714</v>
      </c>
      <c r="AN22" s="157">
        <v>333.64303855830997</v>
      </c>
      <c r="AO22" s="157">
        <v>344.4412952344486</v>
      </c>
      <c r="AP22" s="157">
        <v>390.53657863867841</v>
      </c>
      <c r="AQ22" s="157">
        <v>403.17091596888508</v>
      </c>
      <c r="AR22" s="157">
        <v>389.36530612327948</v>
      </c>
      <c r="AS22" s="157">
        <v>437.6778074865245</v>
      </c>
      <c r="AT22" s="157">
        <v>433.84971973534027</v>
      </c>
      <c r="AU22" s="157">
        <v>378.68207660472251</v>
      </c>
      <c r="AV22" s="157">
        <v>418.76123340663867</v>
      </c>
      <c r="AW22" s="157">
        <v>414.43334307241003</v>
      </c>
      <c r="AX22" s="157">
        <v>409.84384610783763</v>
      </c>
      <c r="AY22" s="157">
        <v>408.1297900557729</v>
      </c>
      <c r="AZ22" s="157">
        <v>415.93833273376868</v>
      </c>
      <c r="BA22" s="157">
        <v>420.74820211186244</v>
      </c>
      <c r="BB22" s="157">
        <v>365.56835541266423</v>
      </c>
      <c r="BC22" s="157">
        <v>362.43602209312724</v>
      </c>
      <c r="BD22" s="157">
        <v>335.71620317125848</v>
      </c>
      <c r="BE22" s="157">
        <v>302.8545604213457</v>
      </c>
      <c r="BF22" s="157">
        <v>311.76402933179736</v>
      </c>
      <c r="BG22" s="157">
        <v>312.09524060830842</v>
      </c>
    </row>
    <row r="23" spans="23:59">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row>
  </sheetData>
  <mergeCells count="10">
    <mergeCell ref="X9:Y9"/>
    <mergeCell ref="W10:W15"/>
    <mergeCell ref="X10:X12"/>
    <mergeCell ref="X13:Y13"/>
    <mergeCell ref="X14:Y15"/>
    <mergeCell ref="W22:Y22"/>
    <mergeCell ref="W16:W21"/>
    <mergeCell ref="X16:X18"/>
    <mergeCell ref="X19:Y19"/>
    <mergeCell ref="X20:Y21"/>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B1:BG115"/>
  <sheetViews>
    <sheetView zoomScaleNormal="100" workbookViewId="0">
      <pane xSplit="26" ySplit="9" topLeftCell="AA10" activePane="bottomRight" state="frozenSplit"/>
      <selection activeCell="D33" sqref="D33"/>
      <selection pane="topRight" activeCell="D33" sqref="D33"/>
      <selection pane="bottomLeft" activeCell="D33" sqref="D33"/>
      <selection pane="bottomRight" activeCell="AT5" sqref="AT5"/>
    </sheetView>
  </sheetViews>
  <sheetFormatPr defaultColWidth="5.625" defaultRowHeight="15"/>
  <cols>
    <col min="1" max="1" width="2.625" style="116" customWidth="1"/>
    <col min="2" max="3" width="2.625" style="116" hidden="1" customWidth="1"/>
    <col min="4" max="8" width="2.625" style="94" hidden="1" customWidth="1"/>
    <col min="9" max="16" width="2.625" style="116" hidden="1" customWidth="1"/>
    <col min="17" max="17" width="2.625" style="116" customWidth="1"/>
    <col min="18" max="18" width="3.25" style="123" customWidth="1"/>
    <col min="19" max="19" width="3.25" style="116" customWidth="1"/>
    <col min="20" max="20" width="5.875" style="116" hidden="1" customWidth="1"/>
    <col min="21" max="21" width="5.625" style="116" hidden="1" customWidth="1"/>
    <col min="22" max="22" width="6" style="116" customWidth="1"/>
    <col min="23" max="24" width="3.25" style="116" customWidth="1"/>
    <col min="25" max="25" width="29.75" style="116" customWidth="1"/>
    <col min="26" max="26" width="11.625" style="119" customWidth="1"/>
    <col min="27" max="59" width="6.75" style="116" bestFit="1" customWidth="1"/>
    <col min="60" max="16384" width="5.625" style="116"/>
  </cols>
  <sheetData>
    <row r="1" spans="4:59" ht="18.75">
      <c r="D1" s="116"/>
      <c r="E1" s="116"/>
      <c r="F1" s="116"/>
      <c r="G1" s="116"/>
      <c r="Q1" s="205" t="s">
        <v>414</v>
      </c>
      <c r="R1" s="206"/>
    </row>
    <row r="2" spans="4:59" ht="18.75">
      <c r="D2" s="116"/>
      <c r="E2" s="116"/>
      <c r="F2" s="116"/>
      <c r="G2" s="116"/>
      <c r="Q2" s="206"/>
      <c r="R2" s="205" t="s">
        <v>75</v>
      </c>
    </row>
    <row r="3" spans="4:59">
      <c r="D3" s="116"/>
      <c r="E3" s="116"/>
      <c r="F3" s="116"/>
      <c r="G3" s="116"/>
      <c r="Q3" s="123"/>
      <c r="R3" s="116"/>
    </row>
    <row r="4" spans="4:59">
      <c r="D4" s="116"/>
      <c r="E4" s="116"/>
      <c r="F4" s="116"/>
      <c r="G4" s="116"/>
      <c r="Q4" s="123"/>
      <c r="R4" s="116"/>
    </row>
    <row r="5" spans="4:59" ht="15.75">
      <c r="D5" s="116"/>
      <c r="E5" s="116"/>
      <c r="F5" s="116"/>
      <c r="G5" s="116"/>
      <c r="Q5" s="123"/>
      <c r="R5" s="207" t="s">
        <v>72</v>
      </c>
    </row>
    <row r="6" spans="4:59" ht="15.75">
      <c r="D6" s="116"/>
      <c r="E6" s="116"/>
      <c r="F6" s="116"/>
      <c r="G6" s="116"/>
      <c r="Q6" s="123"/>
      <c r="R6" s="116"/>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row>
    <row r="7" spans="4:59" ht="15.75">
      <c r="D7" s="116"/>
      <c r="E7" s="116"/>
      <c r="F7" s="116"/>
      <c r="G7" s="116"/>
      <c r="Q7" s="123"/>
      <c r="R7" s="116"/>
      <c r="AF7" s="124"/>
      <c r="AG7" s="124"/>
      <c r="AH7" s="124"/>
      <c r="AI7" s="124"/>
      <c r="AJ7" s="124"/>
      <c r="AK7" s="124"/>
      <c r="AL7" s="124"/>
      <c r="AM7" s="124"/>
      <c r="AN7" s="124"/>
      <c r="AO7" s="124"/>
      <c r="AP7" s="124"/>
      <c r="AQ7" s="124"/>
      <c r="AR7" s="124"/>
      <c r="AS7" s="124"/>
      <c r="AT7" s="124"/>
      <c r="AU7" s="124"/>
      <c r="AV7" s="124"/>
      <c r="AW7" s="124"/>
      <c r="AX7" s="124"/>
    </row>
    <row r="8" spans="4:59">
      <c r="D8" s="116"/>
      <c r="E8" s="116"/>
      <c r="F8" s="116"/>
      <c r="G8" s="116"/>
      <c r="Q8" s="123"/>
      <c r="R8" s="272" t="s">
        <v>177</v>
      </c>
      <c r="S8" s="94">
        <v>30</v>
      </c>
      <c r="T8" s="94"/>
      <c r="U8" s="94"/>
      <c r="V8" s="307" t="s">
        <v>210</v>
      </c>
    </row>
    <row r="9" spans="4:59" ht="15" customHeight="1">
      <c r="D9" s="116"/>
      <c r="E9" s="116"/>
      <c r="F9" s="116"/>
      <c r="G9" s="116"/>
      <c r="V9" s="117" t="s">
        <v>154</v>
      </c>
      <c r="W9" s="523" t="s">
        <v>34</v>
      </c>
      <c r="X9" s="524"/>
      <c r="Y9" s="525"/>
      <c r="Z9" s="117" t="s">
        <v>29</v>
      </c>
      <c r="AA9" s="125">
        <v>1990</v>
      </c>
      <c r="AB9" s="125">
        <v>1991</v>
      </c>
      <c r="AC9" s="125">
        <v>1992</v>
      </c>
      <c r="AD9" s="125">
        <v>1993</v>
      </c>
      <c r="AE9" s="125">
        <v>1994</v>
      </c>
      <c r="AF9" s="125">
        <v>1995</v>
      </c>
      <c r="AG9" s="125">
        <v>1996</v>
      </c>
      <c r="AH9" s="125">
        <v>1997</v>
      </c>
      <c r="AI9" s="125">
        <v>1998</v>
      </c>
      <c r="AJ9" s="125">
        <v>1999</v>
      </c>
      <c r="AK9" s="125">
        <v>2000</v>
      </c>
      <c r="AL9" s="125">
        <v>2001</v>
      </c>
      <c r="AM9" s="125">
        <v>2002</v>
      </c>
      <c r="AN9" s="125">
        <v>2003</v>
      </c>
      <c r="AO9" s="125">
        <v>2004</v>
      </c>
      <c r="AP9" s="125">
        <v>2005</v>
      </c>
      <c r="AQ9" s="125">
        <v>2006</v>
      </c>
      <c r="AR9" s="125">
        <v>2007</v>
      </c>
      <c r="AS9" s="125">
        <v>2008</v>
      </c>
      <c r="AT9" s="125">
        <v>2009</v>
      </c>
      <c r="AU9" s="125">
        <v>2010</v>
      </c>
      <c r="AV9" s="125">
        <v>2011</v>
      </c>
      <c r="AW9" s="125">
        <v>2012</v>
      </c>
      <c r="AX9" s="125">
        <v>2013</v>
      </c>
      <c r="AY9" s="125">
        <v>2014</v>
      </c>
      <c r="AZ9" s="125">
        <v>2015</v>
      </c>
      <c r="BA9" s="125">
        <v>2016</v>
      </c>
      <c r="BB9" s="125">
        <v>2017</v>
      </c>
      <c r="BC9" s="125">
        <v>2018</v>
      </c>
      <c r="BD9" s="125">
        <v>2019</v>
      </c>
      <c r="BE9" s="125">
        <v>2020</v>
      </c>
      <c r="BF9" s="125">
        <v>2021</v>
      </c>
      <c r="BG9" s="125">
        <v>2022</v>
      </c>
    </row>
    <row r="10" spans="4:59" ht="15" customHeight="1">
      <c r="D10" s="116"/>
      <c r="E10" s="116"/>
      <c r="F10" s="116"/>
      <c r="G10" s="116"/>
      <c r="V10" s="526" t="s">
        <v>81</v>
      </c>
      <c r="W10" s="528" t="s">
        <v>35</v>
      </c>
      <c r="X10" s="531" t="s">
        <v>155</v>
      </c>
      <c r="Y10" s="329" t="s">
        <v>167</v>
      </c>
      <c r="Z10" s="121" t="s">
        <v>82</v>
      </c>
      <c r="AA10" s="331">
        <v>3981.2003459569378</v>
      </c>
      <c r="AB10" s="331">
        <v>3951.8574935281449</v>
      </c>
      <c r="AC10" s="331">
        <v>3942.8104480424699</v>
      </c>
      <c r="AD10" s="331">
        <v>3946.6832717073748</v>
      </c>
      <c r="AE10" s="331">
        <v>4032.7567688539134</v>
      </c>
      <c r="AF10" s="331">
        <v>3972.9353676151518</v>
      </c>
      <c r="AG10" s="331">
        <v>4102.1562287651159</v>
      </c>
      <c r="AH10" s="331">
        <v>4104.3522227670546</v>
      </c>
      <c r="AI10" s="331">
        <v>4131.1952995839192</v>
      </c>
      <c r="AJ10" s="331">
        <v>4114.4198217826033</v>
      </c>
      <c r="AK10" s="331">
        <v>4066.526550014778</v>
      </c>
      <c r="AL10" s="331">
        <v>3867.2156861886929</v>
      </c>
      <c r="AM10" s="331">
        <v>3487.25171668345</v>
      </c>
      <c r="AN10" s="331">
        <v>3253.5682225927198</v>
      </c>
      <c r="AO10" s="331">
        <v>2994.2132761778503</v>
      </c>
      <c r="AP10" s="331">
        <v>2384.6479002256669</v>
      </c>
      <c r="AQ10" s="331">
        <v>1983.5499971117185</v>
      </c>
      <c r="AR10" s="331">
        <v>1873.3318040117961</v>
      </c>
      <c r="AS10" s="331">
        <v>2055.9382867566255</v>
      </c>
      <c r="AT10" s="331">
        <v>1891.3026528536045</v>
      </c>
      <c r="AU10" s="331">
        <v>1636.0254315651478</v>
      </c>
      <c r="AV10" s="331">
        <v>1877.5451001899148</v>
      </c>
      <c r="AW10" s="331">
        <v>2035.4672183122393</v>
      </c>
      <c r="AX10" s="331">
        <v>2122.3084332086091</v>
      </c>
      <c r="AY10" s="331">
        <v>1750.8135847254503</v>
      </c>
      <c r="AZ10" s="331">
        <v>1927.3335057687455</v>
      </c>
      <c r="BA10" s="331">
        <v>1282.3998317319449</v>
      </c>
      <c r="BB10" s="331">
        <v>1267.3576738316276</v>
      </c>
      <c r="BC10" s="331">
        <v>1549.8290249970773</v>
      </c>
      <c r="BD10" s="331">
        <v>1608.3598588405357</v>
      </c>
      <c r="BE10" s="331">
        <v>1683.7169247506174</v>
      </c>
      <c r="BF10" s="331">
        <v>1814.8682950922666</v>
      </c>
      <c r="BG10" s="331">
        <v>1793.2825665326829</v>
      </c>
    </row>
    <row r="11" spans="4:59" ht="15" customHeight="1">
      <c r="D11" s="116"/>
      <c r="E11" s="116"/>
      <c r="F11" s="116"/>
      <c r="G11" s="116"/>
      <c r="V11" s="526"/>
      <c r="W11" s="529"/>
      <c r="X11" s="532"/>
      <c r="Y11" s="329" t="s">
        <v>226</v>
      </c>
      <c r="Z11" s="121" t="s">
        <v>82</v>
      </c>
      <c r="AA11" s="331">
        <v>289.35119436114786</v>
      </c>
      <c r="AB11" s="331">
        <v>287.22378855081689</v>
      </c>
      <c r="AC11" s="331">
        <v>286.56436416212773</v>
      </c>
      <c r="AD11" s="331">
        <v>287.79695605009397</v>
      </c>
      <c r="AE11" s="331">
        <v>294.0663837814638</v>
      </c>
      <c r="AF11" s="331">
        <v>289.23209444320145</v>
      </c>
      <c r="AG11" s="331">
        <v>299.09943172234557</v>
      </c>
      <c r="AH11" s="331">
        <v>298.57354333463888</v>
      </c>
      <c r="AI11" s="331">
        <v>300.75351308063648</v>
      </c>
      <c r="AJ11" s="331">
        <v>324.94513392578057</v>
      </c>
      <c r="AK11" s="331">
        <v>365.65961776701789</v>
      </c>
      <c r="AL11" s="331">
        <v>330.95761389638432</v>
      </c>
      <c r="AM11" s="331">
        <v>375.06584941613988</v>
      </c>
      <c r="AN11" s="331">
        <v>375.36165854642485</v>
      </c>
      <c r="AO11" s="331">
        <v>348.0956892496792</v>
      </c>
      <c r="AP11" s="331">
        <v>201.83831659531978</v>
      </c>
      <c r="AQ11" s="331">
        <v>151.83452910615446</v>
      </c>
      <c r="AR11" s="331">
        <v>170.45337727776769</v>
      </c>
      <c r="AS11" s="331">
        <v>86.407904854980188</v>
      </c>
      <c r="AT11" s="331">
        <v>112.88409807642829</v>
      </c>
      <c r="AU11" s="331">
        <v>130.59900491754794</v>
      </c>
      <c r="AV11" s="331">
        <v>157.68541099938705</v>
      </c>
      <c r="AW11" s="331">
        <v>142.10073725848696</v>
      </c>
      <c r="AX11" s="331">
        <v>160.76928106070383</v>
      </c>
      <c r="AY11" s="331">
        <v>178.3178229192215</v>
      </c>
      <c r="AZ11" s="331">
        <v>184.44661811744425</v>
      </c>
      <c r="BA11" s="331">
        <v>117.88930669263112</v>
      </c>
      <c r="BB11" s="331">
        <v>116.17903618153717</v>
      </c>
      <c r="BC11" s="331">
        <v>177.68369230822486</v>
      </c>
      <c r="BD11" s="331">
        <v>191.70564983249793</v>
      </c>
      <c r="BE11" s="331">
        <v>194.11964348718593</v>
      </c>
      <c r="BF11" s="331">
        <v>171.47483243029095</v>
      </c>
      <c r="BG11" s="331">
        <v>161.95276168109598</v>
      </c>
    </row>
    <row r="12" spans="4:59" ht="15" customHeight="1">
      <c r="D12" s="116"/>
      <c r="E12" s="116"/>
      <c r="F12" s="116"/>
      <c r="G12" s="116"/>
      <c r="V12" s="526"/>
      <c r="W12" s="529"/>
      <c r="X12" s="532"/>
      <c r="Y12" s="198" t="s">
        <v>84</v>
      </c>
      <c r="Z12" s="121" t="s">
        <v>82</v>
      </c>
      <c r="AA12" s="331">
        <v>590.03198273835733</v>
      </c>
      <c r="AB12" s="331">
        <v>595.49947850533965</v>
      </c>
      <c r="AC12" s="331">
        <v>600.89934906088115</v>
      </c>
      <c r="AD12" s="331">
        <v>608.85956094545179</v>
      </c>
      <c r="AE12" s="331">
        <v>623.80286763183653</v>
      </c>
      <c r="AF12" s="331">
        <v>610.3853358179781</v>
      </c>
      <c r="AG12" s="331">
        <v>616.92673548508458</v>
      </c>
      <c r="AH12" s="331">
        <v>615.00128027677874</v>
      </c>
      <c r="AI12" s="331">
        <v>599.55023720087854</v>
      </c>
      <c r="AJ12" s="331">
        <v>605.05588290434707</v>
      </c>
      <c r="AK12" s="331">
        <v>588.34378087462733</v>
      </c>
      <c r="AL12" s="331">
        <v>566.34031563428141</v>
      </c>
      <c r="AM12" s="331">
        <v>535.14769688320723</v>
      </c>
      <c r="AN12" s="331">
        <v>519.79766040502034</v>
      </c>
      <c r="AO12" s="331">
        <v>510.85236888749944</v>
      </c>
      <c r="AP12" s="331">
        <v>488.39087804773948</v>
      </c>
      <c r="AQ12" s="331">
        <v>470.59029004094401</v>
      </c>
      <c r="AR12" s="331">
        <v>471.11601614978809</v>
      </c>
      <c r="AS12" s="331">
        <v>428.33350835837393</v>
      </c>
      <c r="AT12" s="331">
        <v>421.47541198121178</v>
      </c>
      <c r="AU12" s="331">
        <v>425.73470333835621</v>
      </c>
      <c r="AV12" s="331">
        <v>465.11300682853624</v>
      </c>
      <c r="AW12" s="331">
        <v>448.65199500738834</v>
      </c>
      <c r="AX12" s="331">
        <v>451.2168738012146</v>
      </c>
      <c r="AY12" s="331">
        <v>420.38243945506161</v>
      </c>
      <c r="AZ12" s="331">
        <v>435.60957163305574</v>
      </c>
      <c r="BA12" s="331">
        <v>287.0384818159265</v>
      </c>
      <c r="BB12" s="331">
        <v>252.87019799292236</v>
      </c>
      <c r="BC12" s="331">
        <v>320.3344784351188</v>
      </c>
      <c r="BD12" s="331">
        <v>310.82764050762364</v>
      </c>
      <c r="BE12" s="331">
        <v>335.91519268317597</v>
      </c>
      <c r="BF12" s="331">
        <v>341.42051230243811</v>
      </c>
      <c r="BG12" s="331">
        <v>336.18782826597771</v>
      </c>
    </row>
    <row r="13" spans="4:59" ht="15" customHeight="1">
      <c r="D13" s="116"/>
      <c r="E13" s="116"/>
      <c r="F13" s="116"/>
      <c r="G13" s="116"/>
      <c r="V13" s="526"/>
      <c r="W13" s="529"/>
      <c r="X13" s="532"/>
      <c r="Y13" s="198" t="s">
        <v>85</v>
      </c>
      <c r="Z13" s="121" t="s">
        <v>82</v>
      </c>
      <c r="AA13" s="331">
        <v>153.48622318716573</v>
      </c>
      <c r="AB13" s="331">
        <v>149.5884225528373</v>
      </c>
      <c r="AC13" s="331">
        <v>158.16349034013066</v>
      </c>
      <c r="AD13" s="331">
        <v>170.87950219828591</v>
      </c>
      <c r="AE13" s="331">
        <v>183.80524635659614</v>
      </c>
      <c r="AF13" s="331">
        <v>180.21529829570261</v>
      </c>
      <c r="AG13" s="331">
        <v>191.47262173546886</v>
      </c>
      <c r="AH13" s="331">
        <v>198.52527573905166</v>
      </c>
      <c r="AI13" s="331">
        <v>177.3654297232768</v>
      </c>
      <c r="AJ13" s="331">
        <v>175.38353736234635</v>
      </c>
      <c r="AK13" s="331">
        <v>161.60712276760691</v>
      </c>
      <c r="AL13" s="331">
        <v>153.83008677134117</v>
      </c>
      <c r="AM13" s="331">
        <v>152.27039209740084</v>
      </c>
      <c r="AN13" s="331">
        <v>173.11830425413402</v>
      </c>
      <c r="AO13" s="331">
        <v>175.23291296360196</v>
      </c>
      <c r="AP13" s="331">
        <v>170.62699567264383</v>
      </c>
      <c r="AQ13" s="331">
        <v>175.93009930652843</v>
      </c>
      <c r="AR13" s="331">
        <v>181.88883529942925</v>
      </c>
      <c r="AS13" s="331">
        <v>180.92882853869187</v>
      </c>
      <c r="AT13" s="331">
        <v>197.68557149017954</v>
      </c>
      <c r="AU13" s="331">
        <v>195.03204086263989</v>
      </c>
      <c r="AV13" s="331">
        <v>209.64871143094337</v>
      </c>
      <c r="AW13" s="331">
        <v>198.87527350705639</v>
      </c>
      <c r="AX13" s="331">
        <v>210.78370520371632</v>
      </c>
      <c r="AY13" s="331">
        <v>206.36326348816502</v>
      </c>
      <c r="AZ13" s="331">
        <v>223.88639946129362</v>
      </c>
      <c r="BA13" s="331">
        <v>153.46696489629065</v>
      </c>
      <c r="BB13" s="331">
        <v>144.80192959333968</v>
      </c>
      <c r="BC13" s="331">
        <v>184.62222698565557</v>
      </c>
      <c r="BD13" s="331">
        <v>181.10196942062035</v>
      </c>
      <c r="BE13" s="331">
        <v>189.41030320133225</v>
      </c>
      <c r="BF13" s="331">
        <v>194.49890123141614</v>
      </c>
      <c r="BG13" s="331">
        <v>196.06271790110881</v>
      </c>
    </row>
    <row r="14" spans="4:59" ht="15" customHeight="1">
      <c r="D14" s="116"/>
      <c r="E14" s="116"/>
      <c r="F14" s="116"/>
      <c r="G14" s="116"/>
      <c r="V14" s="526"/>
      <c r="W14" s="529"/>
      <c r="X14" s="533"/>
      <c r="Y14" s="198" t="s">
        <v>86</v>
      </c>
      <c r="Z14" s="121" t="s">
        <v>82</v>
      </c>
      <c r="AA14" s="331">
        <v>540.08090932463926</v>
      </c>
      <c r="AB14" s="331">
        <v>553.00926981314649</v>
      </c>
      <c r="AC14" s="331">
        <v>571.12717781477647</v>
      </c>
      <c r="AD14" s="331">
        <v>564.61465741752193</v>
      </c>
      <c r="AE14" s="331">
        <v>575.84390225591972</v>
      </c>
      <c r="AF14" s="331">
        <v>568.46876310606956</v>
      </c>
      <c r="AG14" s="331">
        <v>587.25776560344138</v>
      </c>
      <c r="AH14" s="331">
        <v>611.07330251563826</v>
      </c>
      <c r="AI14" s="331">
        <v>593.43162195759692</v>
      </c>
      <c r="AJ14" s="331">
        <v>555.40567613954602</v>
      </c>
      <c r="AK14" s="331">
        <v>439.58365772622648</v>
      </c>
      <c r="AL14" s="331">
        <v>403.99671287343659</v>
      </c>
      <c r="AM14" s="331">
        <v>397.36389639217617</v>
      </c>
      <c r="AN14" s="331">
        <v>390.38161510976391</v>
      </c>
      <c r="AO14" s="331">
        <v>235.60564417629993</v>
      </c>
      <c r="AP14" s="331">
        <v>446.19484150841532</v>
      </c>
      <c r="AQ14" s="331">
        <v>539.43788104401358</v>
      </c>
      <c r="AR14" s="331">
        <v>457.25991446783559</v>
      </c>
      <c r="AS14" s="331">
        <v>562.62343876415014</v>
      </c>
      <c r="AT14" s="331">
        <v>646.04329702525729</v>
      </c>
      <c r="AU14" s="331">
        <v>591.12873291372739</v>
      </c>
      <c r="AV14" s="331">
        <v>535.34143295970637</v>
      </c>
      <c r="AW14" s="331">
        <v>431.49690543284919</v>
      </c>
      <c r="AX14" s="331">
        <v>451.38946703577398</v>
      </c>
      <c r="AY14" s="331">
        <v>409.60328952582717</v>
      </c>
      <c r="AZ14" s="331">
        <v>521.22879677155424</v>
      </c>
      <c r="BA14" s="331">
        <v>319.31832589815548</v>
      </c>
      <c r="BB14" s="331">
        <v>307.15759481169965</v>
      </c>
      <c r="BC14" s="331">
        <v>331.47424899802911</v>
      </c>
      <c r="BD14" s="331">
        <v>350.42100269280803</v>
      </c>
      <c r="BE14" s="331">
        <v>350.99660551893408</v>
      </c>
      <c r="BF14" s="331">
        <v>379.03079588486884</v>
      </c>
      <c r="BG14" s="331">
        <v>370.88155796003281</v>
      </c>
    </row>
    <row r="15" spans="4:59" ht="15" customHeight="1">
      <c r="D15" s="116"/>
      <c r="E15" s="116"/>
      <c r="F15" s="116"/>
      <c r="G15" s="116"/>
      <c r="H15" s="116"/>
      <c r="V15" s="526"/>
      <c r="W15" s="529"/>
      <c r="X15" s="534" t="s">
        <v>195</v>
      </c>
      <c r="Y15" s="198" t="s">
        <v>88</v>
      </c>
      <c r="Z15" s="121" t="s">
        <v>82</v>
      </c>
      <c r="AA15" s="332">
        <v>3670.1943278974645</v>
      </c>
      <c r="AB15" s="332">
        <v>3833.196931521396</v>
      </c>
      <c r="AC15" s="332">
        <v>4476.6552144751186</v>
      </c>
      <c r="AD15" s="332">
        <v>3916.9276541275262</v>
      </c>
      <c r="AE15" s="332">
        <v>4986.7750913969167</v>
      </c>
      <c r="AF15" s="332">
        <v>4365.5773869438099</v>
      </c>
      <c r="AG15" s="332">
        <v>4111.8691918156683</v>
      </c>
      <c r="AH15" s="332">
        <v>4192.6478223617478</v>
      </c>
      <c r="AI15" s="332">
        <v>4186.9343934066264</v>
      </c>
      <c r="AJ15" s="332">
        <v>4185.8205057732312</v>
      </c>
      <c r="AK15" s="332">
        <v>4799.2368388226887</v>
      </c>
      <c r="AL15" s="332">
        <v>4313.0754367003437</v>
      </c>
      <c r="AM15" s="332">
        <v>4333.0911830306941</v>
      </c>
      <c r="AN15" s="332">
        <v>4158.3024167705235</v>
      </c>
      <c r="AO15" s="332">
        <v>4115.6867292041998</v>
      </c>
      <c r="AP15" s="332">
        <v>4270.2396932443044</v>
      </c>
      <c r="AQ15" s="332">
        <v>4104.3859129354878</v>
      </c>
      <c r="AR15" s="332">
        <v>4160.3937077465434</v>
      </c>
      <c r="AS15" s="332">
        <v>3689.59775069639</v>
      </c>
      <c r="AT15" s="332">
        <v>3172.3713428697961</v>
      </c>
      <c r="AU15" s="332">
        <v>4127.6816312158253</v>
      </c>
      <c r="AV15" s="332">
        <v>3965.7733698372381</v>
      </c>
      <c r="AW15" s="332">
        <v>4430.3250932663605</v>
      </c>
      <c r="AX15" s="332">
        <v>3651.9921629615988</v>
      </c>
      <c r="AY15" s="332">
        <v>3990.288630426614</v>
      </c>
      <c r="AZ15" s="332">
        <v>3324.4703578074536</v>
      </c>
      <c r="BA15" s="332">
        <v>3856.2328281563668</v>
      </c>
      <c r="BB15" s="332">
        <v>3699.1038509457658</v>
      </c>
      <c r="BC15" s="332">
        <v>3740.339342143327</v>
      </c>
      <c r="BD15" s="332">
        <v>3399.5002540674482</v>
      </c>
      <c r="BE15" s="332">
        <v>3224.2903205520188</v>
      </c>
      <c r="BF15" s="332">
        <v>3352.5275483078244</v>
      </c>
      <c r="BG15" s="332">
        <v>2865.9935851224391</v>
      </c>
    </row>
    <row r="16" spans="4:59" ht="15" customHeight="1">
      <c r="D16" s="116"/>
      <c r="E16" s="116"/>
      <c r="F16" s="116"/>
      <c r="G16" s="116"/>
      <c r="H16" s="116"/>
      <c r="V16" s="526"/>
      <c r="W16" s="529"/>
      <c r="X16" s="517"/>
      <c r="Y16" s="169" t="s">
        <v>89</v>
      </c>
      <c r="Z16" s="121" t="s">
        <v>82</v>
      </c>
      <c r="AA16" s="332">
        <v>2130.8947760560623</v>
      </c>
      <c r="AB16" s="332">
        <v>2027.6849579163195</v>
      </c>
      <c r="AC16" s="332">
        <v>2408.1361231522951</v>
      </c>
      <c r="AD16" s="332">
        <v>2748.5843735626404</v>
      </c>
      <c r="AE16" s="332">
        <v>4001.5929556188112</v>
      </c>
      <c r="AF16" s="332">
        <v>4538.5476031426479</v>
      </c>
      <c r="AG16" s="332">
        <v>4308.4632211275875</v>
      </c>
      <c r="AH16" s="332">
        <v>5105.3482047841153</v>
      </c>
      <c r="AI16" s="332">
        <v>5437.7359815594027</v>
      </c>
      <c r="AJ16" s="332">
        <v>4873.0292428638377</v>
      </c>
      <c r="AK16" s="332">
        <v>4379.8950148963713</v>
      </c>
      <c r="AL16" s="332">
        <v>4120.4014655964747</v>
      </c>
      <c r="AM16" s="332">
        <v>3958.8528483579867</v>
      </c>
      <c r="AN16" s="332">
        <v>4427.6266615099585</v>
      </c>
      <c r="AO16" s="332">
        <v>4421.4201596543135</v>
      </c>
      <c r="AP16" s="332">
        <v>4332.3897467901825</v>
      </c>
      <c r="AQ16" s="332">
        <v>4155.5661798845549</v>
      </c>
      <c r="AR16" s="332">
        <v>4407.4180406149253</v>
      </c>
      <c r="AS16" s="332">
        <v>4690.5022257496685</v>
      </c>
      <c r="AT16" s="332">
        <v>3474.525963202509</v>
      </c>
      <c r="AU16" s="332">
        <v>3785.443895432657</v>
      </c>
      <c r="AV16" s="332">
        <v>3183.4315191859782</v>
      </c>
      <c r="AW16" s="332">
        <v>3446.6336006023344</v>
      </c>
      <c r="AX16" s="332">
        <v>3941.9477490113813</v>
      </c>
      <c r="AY16" s="332">
        <v>3391.4847557690796</v>
      </c>
      <c r="AZ16" s="332">
        <v>3770.1505418357283</v>
      </c>
      <c r="BA16" s="332">
        <v>3708.4160962293804</v>
      </c>
      <c r="BB16" s="332">
        <v>3883.8481656366739</v>
      </c>
      <c r="BC16" s="332">
        <v>3960.00218179995</v>
      </c>
      <c r="BD16" s="332">
        <v>3754.5308447871162</v>
      </c>
      <c r="BE16" s="332">
        <v>2994.2810786763644</v>
      </c>
      <c r="BF16" s="332">
        <v>3275.8810858401007</v>
      </c>
      <c r="BG16" s="332">
        <v>3177.9743900318599</v>
      </c>
    </row>
    <row r="17" spans="4:59" ht="15" customHeight="1">
      <c r="D17" s="116"/>
      <c r="E17" s="116"/>
      <c r="F17" s="116"/>
      <c r="G17" s="116"/>
      <c r="H17" s="116"/>
      <c r="V17" s="526"/>
      <c r="W17" s="529"/>
      <c r="X17" s="518"/>
      <c r="Y17" s="198" t="s">
        <v>84</v>
      </c>
      <c r="Z17" s="121" t="s">
        <v>82</v>
      </c>
      <c r="AA17" s="332">
        <v>40.840679820694433</v>
      </c>
      <c r="AB17" s="332">
        <v>10.591980333689838</v>
      </c>
      <c r="AC17" s="332">
        <v>8.6326250814632335</v>
      </c>
      <c r="AD17" s="332">
        <v>12.873835762673044</v>
      </c>
      <c r="AE17" s="332">
        <v>58.165653552051268</v>
      </c>
      <c r="AF17" s="332">
        <v>86.19354352540438</v>
      </c>
      <c r="AG17" s="332">
        <v>47.052071102919243</v>
      </c>
      <c r="AH17" s="332">
        <v>88.660808660003099</v>
      </c>
      <c r="AI17" s="332">
        <v>114.58113107323176</v>
      </c>
      <c r="AJ17" s="332">
        <v>92.998345242267106</v>
      </c>
      <c r="AK17" s="332">
        <v>86.69116317087358</v>
      </c>
      <c r="AL17" s="332">
        <v>88.04077804899417</v>
      </c>
      <c r="AM17" s="332">
        <v>85.289025693534626</v>
      </c>
      <c r="AN17" s="332">
        <v>54.68390179021258</v>
      </c>
      <c r="AO17" s="332">
        <v>43.961419584808738</v>
      </c>
      <c r="AP17" s="332">
        <v>38.786474877624009</v>
      </c>
      <c r="AQ17" s="332">
        <v>38.547909154841776</v>
      </c>
      <c r="AR17" s="332">
        <v>16.495296906178865</v>
      </c>
      <c r="AS17" s="332">
        <v>57.490272353113738</v>
      </c>
      <c r="AT17" s="332">
        <v>34.668096367004466</v>
      </c>
      <c r="AU17" s="332">
        <v>33.524274812915664</v>
      </c>
      <c r="AV17" s="332">
        <v>23.13786403981463</v>
      </c>
      <c r="AW17" s="332">
        <v>37.020900075360402</v>
      </c>
      <c r="AX17" s="332">
        <v>16.973543430103831</v>
      </c>
      <c r="AY17" s="332">
        <v>14.205455883851069</v>
      </c>
      <c r="AZ17" s="332">
        <v>12.494509779154397</v>
      </c>
      <c r="BA17" s="332">
        <v>12.005208760649491</v>
      </c>
      <c r="BB17" s="332">
        <v>12.953799798536201</v>
      </c>
      <c r="BC17" s="332">
        <v>11.61697545761424</v>
      </c>
      <c r="BD17" s="332">
        <v>0.56189061795608342</v>
      </c>
      <c r="BE17" s="332">
        <v>1.9869884443696355</v>
      </c>
      <c r="BF17" s="332">
        <v>1.7358239431464215</v>
      </c>
      <c r="BG17" s="332">
        <v>1.6287218023615171</v>
      </c>
    </row>
    <row r="18" spans="4:59" ht="18">
      <c r="D18" s="116"/>
      <c r="E18" s="116"/>
      <c r="F18" s="116"/>
      <c r="G18" s="116"/>
      <c r="H18" s="116"/>
      <c r="V18" s="526"/>
      <c r="W18" s="529"/>
      <c r="X18" s="517" t="s">
        <v>157</v>
      </c>
      <c r="Y18" s="169" t="s">
        <v>158</v>
      </c>
      <c r="Z18" s="121" t="s">
        <v>82</v>
      </c>
      <c r="AA18" s="332">
        <v>698.06484933163279</v>
      </c>
      <c r="AB18" s="332">
        <v>698.06484933163279</v>
      </c>
      <c r="AC18" s="332">
        <v>698.06484933163279</v>
      </c>
      <c r="AD18" s="332">
        <v>698.06484933163279</v>
      </c>
      <c r="AE18" s="332">
        <v>751.59732958719587</v>
      </c>
      <c r="AF18" s="332">
        <v>1035.6736719452526</v>
      </c>
      <c r="AG18" s="332">
        <v>1106.9840648320942</v>
      </c>
      <c r="AH18" s="332">
        <v>1444.0129953491648</v>
      </c>
      <c r="AI18" s="332">
        <v>1152.9098853798787</v>
      </c>
      <c r="AJ18" s="332">
        <v>1327.1824341323124</v>
      </c>
      <c r="AK18" s="332">
        <v>1525.5975491178265</v>
      </c>
      <c r="AL18" s="332">
        <v>1383.9956194660003</v>
      </c>
      <c r="AM18" s="332">
        <v>1395.2261328459153</v>
      </c>
      <c r="AN18" s="332">
        <v>1342.3766581169032</v>
      </c>
      <c r="AO18" s="332">
        <v>1332.4673816052134</v>
      </c>
      <c r="AP18" s="332">
        <v>1402.4929356211544</v>
      </c>
      <c r="AQ18" s="332">
        <v>1351.6253161944803</v>
      </c>
      <c r="AR18" s="332">
        <v>1364.4837165981612</v>
      </c>
      <c r="AS18" s="332">
        <v>2547.0565999999999</v>
      </c>
      <c r="AT18" s="332">
        <v>1845.2349666666667</v>
      </c>
      <c r="AU18" s="332">
        <v>1143.4133333333334</v>
      </c>
      <c r="AV18" s="332">
        <v>814.70400000000006</v>
      </c>
      <c r="AW18" s="332">
        <v>784.02133333333325</v>
      </c>
      <c r="AX18" s="332">
        <v>796.22399999999993</v>
      </c>
      <c r="AY18" s="332">
        <v>781.61599999999999</v>
      </c>
      <c r="AZ18" s="332">
        <v>691.5920000000001</v>
      </c>
      <c r="BA18" s="332">
        <v>816.28800000000001</v>
      </c>
      <c r="BB18" s="332">
        <v>652.08000000000004</v>
      </c>
      <c r="BC18" s="332">
        <v>771.81866666666667</v>
      </c>
      <c r="BD18" s="332">
        <v>930.1306666666668</v>
      </c>
      <c r="BE18" s="332">
        <v>911.70933333333335</v>
      </c>
      <c r="BF18" s="332">
        <v>770.8213333333332</v>
      </c>
      <c r="BG18" s="332">
        <v>817.75466666666659</v>
      </c>
    </row>
    <row r="19" spans="4:59" ht="18">
      <c r="D19" s="116"/>
      <c r="E19" s="116"/>
      <c r="F19" s="116"/>
      <c r="G19" s="116"/>
      <c r="H19" s="116"/>
      <c r="V19" s="526"/>
      <c r="W19" s="529"/>
      <c r="X19" s="517"/>
      <c r="Y19" s="389" t="s">
        <v>159</v>
      </c>
      <c r="Z19" s="121" t="s">
        <v>82</v>
      </c>
      <c r="AA19" s="332">
        <v>18.863584010611028</v>
      </c>
      <c r="AB19" s="332">
        <v>18.863584010611028</v>
      </c>
      <c r="AC19" s="332">
        <v>18.863584010611028</v>
      </c>
      <c r="AD19" s="332">
        <v>18.863584010611028</v>
      </c>
      <c r="AE19" s="332">
        <v>20.31017516838676</v>
      </c>
      <c r="AF19" s="332">
        <v>27.986679657373745</v>
      </c>
      <c r="AG19" s="332">
        <v>29.913677683901728</v>
      </c>
      <c r="AH19" s="332">
        <v>39.021103091300859</v>
      </c>
      <c r="AI19" s="332">
        <v>31.154716499978566</v>
      </c>
      <c r="AJ19" s="332">
        <v>35.864028059330657</v>
      </c>
      <c r="AK19" s="332">
        <v>41.225736493852011</v>
      </c>
      <c r="AL19" s="332">
        <v>37.399272665155664</v>
      </c>
      <c r="AM19" s="332">
        <v>37.702751250028058</v>
      </c>
      <c r="AN19" s="332">
        <v>36.274616732981542</v>
      </c>
      <c r="AO19" s="332">
        <v>36.006841511035311</v>
      </c>
      <c r="AP19" s="332">
        <v>37.899119746121947</v>
      </c>
      <c r="AQ19" s="332">
        <v>36.52454027346468</v>
      </c>
      <c r="AR19" s="332">
        <v>36.872008730713517</v>
      </c>
      <c r="AS19" s="332">
        <v>35.502513124228791</v>
      </c>
      <c r="AT19" s="332">
        <v>38.836639263957771</v>
      </c>
      <c r="AU19" s="332">
        <v>42.170765403686765</v>
      </c>
      <c r="AV19" s="332">
        <v>44.279303673871098</v>
      </c>
      <c r="AW19" s="332">
        <v>25.302459242212052</v>
      </c>
      <c r="AX19" s="332">
        <v>54.821995024792791</v>
      </c>
      <c r="AY19" s="332">
        <v>124.40375794087595</v>
      </c>
      <c r="AZ19" s="332">
        <v>148.65194804799583</v>
      </c>
      <c r="BA19" s="332">
        <v>130.72937275142897</v>
      </c>
      <c r="BB19" s="332">
        <v>94.884222158295216</v>
      </c>
      <c r="BC19" s="332">
        <v>101.20983696884821</v>
      </c>
      <c r="BD19" s="332">
        <v>102.26410610394039</v>
      </c>
      <c r="BE19" s="332">
        <v>76.96164686172834</v>
      </c>
      <c r="BF19" s="332">
        <v>78.01591599682051</v>
      </c>
      <c r="BG19" s="332">
        <v>78.01591599682051</v>
      </c>
    </row>
    <row r="20" spans="4:59" ht="18">
      <c r="D20" s="116"/>
      <c r="E20" s="116"/>
      <c r="F20" s="116"/>
      <c r="G20" s="116"/>
      <c r="H20" s="116"/>
      <c r="V20" s="526"/>
      <c r="W20" s="530"/>
      <c r="X20" s="518"/>
      <c r="Y20" s="362" t="s">
        <v>197</v>
      </c>
      <c r="Z20" s="121" t="s">
        <v>82</v>
      </c>
      <c r="AA20" s="332">
        <v>199.41429200000002</v>
      </c>
      <c r="AB20" s="332">
        <v>199.41429200000002</v>
      </c>
      <c r="AC20" s="332">
        <v>199.41429200000002</v>
      </c>
      <c r="AD20" s="332">
        <v>199.41429200000002</v>
      </c>
      <c r="AE20" s="332">
        <v>176.93726820000001</v>
      </c>
      <c r="AF20" s="332">
        <v>328.19603740000002</v>
      </c>
      <c r="AG20" s="332">
        <v>997.34262320000005</v>
      </c>
      <c r="AH20" s="332">
        <v>319.55489719999997</v>
      </c>
      <c r="AI20" s="332">
        <v>309.42782640000001</v>
      </c>
      <c r="AJ20" s="332">
        <v>476.95966780000003</v>
      </c>
      <c r="AK20" s="332">
        <v>428.0486293745426</v>
      </c>
      <c r="AL20" s="332">
        <v>403.51359631765786</v>
      </c>
      <c r="AM20" s="332">
        <v>387.90080866721991</v>
      </c>
      <c r="AN20" s="332">
        <v>431.88049218958048</v>
      </c>
      <c r="AO20" s="332">
        <v>438.47744471793459</v>
      </c>
      <c r="AP20" s="332">
        <v>434.73917161853387</v>
      </c>
      <c r="AQ20" s="332">
        <v>419.56618080331958</v>
      </c>
      <c r="AR20" s="332">
        <v>461.5951206055604</v>
      </c>
      <c r="AS20" s="332">
        <v>336.23333333333335</v>
      </c>
      <c r="AT20" s="332">
        <v>365.75000000000006</v>
      </c>
      <c r="AU20" s="332">
        <v>395.26666666666665</v>
      </c>
      <c r="AV20" s="332">
        <v>451.73333333333335</v>
      </c>
      <c r="AW20" s="332">
        <v>336.23333333333335</v>
      </c>
      <c r="AX20" s="332">
        <v>341.36666666666667</v>
      </c>
      <c r="AY20" s="332">
        <v>451.73333333333335</v>
      </c>
      <c r="AZ20" s="332">
        <v>426.06666666666672</v>
      </c>
      <c r="BA20" s="332">
        <v>410.66666666666674</v>
      </c>
      <c r="BB20" s="332">
        <v>395.26666666666665</v>
      </c>
      <c r="BC20" s="332">
        <v>479.9666666666667</v>
      </c>
      <c r="BD20" s="332">
        <v>531.30000000000007</v>
      </c>
      <c r="BE20" s="332">
        <v>467.13333333333333</v>
      </c>
      <c r="BF20" s="332">
        <v>449.16666666666674</v>
      </c>
      <c r="BG20" s="332">
        <v>426.06666666666672</v>
      </c>
    </row>
    <row r="21" spans="4:59" ht="15" customHeight="1" thickBot="1">
      <c r="D21" s="116"/>
      <c r="E21" s="116"/>
      <c r="F21" s="116"/>
      <c r="G21" s="116"/>
      <c r="H21" s="116"/>
      <c r="V21" s="526"/>
      <c r="W21" s="519" t="s">
        <v>227</v>
      </c>
      <c r="X21" s="520"/>
      <c r="Y21" s="521"/>
      <c r="Z21" s="150" t="s">
        <v>82</v>
      </c>
      <c r="AA21" s="334">
        <v>6.2797606666666663</v>
      </c>
      <c r="AB21" s="334">
        <v>6.2797606666666663</v>
      </c>
      <c r="AC21" s="334">
        <v>6.2797606666666663</v>
      </c>
      <c r="AD21" s="334">
        <v>6.2797606666666663</v>
      </c>
      <c r="AE21" s="334">
        <v>6.2797606666666663</v>
      </c>
      <c r="AF21" s="334">
        <v>6.2797606666666663</v>
      </c>
      <c r="AG21" s="334">
        <v>6.2797606666666663</v>
      </c>
      <c r="AH21" s="334">
        <v>2.1740436666666665</v>
      </c>
      <c r="AI21" s="334">
        <v>4.6961529999999998</v>
      </c>
      <c r="AJ21" s="334">
        <v>2.7808806666666666</v>
      </c>
      <c r="AK21" s="334">
        <v>1.7257496666666665</v>
      </c>
      <c r="AL21" s="334">
        <v>0.75991299999999984</v>
      </c>
      <c r="AM21" s="334">
        <v>0.50843099999999997</v>
      </c>
      <c r="AN21" s="334">
        <v>0.8273393333333332</v>
      </c>
      <c r="AO21" s="334">
        <v>0.53941066666666659</v>
      </c>
      <c r="AP21" s="334">
        <v>0.35535499999999998</v>
      </c>
      <c r="AQ21" s="334">
        <v>0.26059366666666661</v>
      </c>
      <c r="AR21" s="334">
        <v>0.23508099999999996</v>
      </c>
      <c r="AS21" s="334">
        <v>0.3918016666666666</v>
      </c>
      <c r="AT21" s="334">
        <v>0.40091333333333323</v>
      </c>
      <c r="AU21" s="334">
        <v>0.1712993333333333</v>
      </c>
      <c r="AV21" s="334">
        <v>0.10022833333333331</v>
      </c>
      <c r="AW21" s="334">
        <v>0.14031966666666665</v>
      </c>
      <c r="AX21" s="334">
        <v>9.6583666666666651E-2</v>
      </c>
      <c r="AY21" s="334">
        <v>0.12027399999999999</v>
      </c>
      <c r="AZ21" s="334">
        <v>3.4624333333333326E-2</v>
      </c>
      <c r="BA21" s="334">
        <v>8.7471999999999994E-2</v>
      </c>
      <c r="BB21" s="334">
        <v>0.10022833333333331</v>
      </c>
      <c r="BC21" s="334">
        <v>0.18405566666666665</v>
      </c>
      <c r="BD21" s="334">
        <v>9.293899999999998E-2</v>
      </c>
      <c r="BE21" s="334">
        <v>5.4669999999999989E-2</v>
      </c>
      <c r="BF21" s="334">
        <v>3.0979666666666662E-2</v>
      </c>
      <c r="BG21" s="334">
        <v>3.0979666666666662E-2</v>
      </c>
    </row>
    <row r="22" spans="4:59" ht="15" customHeight="1" thickTop="1" thickBot="1">
      <c r="D22" s="116"/>
      <c r="E22" s="116"/>
      <c r="F22" s="116"/>
      <c r="G22" s="116"/>
      <c r="H22" s="116"/>
      <c r="V22" s="527"/>
      <c r="W22" s="522" t="s">
        <v>36</v>
      </c>
      <c r="X22" s="522"/>
      <c r="Y22" s="522"/>
      <c r="Z22" s="152" t="s">
        <v>82</v>
      </c>
      <c r="AA22" s="333">
        <v>12318.702925351379</v>
      </c>
      <c r="AB22" s="333">
        <v>12331.274808730599</v>
      </c>
      <c r="AC22" s="333">
        <v>13375.611278138173</v>
      </c>
      <c r="AD22" s="333">
        <v>13179.842297780478</v>
      </c>
      <c r="AE22" s="333">
        <v>15711.933403069759</v>
      </c>
      <c r="AF22" s="333">
        <v>16009.691542559258</v>
      </c>
      <c r="AG22" s="333">
        <v>16404.817393740297</v>
      </c>
      <c r="AH22" s="333">
        <v>17018.945499746162</v>
      </c>
      <c r="AI22" s="333">
        <v>17039.736188865427</v>
      </c>
      <c r="AJ22" s="333">
        <v>16769.845156652267</v>
      </c>
      <c r="AK22" s="333">
        <v>16884.141410693082</v>
      </c>
      <c r="AL22" s="333">
        <v>15669.526497158762</v>
      </c>
      <c r="AM22" s="333">
        <v>15145.670732317754</v>
      </c>
      <c r="AN22" s="333">
        <v>15164.199547351556</v>
      </c>
      <c r="AO22" s="333">
        <v>14652.559278399103</v>
      </c>
      <c r="AP22" s="333">
        <v>14208.601428947706</v>
      </c>
      <c r="AQ22" s="333">
        <v>13427.819429522175</v>
      </c>
      <c r="AR22" s="333">
        <v>13601.542919408699</v>
      </c>
      <c r="AS22" s="333">
        <v>14671.006464196224</v>
      </c>
      <c r="AT22" s="333">
        <v>12201.178953129949</v>
      </c>
      <c r="AU22" s="333">
        <v>12506.191779795836</v>
      </c>
      <c r="AV22" s="333">
        <v>11728.493280812056</v>
      </c>
      <c r="AW22" s="333">
        <v>12316.269169037621</v>
      </c>
      <c r="AX22" s="333">
        <v>12199.890461071229</v>
      </c>
      <c r="AY22" s="333">
        <v>11719.332607467481</v>
      </c>
      <c r="AZ22" s="333">
        <v>11665.965540222425</v>
      </c>
      <c r="BA22" s="333">
        <v>11094.53855559944</v>
      </c>
      <c r="BB22" s="333">
        <v>10826.603365950397</v>
      </c>
      <c r="BC22" s="333">
        <v>11629.081397093845</v>
      </c>
      <c r="BD22" s="333">
        <v>11360.796822537213</v>
      </c>
      <c r="BE22" s="333">
        <v>10430.576040842394</v>
      </c>
      <c r="BF22" s="333">
        <v>10829.47269069584</v>
      </c>
      <c r="BG22" s="333">
        <v>10225.832358294379</v>
      </c>
    </row>
    <row r="23" spans="4:59" ht="15" customHeight="1">
      <c r="D23" s="116"/>
      <c r="E23" s="116"/>
      <c r="F23" s="116"/>
      <c r="G23" s="116"/>
      <c r="H23" s="116"/>
      <c r="V23" s="547" t="s">
        <v>40</v>
      </c>
      <c r="W23" s="529" t="s">
        <v>35</v>
      </c>
      <c r="X23" s="545" t="s">
        <v>160</v>
      </c>
      <c r="Y23" s="546"/>
      <c r="Z23" s="285" t="s">
        <v>41</v>
      </c>
      <c r="AA23" s="87">
        <v>0.46448297183602694</v>
      </c>
      <c r="AB23" s="87">
        <v>0.45783531061139893</v>
      </c>
      <c r="AC23" s="87">
        <v>0.45226826921829921</v>
      </c>
      <c r="AD23" s="87">
        <v>0.44862831120148577</v>
      </c>
      <c r="AE23" s="87">
        <v>0.45016951613915474</v>
      </c>
      <c r="AF23" s="87">
        <v>0.43116007155303404</v>
      </c>
      <c r="AG23" s="87">
        <v>0.42778728824152995</v>
      </c>
      <c r="AH23" s="87">
        <v>0.41730212361696695</v>
      </c>
      <c r="AI23" s="87">
        <v>0.40793210736122076</v>
      </c>
      <c r="AJ23" s="87">
        <v>0.39684105873282655</v>
      </c>
      <c r="AK23" s="87">
        <v>0.38107546232911682</v>
      </c>
      <c r="AL23" s="87">
        <v>0.35677039581178394</v>
      </c>
      <c r="AM23" s="87">
        <v>7.536975736442808E-2</v>
      </c>
      <c r="AN23" s="87">
        <v>7.1341482767029493E-2</v>
      </c>
      <c r="AO23" s="87">
        <v>6.847506249627168E-2</v>
      </c>
      <c r="AP23" s="87">
        <v>6.4015485242026895E-2</v>
      </c>
      <c r="AQ23" s="87">
        <v>6.4692345405724036E-2</v>
      </c>
      <c r="AR23" s="87">
        <v>6.3453553456433665E-2</v>
      </c>
      <c r="AS23" s="87">
        <v>5.9223238526757101E-2</v>
      </c>
      <c r="AT23" s="87">
        <v>6.0458919456121009E-2</v>
      </c>
      <c r="AU23" s="87">
        <v>5.7444715578757674E-2</v>
      </c>
      <c r="AV23" s="87">
        <v>6.0949593104203399E-2</v>
      </c>
      <c r="AW23" s="87">
        <v>5.7382406326049136E-2</v>
      </c>
      <c r="AX23" s="87">
        <v>5.8551729345666395E-2</v>
      </c>
      <c r="AY23" s="87">
        <v>5.3550811656647032E-2</v>
      </c>
      <c r="AZ23" s="87">
        <v>5.6922764703033986E-2</v>
      </c>
      <c r="BA23" s="87">
        <v>3.6577341589191181E-2</v>
      </c>
      <c r="BB23" s="87">
        <v>3.3321309162124703E-2</v>
      </c>
      <c r="BC23" s="87">
        <v>4.0718931150819655E-2</v>
      </c>
      <c r="BD23" s="87">
        <v>3.9558863318539417E-2</v>
      </c>
      <c r="BE23" s="87">
        <v>4.0409709577218435E-2</v>
      </c>
      <c r="BF23" s="87">
        <v>3.9299925492454181E-2</v>
      </c>
      <c r="BG23" s="87">
        <v>3.8765888008460717E-2</v>
      </c>
    </row>
    <row r="24" spans="4:59" ht="15" customHeight="1">
      <c r="D24" s="116"/>
      <c r="E24" s="116"/>
      <c r="F24" s="116"/>
      <c r="G24" s="116"/>
      <c r="H24" s="116"/>
      <c r="V24" s="526"/>
      <c r="W24" s="529"/>
      <c r="X24" s="531" t="s">
        <v>156</v>
      </c>
      <c r="Y24" s="169" t="s">
        <v>94</v>
      </c>
      <c r="Z24" s="248" t="s">
        <v>41</v>
      </c>
      <c r="AA24" s="377">
        <v>6.2095805792401265E-3</v>
      </c>
      <c r="AB24" s="377">
        <v>6.4988726898371789E-3</v>
      </c>
      <c r="AC24" s="377">
        <v>7.600945791972436E-3</v>
      </c>
      <c r="AD24" s="377">
        <v>6.6706207660540799E-3</v>
      </c>
      <c r="AE24" s="377">
        <v>8.5039133368624304E-3</v>
      </c>
      <c r="AF24" s="377">
        <v>7.4856344036637401E-3</v>
      </c>
      <c r="AG24" s="377">
        <v>7.0766929602355116E-3</v>
      </c>
      <c r="AH24" s="377">
        <v>7.2562575484380817E-3</v>
      </c>
      <c r="AI24" s="377">
        <v>7.2439599428148977E-3</v>
      </c>
      <c r="AJ24" s="377">
        <v>7.2740351444001497E-3</v>
      </c>
      <c r="AK24" s="377">
        <v>8.3620764244381144E-3</v>
      </c>
      <c r="AL24" s="377">
        <v>7.5349295858813531E-3</v>
      </c>
      <c r="AM24" s="377">
        <v>6.3134606591794592E-3</v>
      </c>
      <c r="AN24" s="377">
        <v>6.0749406604040405E-3</v>
      </c>
      <c r="AO24" s="377">
        <v>6.0287557054286046E-3</v>
      </c>
      <c r="AP24" s="377">
        <v>6.27191462617974E-3</v>
      </c>
      <c r="AQ24" s="377">
        <v>6.0445183851103538E-3</v>
      </c>
      <c r="AR24" s="377">
        <v>6.1435120141502342E-3</v>
      </c>
      <c r="AS24" s="377">
        <v>5.5770648662242153E-3</v>
      </c>
      <c r="AT24" s="377">
        <v>4.7677382062625033E-3</v>
      </c>
      <c r="AU24" s="377">
        <v>6.0922813263413417E-3</v>
      </c>
      <c r="AV24" s="377">
        <v>5.8305621087634723E-3</v>
      </c>
      <c r="AW24" s="377">
        <v>6.4986266656379965E-3</v>
      </c>
      <c r="AX24" s="377">
        <v>5.3765063844990347E-3</v>
      </c>
      <c r="AY24" s="377">
        <v>5.8823908828025458E-3</v>
      </c>
      <c r="AZ24" s="377">
        <v>4.9143244018407459E-3</v>
      </c>
      <c r="BA24" s="377">
        <v>5.6921651315277608E-3</v>
      </c>
      <c r="BB24" s="377">
        <v>5.4431268756546629E-3</v>
      </c>
      <c r="BC24" s="377">
        <v>5.5144369647069647E-3</v>
      </c>
      <c r="BD24" s="377">
        <v>5.0329710824798483E-3</v>
      </c>
      <c r="BE24" s="377">
        <v>4.7710861579144028E-3</v>
      </c>
      <c r="BF24" s="377">
        <v>4.9470889430737039E-3</v>
      </c>
      <c r="BG24" s="377">
        <v>4.243075271316496E-3</v>
      </c>
    </row>
    <row r="25" spans="4:59" ht="15" customHeight="1">
      <c r="D25" s="116"/>
      <c r="E25" s="116"/>
      <c r="F25" s="116"/>
      <c r="G25" s="116"/>
      <c r="H25" s="116"/>
      <c r="V25" s="526"/>
      <c r="W25" s="529"/>
      <c r="X25" s="532"/>
      <c r="Y25" s="118" t="s">
        <v>95</v>
      </c>
      <c r="Z25" s="248" t="s">
        <v>41</v>
      </c>
      <c r="AA25" s="377">
        <v>2.5053937126313236E-2</v>
      </c>
      <c r="AB25" s="377">
        <v>2.3840450508603631E-2</v>
      </c>
      <c r="AC25" s="377">
        <v>2.831359469223927E-2</v>
      </c>
      <c r="AD25" s="377">
        <v>3.2316405697450416E-2</v>
      </c>
      <c r="AE25" s="377">
        <v>4.7048619876354704E-2</v>
      </c>
      <c r="AF25" s="377">
        <v>5.3361849478260642E-2</v>
      </c>
      <c r="AG25" s="377">
        <v>5.0656638641233251E-2</v>
      </c>
      <c r="AH25" s="377">
        <v>6.0025992070493583E-2</v>
      </c>
      <c r="AI25" s="377">
        <v>6.3934032277103953E-2</v>
      </c>
      <c r="AJ25" s="377">
        <v>5.7294508221265784E-2</v>
      </c>
      <c r="AK25" s="377">
        <v>5.1496496005384855E-2</v>
      </c>
      <c r="AL25" s="377">
        <v>4.8445507687286692E-2</v>
      </c>
      <c r="AM25" s="377">
        <v>1.2339281605271646E-2</v>
      </c>
      <c r="AN25" s="377">
        <v>1.3800394789121947E-2</v>
      </c>
      <c r="AO25" s="377">
        <v>1.3781049848273184E-2</v>
      </c>
      <c r="AP25" s="377">
        <v>1.3503552457527841E-2</v>
      </c>
      <c r="AQ25" s="377">
        <v>1.295241406717264E-2</v>
      </c>
      <c r="AR25" s="377">
        <v>1.3737406879838725E-2</v>
      </c>
      <c r="AS25" s="377">
        <v>1.4619747197141821E-2</v>
      </c>
      <c r="AT25" s="377">
        <v>1.082969131387795E-2</v>
      </c>
      <c r="AU25" s="377">
        <v>1.1811635567052708E-2</v>
      </c>
      <c r="AV25" s="377">
        <v>9.9412900237510916E-3</v>
      </c>
      <c r="AW25" s="377">
        <v>1.0771124715920189E-2</v>
      </c>
      <c r="AX25" s="377">
        <v>1.232509732216612E-2</v>
      </c>
      <c r="AY25" s="377">
        <v>1.0608759903734584E-2</v>
      </c>
      <c r="AZ25" s="377">
        <v>1.1798531548198696E-2</v>
      </c>
      <c r="BA25" s="377">
        <v>1.1599495043606396E-2</v>
      </c>
      <c r="BB25" s="377">
        <v>1.2128876600437304E-2</v>
      </c>
      <c r="BC25" s="377">
        <v>1.2361039085188378E-2</v>
      </c>
      <c r="BD25" s="377">
        <v>1.1716237714510589E-2</v>
      </c>
      <c r="BE25" s="377">
        <v>9.3413705078215017E-3</v>
      </c>
      <c r="BF25" s="377">
        <v>1.0224743988651081E-2</v>
      </c>
      <c r="BG25" s="377">
        <v>9.9181552255922668E-3</v>
      </c>
    </row>
    <row r="26" spans="4:59" ht="15" customHeight="1">
      <c r="D26" s="116"/>
      <c r="E26" s="116"/>
      <c r="F26" s="116"/>
      <c r="G26" s="116"/>
      <c r="H26" s="116"/>
      <c r="V26" s="526"/>
      <c r="W26" s="529"/>
      <c r="X26" s="532"/>
      <c r="Y26" s="118" t="s">
        <v>161</v>
      </c>
      <c r="Z26" s="248" t="s">
        <v>41</v>
      </c>
      <c r="AA26" s="377">
        <v>1.6954857819196755E-3</v>
      </c>
      <c r="AB26" s="377">
        <v>1.4255065929606964E-3</v>
      </c>
      <c r="AC26" s="377">
        <v>1.6413155068556182E-3</v>
      </c>
      <c r="AD26" s="377">
        <v>1.9264718331848546E-3</v>
      </c>
      <c r="AE26" s="377">
        <v>2.3873225437788998E-3</v>
      </c>
      <c r="AF26" s="377">
        <v>2.7368131567724269E-3</v>
      </c>
      <c r="AG26" s="377">
        <v>2.7155197200779187E-3</v>
      </c>
      <c r="AH26" s="377">
        <v>2.3326309113107218E-3</v>
      </c>
      <c r="AI26" s="377">
        <v>3.9484907793626654E-3</v>
      </c>
      <c r="AJ26" s="377">
        <v>3.6653128134174493E-3</v>
      </c>
      <c r="AK26" s="377">
        <v>5.9348126657917692E-3</v>
      </c>
      <c r="AL26" s="377">
        <v>5.99453637286041E-3</v>
      </c>
      <c r="AM26" s="377">
        <v>7.1424007004007847E-2</v>
      </c>
      <c r="AN26" s="377">
        <v>4.1502692812376965E-2</v>
      </c>
      <c r="AO26" s="377">
        <v>3.8795150730903151E-2</v>
      </c>
      <c r="AP26" s="377">
        <v>3.6917661938984471E-2</v>
      </c>
      <c r="AQ26" s="377">
        <v>4.0996384268558859E-2</v>
      </c>
      <c r="AR26" s="377">
        <v>3.3650852442506943E-2</v>
      </c>
      <c r="AS26" s="377">
        <v>4.8821111312703551E-2</v>
      </c>
      <c r="AT26" s="377">
        <v>3.9615360939117439E-2</v>
      </c>
      <c r="AU26" s="377">
        <v>4.201566875666099E-2</v>
      </c>
      <c r="AV26" s="377">
        <v>4.0417793411455384E-2</v>
      </c>
      <c r="AW26" s="377">
        <v>3.3729415735152313E-2</v>
      </c>
      <c r="AX26" s="377">
        <v>3.3243030747736393E-2</v>
      </c>
      <c r="AY26" s="377">
        <v>3.3442083130472547E-2</v>
      </c>
      <c r="AZ26" s="377">
        <v>3.6148445403024858E-2</v>
      </c>
      <c r="BA26" s="377">
        <v>3.2841006712254033E-2</v>
      </c>
      <c r="BB26" s="377">
        <v>2.8868332652575966E-2</v>
      </c>
      <c r="BC26" s="377">
        <v>3.4423637470342258E-2</v>
      </c>
      <c r="BD26" s="377">
        <v>4.4306103358408851E-2</v>
      </c>
      <c r="BE26" s="377">
        <v>3.3802597663034395E-2</v>
      </c>
      <c r="BF26" s="377">
        <v>3.9820332289507578E-2</v>
      </c>
      <c r="BG26" s="377">
        <v>4.2270817660644985E-2</v>
      </c>
    </row>
    <row r="27" spans="4:59" ht="15" customHeight="1">
      <c r="D27" s="116"/>
      <c r="E27" s="116"/>
      <c r="F27" s="116"/>
      <c r="G27" s="116"/>
      <c r="H27" s="116"/>
      <c r="V27" s="526"/>
      <c r="W27" s="529"/>
      <c r="X27" s="532"/>
      <c r="Y27" s="118" t="s">
        <v>97</v>
      </c>
      <c r="Z27" s="248" t="s">
        <v>41</v>
      </c>
      <c r="AA27" s="377">
        <v>7.3833755327314312E-3</v>
      </c>
      <c r="AB27" s="377">
        <v>1.9148694091842939E-3</v>
      </c>
      <c r="AC27" s="377">
        <v>1.5606476946405433E-3</v>
      </c>
      <c r="AD27" s="377">
        <v>2.3273942647340303E-3</v>
      </c>
      <c r="AE27" s="377">
        <v>1.0515468037433029E-2</v>
      </c>
      <c r="AF27" s="377">
        <v>1.5582485481116347E-2</v>
      </c>
      <c r="AG27" s="377">
        <v>8.5063008762552589E-3</v>
      </c>
      <c r="AH27" s="377">
        <v>1.602852959956726E-2</v>
      </c>
      <c r="AI27" s="377">
        <v>2.0714530791187204E-2</v>
      </c>
      <c r="AJ27" s="377">
        <v>1.681269043171844E-2</v>
      </c>
      <c r="AK27" s="377">
        <v>1.5672447566250445E-2</v>
      </c>
      <c r="AL27" s="377">
        <v>1.5916437468315611E-2</v>
      </c>
      <c r="AM27" s="377">
        <v>0.15690312561731787</v>
      </c>
      <c r="AN27" s="377">
        <v>0.10059998976498115</v>
      </c>
      <c r="AO27" s="377">
        <v>8.0874228346985877E-2</v>
      </c>
      <c r="AP27" s="377">
        <v>7.1354070356534904E-2</v>
      </c>
      <c r="AQ27" s="377">
        <v>7.0915189653357594E-2</v>
      </c>
      <c r="AR27" s="377">
        <v>3.0345799140267748E-2</v>
      </c>
      <c r="AS27" s="377">
        <v>0.10576276785253766</v>
      </c>
      <c r="AT27" s="377">
        <v>6.3777638857442448E-2</v>
      </c>
      <c r="AU27" s="377">
        <v>6.1673391851152698E-2</v>
      </c>
      <c r="AV27" s="377">
        <v>4.2565888851872076E-2</v>
      </c>
      <c r="AW27" s="377">
        <v>6.8106006461635282E-2</v>
      </c>
      <c r="AX27" s="377">
        <v>3.1225611915818463E-2</v>
      </c>
      <c r="AY27" s="377">
        <v>2.6133261704783584E-2</v>
      </c>
      <c r="AZ27" s="377">
        <v>2.2985696242442597E-2</v>
      </c>
      <c r="BA27" s="377">
        <v>2.2085546914356456E-2</v>
      </c>
      <c r="BB27" s="377">
        <v>2.383063542447509E-2</v>
      </c>
      <c r="BC27" s="377">
        <v>2.1371328194894824E-2</v>
      </c>
      <c r="BD27" s="377">
        <v>1.03368978007963E-3</v>
      </c>
      <c r="BE27" s="377">
        <v>3.6553905376682182E-3</v>
      </c>
      <c r="BF27" s="377">
        <v>3.1933323189749733E-3</v>
      </c>
      <c r="BG27" s="377">
        <v>2.9963003970740129E-3</v>
      </c>
    </row>
    <row r="28" spans="4:59" ht="15" customHeight="1">
      <c r="D28" s="116"/>
      <c r="E28" s="116"/>
      <c r="F28" s="116"/>
      <c r="G28" s="116"/>
      <c r="H28" s="116"/>
      <c r="V28" s="526"/>
      <c r="W28" s="529"/>
      <c r="X28" s="532"/>
      <c r="Y28" s="198" t="s">
        <v>99</v>
      </c>
      <c r="Z28" s="248" t="s">
        <v>41</v>
      </c>
      <c r="AA28" s="377">
        <v>5.8989693633283248E-2</v>
      </c>
      <c r="AB28" s="377">
        <v>5.3993803567219001E-2</v>
      </c>
      <c r="AC28" s="377">
        <v>6.5193051932305152E-2</v>
      </c>
      <c r="AD28" s="377">
        <v>6.2719793205393268E-2</v>
      </c>
      <c r="AE28" s="377">
        <v>8.6907301410226373E-2</v>
      </c>
      <c r="AF28" s="377">
        <v>0.10386753292582714</v>
      </c>
      <c r="AG28" s="377">
        <v>0.11893538386889659</v>
      </c>
      <c r="AH28" s="377">
        <v>0.1018945502753861</v>
      </c>
      <c r="AI28" s="377">
        <v>9.1011621721000219E-2</v>
      </c>
      <c r="AJ28" s="377">
        <v>8.2774981036344064E-2</v>
      </c>
      <c r="AK28" s="377">
        <v>6.7944877357630787E-2</v>
      </c>
      <c r="AL28" s="377">
        <v>6.369467375090225E-2</v>
      </c>
      <c r="AM28" s="377">
        <v>0.53789818939353728</v>
      </c>
      <c r="AN28" s="377">
        <v>0.49314964400589095</v>
      </c>
      <c r="AO28" s="377">
        <v>0.45091049478089718</v>
      </c>
      <c r="AP28" s="377">
        <v>0.41228406895931768</v>
      </c>
      <c r="AQ28" s="377">
        <v>0.36588170906348227</v>
      </c>
      <c r="AR28" s="377">
        <v>0.35806587432230541</v>
      </c>
      <c r="AS28" s="377">
        <v>0.28110630402911324</v>
      </c>
      <c r="AT28" s="377">
        <v>0.2741263338495768</v>
      </c>
      <c r="AU28" s="377">
        <v>0.23254248091821617</v>
      </c>
      <c r="AV28" s="377">
        <v>0.21472126154166582</v>
      </c>
      <c r="AW28" s="377">
        <v>0.23046760352776866</v>
      </c>
      <c r="AX28" s="377">
        <v>0.28513914038918436</v>
      </c>
      <c r="AY28" s="377">
        <v>0.22856552737183797</v>
      </c>
      <c r="AZ28" s="377">
        <v>0.22582438413627812</v>
      </c>
      <c r="BA28" s="377">
        <v>0.21518211764262896</v>
      </c>
      <c r="BB28" s="377">
        <v>0.25946631500958656</v>
      </c>
      <c r="BC28" s="377">
        <v>0.25873831319450336</v>
      </c>
      <c r="BD28" s="377">
        <v>0.24002276693449007</v>
      </c>
      <c r="BE28" s="377">
        <v>0.21424650095777609</v>
      </c>
      <c r="BF28" s="377">
        <v>0.19120077259862653</v>
      </c>
      <c r="BG28" s="377">
        <v>0.18517136453917399</v>
      </c>
    </row>
    <row r="29" spans="4:59" ht="15" customHeight="1">
      <c r="D29" s="116"/>
      <c r="E29" s="116"/>
      <c r="F29" s="116"/>
      <c r="G29" s="116"/>
      <c r="H29" s="116"/>
      <c r="V29" s="526"/>
      <c r="W29" s="529"/>
      <c r="X29" s="532"/>
      <c r="Y29" s="198" t="s">
        <v>98</v>
      </c>
      <c r="Z29" s="248" t="s">
        <v>41</v>
      </c>
      <c r="AA29" s="377">
        <v>6.8259817194168753E-4</v>
      </c>
      <c r="AB29" s="377">
        <v>6.7985699048894754E-4</v>
      </c>
      <c r="AC29" s="377">
        <v>6.1275778922609747E-4</v>
      </c>
      <c r="AD29" s="377">
        <v>7.2242693744432049E-4</v>
      </c>
      <c r="AE29" s="377">
        <v>8.3227758406970837E-4</v>
      </c>
      <c r="AF29" s="377">
        <v>1.0728307574547913E-3</v>
      </c>
      <c r="AG29" s="377">
        <v>1.0730682764824035E-3</v>
      </c>
      <c r="AH29" s="377">
        <v>8.9381184452093072E-4</v>
      </c>
      <c r="AI29" s="377">
        <v>1.1343730415848542E-3</v>
      </c>
      <c r="AJ29" s="377">
        <v>1.2435882759809203E-3</v>
      </c>
      <c r="AK29" s="377">
        <v>1.0909582106234869E-3</v>
      </c>
      <c r="AL29" s="377">
        <v>1.1117140182395672E-3</v>
      </c>
      <c r="AM29" s="377">
        <v>1.0203429572001118E-2</v>
      </c>
      <c r="AN29" s="377">
        <v>8.8775813502410626E-3</v>
      </c>
      <c r="AO29" s="377">
        <v>7.9807167217857914E-3</v>
      </c>
      <c r="AP29" s="377">
        <v>9.5057452896786382E-3</v>
      </c>
      <c r="AQ29" s="377">
        <v>7.9347840519791331E-3</v>
      </c>
      <c r="AR29" s="377">
        <v>7.8774295867029154E-3</v>
      </c>
      <c r="AS29" s="377">
        <v>7.3231666969055323E-3</v>
      </c>
      <c r="AT29" s="377">
        <v>5.6906043337958765E-3</v>
      </c>
      <c r="AU29" s="377">
        <v>5.3072423692624411E-3</v>
      </c>
      <c r="AV29" s="377">
        <v>5.7112099385752185E-3</v>
      </c>
      <c r="AW29" s="377">
        <v>5.2908887427689918E-3</v>
      </c>
      <c r="AX29" s="377">
        <v>7.7053382527865824E-3</v>
      </c>
      <c r="AY29" s="377">
        <v>8.5244525626694719E-3</v>
      </c>
      <c r="AZ29" s="377">
        <v>5.8095715826289957E-3</v>
      </c>
      <c r="BA29" s="377">
        <v>7.6771184522152289E-3</v>
      </c>
      <c r="BB29" s="377">
        <v>6.2945988490579171E-3</v>
      </c>
      <c r="BC29" s="377">
        <v>4.546518156460299E-3</v>
      </c>
      <c r="BD29" s="377">
        <v>4.9952959668794292E-3</v>
      </c>
      <c r="BE29" s="377">
        <v>5.965164293476659E-3</v>
      </c>
      <c r="BF29" s="377">
        <v>5.6311581015465271E-3</v>
      </c>
      <c r="BG29" s="377">
        <v>5.7934623189716478E-3</v>
      </c>
    </row>
    <row r="30" spans="4:59" ht="15" customHeight="1">
      <c r="D30" s="116"/>
      <c r="E30" s="116"/>
      <c r="F30" s="116"/>
      <c r="G30" s="116"/>
      <c r="H30" s="116"/>
      <c r="V30" s="526"/>
      <c r="W30" s="529"/>
      <c r="X30" s="532"/>
      <c r="Y30" s="169" t="s">
        <v>162</v>
      </c>
      <c r="Z30" s="248" t="s">
        <v>41</v>
      </c>
      <c r="AA30" s="377">
        <v>7.3768199907057921E-2</v>
      </c>
      <c r="AB30" s="377">
        <v>7.4034504722749889E-2</v>
      </c>
      <c r="AC30" s="377">
        <v>7.8739736099324414E-2</v>
      </c>
      <c r="AD30" s="377">
        <v>7.6775562958243448E-2</v>
      </c>
      <c r="AE30" s="377">
        <v>8.1227959581413545E-2</v>
      </c>
      <c r="AF30" s="377">
        <v>8.3278207130075207E-2</v>
      </c>
      <c r="AG30" s="377">
        <v>8.3713508513663146E-2</v>
      </c>
      <c r="AH30" s="377">
        <v>8.4783749377875708E-2</v>
      </c>
      <c r="AI30" s="377">
        <v>8.6800455187085429E-2</v>
      </c>
      <c r="AJ30" s="377">
        <v>8.9496725149810191E-2</v>
      </c>
      <c r="AK30" s="377">
        <v>9.0648507600176551E-2</v>
      </c>
      <c r="AL30" s="377">
        <v>8.8545004717764761E-2</v>
      </c>
      <c r="AM30" s="377">
        <v>9.7547656027724711E-3</v>
      </c>
      <c r="AN30" s="377">
        <v>1.0394726395124589E-2</v>
      </c>
      <c r="AO30" s="377">
        <v>1.1026877746862351E-2</v>
      </c>
      <c r="AP30" s="377">
        <v>1.115314295671398E-2</v>
      </c>
      <c r="AQ30" s="377">
        <v>1.1118511064932035E-2</v>
      </c>
      <c r="AR30" s="377">
        <v>1.0946795751931318E-2</v>
      </c>
      <c r="AS30" s="377">
        <v>1.0528138947939653E-2</v>
      </c>
      <c r="AT30" s="377">
        <v>1.0430561400780702E-2</v>
      </c>
      <c r="AU30" s="377">
        <v>1.0729590115727619E-2</v>
      </c>
      <c r="AV30" s="377">
        <v>1.0301067719810948E-2</v>
      </c>
      <c r="AW30" s="377">
        <v>1.0011944953377875E-2</v>
      </c>
      <c r="AX30" s="377">
        <v>1.0305316173527406E-2</v>
      </c>
      <c r="AY30" s="377">
        <v>1.0173527596959652E-2</v>
      </c>
      <c r="AZ30" s="377">
        <v>1.0045113931771849E-2</v>
      </c>
      <c r="BA30" s="377">
        <v>9.9340017411965985E-3</v>
      </c>
      <c r="BB30" s="377">
        <v>1.0468581263192117E-2</v>
      </c>
      <c r="BC30" s="377">
        <v>1.0369090650498914E-2</v>
      </c>
      <c r="BD30" s="377">
        <v>1.04669298838608E-2</v>
      </c>
      <c r="BE30" s="377">
        <v>9.8307596066157504E-3</v>
      </c>
      <c r="BF30" s="377">
        <v>9.6384197439207744E-3</v>
      </c>
      <c r="BG30" s="377">
        <v>9.0472669969708774E-3</v>
      </c>
    </row>
    <row r="31" spans="4:59" ht="15" customHeight="1">
      <c r="D31" s="116"/>
      <c r="E31" s="116"/>
      <c r="F31" s="116"/>
      <c r="G31" s="116"/>
      <c r="H31" s="116"/>
      <c r="V31" s="526"/>
      <c r="W31" s="529"/>
      <c r="X31" s="536" t="s">
        <v>163</v>
      </c>
      <c r="Y31" s="270" t="s">
        <v>164</v>
      </c>
      <c r="Z31" s="248" t="s">
        <v>41</v>
      </c>
      <c r="AA31" s="377">
        <v>1.1443795434416862E-3</v>
      </c>
      <c r="AB31" s="377">
        <v>1.1443795434416862E-3</v>
      </c>
      <c r="AC31" s="377">
        <v>1.1443795434416862E-3</v>
      </c>
      <c r="AD31" s="377">
        <v>1.1443795434416862E-3</v>
      </c>
      <c r="AE31" s="377">
        <v>1.2321385465956449E-3</v>
      </c>
      <c r="AF31" s="377">
        <v>1.6978419196870677E-3</v>
      </c>
      <c r="AG31" s="377">
        <v>1.814745320470856E-3</v>
      </c>
      <c r="AH31" s="377">
        <v>2.3672570448486792E-3</v>
      </c>
      <c r="AI31" s="377">
        <v>1.890034270488866E-3</v>
      </c>
      <c r="AJ31" s="377">
        <v>2.1757297040387409E-3</v>
      </c>
      <c r="AK31" s="377">
        <v>2.50100349330983E-3</v>
      </c>
      <c r="AL31" s="377">
        <v>2.2688669636441823E-3</v>
      </c>
      <c r="AM31" s="377">
        <v>1.9025810902444302E-3</v>
      </c>
      <c r="AN31" s="377">
        <v>1.8305136247048681E-3</v>
      </c>
      <c r="AO31" s="377">
        <v>1.8170009749162001E-3</v>
      </c>
      <c r="AP31" s="377">
        <v>1.9124903667561198E-3</v>
      </c>
      <c r="AQ31" s="377">
        <v>1.8431254311742913E-3</v>
      </c>
      <c r="AR31" s="377">
        <v>1.8606596135429469E-3</v>
      </c>
      <c r="AS31" s="377">
        <v>3.4732589999999998E-3</v>
      </c>
      <c r="AT31" s="377">
        <v>2.5162295000000002E-3</v>
      </c>
      <c r="AU31" s="377">
        <v>1.5592E-3</v>
      </c>
      <c r="AV31" s="377">
        <v>1.11096E-3</v>
      </c>
      <c r="AW31" s="377">
        <v>1.06912E-3</v>
      </c>
      <c r="AX31" s="377">
        <v>1.0857600000000001E-3</v>
      </c>
      <c r="AY31" s="377">
        <v>1.06584E-3</v>
      </c>
      <c r="AZ31" s="377">
        <v>9.4308E-4</v>
      </c>
      <c r="BA31" s="377">
        <v>1.11312E-3</v>
      </c>
      <c r="BB31" s="377">
        <v>8.8920000000000004E-4</v>
      </c>
      <c r="BC31" s="377">
        <v>1.05248E-3</v>
      </c>
      <c r="BD31" s="377">
        <v>1.2683600000000003E-3</v>
      </c>
      <c r="BE31" s="377">
        <v>1.2432400000000001E-3</v>
      </c>
      <c r="BF31" s="377">
        <v>1.05112E-3</v>
      </c>
      <c r="BG31" s="377">
        <v>1.11512E-3</v>
      </c>
    </row>
    <row r="32" spans="4:59" ht="18">
      <c r="D32" s="116"/>
      <c r="E32" s="116"/>
      <c r="F32" s="116"/>
      <c r="G32" s="116"/>
      <c r="H32" s="116"/>
      <c r="V32" s="526"/>
      <c r="W32" s="529"/>
      <c r="X32" s="517"/>
      <c r="Y32" s="270" t="s">
        <v>165</v>
      </c>
      <c r="Z32" s="248" t="s">
        <v>41</v>
      </c>
      <c r="AA32" s="377">
        <v>8.8622842688358051E-5</v>
      </c>
      <c r="AB32" s="377">
        <v>8.8622842688358051E-5</v>
      </c>
      <c r="AC32" s="377">
        <v>8.8622842688358051E-5</v>
      </c>
      <c r="AD32" s="377">
        <v>8.8622842688358051E-5</v>
      </c>
      <c r="AE32" s="377">
        <v>9.5419060233115915E-5</v>
      </c>
      <c r="AF32" s="377">
        <v>1.3148398031093795E-4</v>
      </c>
      <c r="AG32" s="377">
        <v>1.4053719325656387E-4</v>
      </c>
      <c r="AH32" s="377">
        <v>1.8332471066162691E-4</v>
      </c>
      <c r="AI32" s="377">
        <v>1.4636770710300237E-4</v>
      </c>
      <c r="AJ32" s="377">
        <v>1.6849248345834187E-4</v>
      </c>
      <c r="AK32" s="377">
        <v>1.9368227999256031E-4</v>
      </c>
      <c r="AL32" s="377">
        <v>1.7570520300907227E-4</v>
      </c>
      <c r="AM32" s="377">
        <v>1.4733935574860158E-4</v>
      </c>
      <c r="AN32" s="377">
        <v>1.4175831954600304E-4</v>
      </c>
      <c r="AO32" s="377">
        <v>1.4071187525801579E-4</v>
      </c>
      <c r="AP32" s="377">
        <v>1.4810674822645888E-4</v>
      </c>
      <c r="AQ32" s="377">
        <v>1.4273500088145778E-4</v>
      </c>
      <c r="AR32" s="377">
        <v>1.4409287999999997E-4</v>
      </c>
      <c r="AS32" s="377">
        <v>1.3874100000000001E-4</v>
      </c>
      <c r="AT32" s="377">
        <v>1.517705E-4</v>
      </c>
      <c r="AU32" s="377">
        <v>1.6479999999999999E-4</v>
      </c>
      <c r="AV32" s="377">
        <v>1.7304000000000001E-4</v>
      </c>
      <c r="AW32" s="377">
        <v>9.8880000000000002E-5</v>
      </c>
      <c r="AX32" s="377">
        <v>2.1424000000000001E-4</v>
      </c>
      <c r="AY32" s="377">
        <v>4.8616000000000002E-4</v>
      </c>
      <c r="AZ32" s="377">
        <v>5.8091999999999996E-4</v>
      </c>
      <c r="BA32" s="377">
        <v>5.1088000000000001E-4</v>
      </c>
      <c r="BB32" s="377">
        <v>3.7080000000000001E-4</v>
      </c>
      <c r="BC32" s="377">
        <v>3.9552000000000001E-4</v>
      </c>
      <c r="BD32" s="377">
        <v>3.9963999999999999E-4</v>
      </c>
      <c r="BE32" s="377">
        <v>3.0076000000000001E-4</v>
      </c>
      <c r="BF32" s="377">
        <v>3.0487999999999999E-4</v>
      </c>
      <c r="BG32" s="377">
        <v>3.0487999999999999E-4</v>
      </c>
    </row>
    <row r="33" spans="4:59" ht="15" customHeight="1">
      <c r="D33" s="116"/>
      <c r="E33" s="116"/>
      <c r="F33" s="116"/>
      <c r="G33" s="116"/>
      <c r="H33" s="116"/>
      <c r="V33" s="526"/>
      <c r="W33" s="529"/>
      <c r="X33" s="517"/>
      <c r="Y33" s="362" t="s">
        <v>197</v>
      </c>
      <c r="Z33" s="248" t="s">
        <v>41</v>
      </c>
      <c r="AA33" s="377">
        <v>2.3446080913968248E-3</v>
      </c>
      <c r="AB33" s="377">
        <v>2.3446080913968248E-3</v>
      </c>
      <c r="AC33" s="377">
        <v>2.3446080913968248E-3</v>
      </c>
      <c r="AD33" s="377">
        <v>2.3446080913968248E-3</v>
      </c>
      <c r="AE33" s="377">
        <v>2.0803350980047614E-3</v>
      </c>
      <c r="AF33" s="377">
        <v>3.8587559453984121E-3</v>
      </c>
      <c r="AG33" s="377">
        <v>1.1726228650901586E-2</v>
      </c>
      <c r="AH33" s="377">
        <v>3.757157975520634E-3</v>
      </c>
      <c r="AI33" s="377">
        <v>3.6380892171999995E-3</v>
      </c>
      <c r="AJ33" s="377">
        <v>5.607840266503173E-3</v>
      </c>
      <c r="AK33" s="377">
        <v>5.0327700681698046E-3</v>
      </c>
      <c r="AL33" s="377">
        <v>4.7443000871522931E-3</v>
      </c>
      <c r="AM33" s="377">
        <v>1.209041481560166E-3</v>
      </c>
      <c r="AN33" s="377">
        <v>1.3461210146168742E-3</v>
      </c>
      <c r="AO33" s="377">
        <v>1.3666829445753803E-3</v>
      </c>
      <c r="AP33" s="377">
        <v>1.3550311842655601E-3</v>
      </c>
      <c r="AQ33" s="377">
        <v>1.3077387453609959E-3</v>
      </c>
      <c r="AR33" s="377">
        <v>1.4387380382510973E-3</v>
      </c>
      <c r="AS33" s="377">
        <v>1.0480000000000001E-3</v>
      </c>
      <c r="AT33" s="377">
        <v>1.14E-3</v>
      </c>
      <c r="AU33" s="377">
        <v>1.232E-3</v>
      </c>
      <c r="AV33" s="377">
        <v>1.408E-3</v>
      </c>
      <c r="AW33" s="377">
        <v>1.0480000000000001E-3</v>
      </c>
      <c r="AX33" s="377">
        <v>1.0640000000000001E-3</v>
      </c>
      <c r="AY33" s="377">
        <v>1.408E-3</v>
      </c>
      <c r="AZ33" s="377">
        <v>1.328E-3</v>
      </c>
      <c r="BA33" s="377">
        <v>1.2800000000000001E-3</v>
      </c>
      <c r="BB33" s="377">
        <v>1.232E-3</v>
      </c>
      <c r="BC33" s="377">
        <v>1.4959999999999999E-3</v>
      </c>
      <c r="BD33" s="377">
        <v>1.6559999999999999E-3</v>
      </c>
      <c r="BE33" s="377">
        <v>1.456E-3</v>
      </c>
      <c r="BF33" s="377">
        <v>1.4E-3</v>
      </c>
      <c r="BG33" s="377">
        <v>1.328E-3</v>
      </c>
    </row>
    <row r="34" spans="4:59" ht="15" customHeight="1">
      <c r="D34" s="116"/>
      <c r="E34" s="116"/>
      <c r="F34" s="116"/>
      <c r="G34" s="116"/>
      <c r="H34" s="116"/>
      <c r="V34" s="526"/>
      <c r="W34" s="530"/>
      <c r="X34" s="518"/>
      <c r="Y34" s="362" t="s">
        <v>198</v>
      </c>
      <c r="Z34" s="248" t="s">
        <v>41</v>
      </c>
      <c r="AA34" s="377">
        <v>2.3095586886887906E-3</v>
      </c>
      <c r="AB34" s="377">
        <v>2.3095586886887906E-3</v>
      </c>
      <c r="AC34" s="377">
        <v>2.3095586886887906E-3</v>
      </c>
      <c r="AD34" s="377">
        <v>2.3095586886887906E-3</v>
      </c>
      <c r="AE34" s="377">
        <v>2.0492362960833764E-3</v>
      </c>
      <c r="AF34" s="377">
        <v>3.8010716391902407E-3</v>
      </c>
      <c r="AG34" s="377">
        <v>1.1550933977245879E-2</v>
      </c>
      <c r="AH34" s="377">
        <v>3.7009924511394263E-3</v>
      </c>
      <c r="AI34" s="377">
        <v>3.5837036443917805E-3</v>
      </c>
      <c r="AJ34" s="377">
        <v>5.5240090059423081E-3</v>
      </c>
      <c r="AK34" s="377">
        <v>4.9575354967702255E-3</v>
      </c>
      <c r="AL34" s="377">
        <v>4.673377835824867E-3</v>
      </c>
      <c r="AM34" s="377">
        <v>4.5716171490107885E-2</v>
      </c>
      <c r="AN34" s="377">
        <v>5.0899410888079311E-2</v>
      </c>
      <c r="AO34" s="377">
        <v>5.1676896797775013E-2</v>
      </c>
      <c r="AP34" s="377">
        <v>5.123632144894745E-2</v>
      </c>
      <c r="AQ34" s="377">
        <v>4.9448103856647316E-2</v>
      </c>
      <c r="AR34" s="377">
        <v>5.4401437741534969E-2</v>
      </c>
      <c r="AS34" s="377">
        <v>2.04295E-2</v>
      </c>
      <c r="AT34" s="377">
        <v>2.2113250000000001E-2</v>
      </c>
      <c r="AU34" s="377">
        <v>2.3796999999999999E-2</v>
      </c>
      <c r="AV34" s="377">
        <v>2.7164500000000001E-2</v>
      </c>
      <c r="AW34" s="377">
        <v>2.0205000000000001E-2</v>
      </c>
      <c r="AX34" s="377">
        <v>2.0653999999999999E-2</v>
      </c>
      <c r="AY34" s="377">
        <v>2.7164500000000001E-2</v>
      </c>
      <c r="AZ34" s="377">
        <v>2.5593000000000001E-2</v>
      </c>
      <c r="BA34" s="377">
        <v>2.4695000000000002E-2</v>
      </c>
      <c r="BB34" s="377">
        <v>2.3796999999999999E-2</v>
      </c>
      <c r="BC34" s="377">
        <v>2.89605E-2</v>
      </c>
      <c r="BD34" s="377">
        <v>3.1878999999999998E-2</v>
      </c>
      <c r="BE34" s="377">
        <v>2.8062500000000001E-2</v>
      </c>
      <c r="BF34" s="377">
        <v>2.7164500000000001E-2</v>
      </c>
      <c r="BG34" s="377">
        <v>2.58175E-2</v>
      </c>
    </row>
    <row r="35" spans="4:59" ht="15" customHeight="1" thickBot="1">
      <c r="D35" s="116"/>
      <c r="E35" s="116"/>
      <c r="F35" s="116"/>
      <c r="G35" s="116"/>
      <c r="H35" s="116"/>
      <c r="V35" s="526"/>
      <c r="W35" s="519" t="s">
        <v>228</v>
      </c>
      <c r="X35" s="520"/>
      <c r="Y35" s="521"/>
      <c r="Z35" s="283" t="s">
        <v>41</v>
      </c>
      <c r="AA35" s="334">
        <v>0.46943649999999987</v>
      </c>
      <c r="AB35" s="334">
        <v>0.46943649999999987</v>
      </c>
      <c r="AC35" s="334">
        <v>0.46943649999999987</v>
      </c>
      <c r="AD35" s="334">
        <v>0.46943649999999987</v>
      </c>
      <c r="AE35" s="334">
        <v>0.46943649999999987</v>
      </c>
      <c r="AF35" s="334">
        <v>0.46943649999999987</v>
      </c>
      <c r="AG35" s="334">
        <v>0.46943649999999987</v>
      </c>
      <c r="AH35" s="334">
        <v>0.29792749999999996</v>
      </c>
      <c r="AI35" s="334">
        <v>0.2598895</v>
      </c>
      <c r="AJ35" s="334">
        <v>0.27643849999999998</v>
      </c>
      <c r="AK35" s="334">
        <v>0.18776550000000003</v>
      </c>
      <c r="AL35" s="334">
        <v>6.498050000000001E-2</v>
      </c>
      <c r="AM35" s="334">
        <v>3.705E-2</v>
      </c>
      <c r="AN35" s="334">
        <v>3.2759999999999991E-2</v>
      </c>
      <c r="AO35" s="334">
        <v>2.2093499999999995E-2</v>
      </c>
      <c r="AP35" s="334">
        <v>2.2548499999999999E-2</v>
      </c>
      <c r="AQ35" s="334">
        <v>1.6496999999999998E-2</v>
      </c>
      <c r="AR35" s="334">
        <v>1.9350500000000003E-2</v>
      </c>
      <c r="AS35" s="334">
        <v>1.1290499999999998E-2</v>
      </c>
      <c r="AT35" s="334">
        <v>1.0867999999999999E-2</v>
      </c>
      <c r="AU35" s="334">
        <v>8.3459999999999993E-3</v>
      </c>
      <c r="AV35" s="334">
        <v>7.4749999999999999E-3</v>
      </c>
      <c r="AW35" s="334">
        <v>5.9670000000000001E-3</v>
      </c>
      <c r="AX35" s="334">
        <v>8.6514999999999977E-3</v>
      </c>
      <c r="AY35" s="334">
        <v>4.0299999999999997E-3</v>
      </c>
      <c r="AZ35" s="334">
        <v>6.2139999999999999E-3</v>
      </c>
      <c r="BA35" s="334">
        <v>3.4580000000000001E-3</v>
      </c>
      <c r="BB35" s="334">
        <v>4.4004999999999999E-3</v>
      </c>
      <c r="BC35" s="334">
        <v>5.0049999999999999E-3</v>
      </c>
      <c r="BD35" s="334">
        <v>4.8749999999999991E-3</v>
      </c>
      <c r="BE35" s="334">
        <v>2.6650000000000003E-3</v>
      </c>
      <c r="BF35" s="334">
        <v>4.0819999999999997E-3</v>
      </c>
      <c r="BG35" s="334">
        <v>4.0819999999999997E-3</v>
      </c>
    </row>
    <row r="36" spans="4:59" ht="15" customHeight="1" thickTop="1">
      <c r="D36" s="116"/>
      <c r="E36" s="116"/>
      <c r="F36" s="116"/>
      <c r="G36" s="116"/>
      <c r="H36" s="116"/>
      <c r="V36" s="526"/>
      <c r="W36" s="537" t="s">
        <v>36</v>
      </c>
      <c r="X36" s="538"/>
      <c r="Y36" s="539"/>
      <c r="Z36" s="285" t="s">
        <v>41</v>
      </c>
      <c r="AA36" s="335">
        <v>1.1135895117347296</v>
      </c>
      <c r="AB36" s="335">
        <v>1.095546844258658</v>
      </c>
      <c r="AC36" s="335">
        <v>1.1112539878910783</v>
      </c>
      <c r="AD36" s="335">
        <v>1.1074106560302057</v>
      </c>
      <c r="AE36" s="335">
        <v>1.1624860075102101</v>
      </c>
      <c r="AF36" s="335">
        <v>1.1774710783707909</v>
      </c>
      <c r="AG36" s="335">
        <v>1.1951333462402487</v>
      </c>
      <c r="AH36" s="335">
        <v>0.99845387742672953</v>
      </c>
      <c r="AI36" s="335">
        <v>0.95186726594054349</v>
      </c>
      <c r="AJ36" s="335">
        <v>0.9453174712657062</v>
      </c>
      <c r="AK36" s="335">
        <v>0.82267612949765534</v>
      </c>
      <c r="AL36" s="335">
        <v>0.66485594950266502</v>
      </c>
      <c r="AM36" s="335">
        <v>0.96623115023617678</v>
      </c>
      <c r="AN36" s="335">
        <v>0.83271925639211741</v>
      </c>
      <c r="AO36" s="335">
        <v>0.75496712896993234</v>
      </c>
      <c r="AP36" s="335">
        <v>0.70220609157515956</v>
      </c>
      <c r="AQ36" s="335">
        <v>0.64977455899438097</v>
      </c>
      <c r="AR36" s="335">
        <v>0.60141665186746596</v>
      </c>
      <c r="AS36" s="335">
        <v>0.56934153942932275</v>
      </c>
      <c r="AT36" s="335">
        <v>0.50648609835697467</v>
      </c>
      <c r="AU36" s="335">
        <v>0.46271600648317163</v>
      </c>
      <c r="AV36" s="335">
        <v>0.42777016670009738</v>
      </c>
      <c r="AW36" s="335">
        <v>0.45064601712831048</v>
      </c>
      <c r="AX36" s="335">
        <v>0.47554127053138473</v>
      </c>
      <c r="AY36" s="335">
        <v>0.4110353148099074</v>
      </c>
      <c r="AZ36" s="335">
        <v>0.40910783194921985</v>
      </c>
      <c r="BA36" s="335">
        <v>0.37264579322697661</v>
      </c>
      <c r="BB36" s="335">
        <v>0.41051127583710428</v>
      </c>
      <c r="BC36" s="335">
        <v>0.42495279486741461</v>
      </c>
      <c r="BD36" s="335">
        <v>0.3972108580392486</v>
      </c>
      <c r="BE36" s="335">
        <v>0.35575007930152536</v>
      </c>
      <c r="BF36" s="335">
        <v>0.33795827347675533</v>
      </c>
      <c r="BG36" s="335">
        <v>0.33085383041820499</v>
      </c>
    </row>
    <row r="37" spans="4:59" ht="15" customHeight="1" thickBot="1">
      <c r="D37" s="116"/>
      <c r="E37" s="116"/>
      <c r="F37" s="116"/>
      <c r="G37" s="116"/>
      <c r="H37" s="116"/>
      <c r="V37" s="527"/>
      <c r="W37" s="540"/>
      <c r="X37" s="541"/>
      <c r="Y37" s="542"/>
      <c r="Z37" s="149" t="s">
        <v>28</v>
      </c>
      <c r="AA37" s="336">
        <v>31.180506328572431</v>
      </c>
      <c r="AB37" s="336">
        <v>30.675311639242423</v>
      </c>
      <c r="AC37" s="336">
        <v>31.115111660950191</v>
      </c>
      <c r="AD37" s="336">
        <v>31.007498368845759</v>
      </c>
      <c r="AE37" s="336">
        <v>32.549608210285882</v>
      </c>
      <c r="AF37" s="336">
        <v>32.969190194382143</v>
      </c>
      <c r="AG37" s="336">
        <v>33.463733694726962</v>
      </c>
      <c r="AH37" s="336">
        <v>27.956708567948425</v>
      </c>
      <c r="AI37" s="336">
        <v>26.652283446335218</v>
      </c>
      <c r="AJ37" s="336">
        <v>26.468889195439772</v>
      </c>
      <c r="AK37" s="336">
        <v>23.034931625934348</v>
      </c>
      <c r="AL37" s="336">
        <v>18.61596658607462</v>
      </c>
      <c r="AM37" s="336">
        <v>27.054472206612949</v>
      </c>
      <c r="AN37" s="336">
        <v>23.316139178979288</v>
      </c>
      <c r="AO37" s="336">
        <v>21.139079611158106</v>
      </c>
      <c r="AP37" s="336">
        <v>19.661770564104469</v>
      </c>
      <c r="AQ37" s="336">
        <v>18.193687651842666</v>
      </c>
      <c r="AR37" s="336">
        <v>16.839666252289046</v>
      </c>
      <c r="AS37" s="336">
        <v>15.941563104021037</v>
      </c>
      <c r="AT37" s="336">
        <v>14.18161075399529</v>
      </c>
      <c r="AU37" s="336">
        <v>12.956048181528805</v>
      </c>
      <c r="AV37" s="336">
        <v>11.977564667602726</v>
      </c>
      <c r="AW37" s="336">
        <v>12.618088479592693</v>
      </c>
      <c r="AX37" s="336">
        <v>13.315155574878773</v>
      </c>
      <c r="AY37" s="336">
        <v>11.508988814677407</v>
      </c>
      <c r="AZ37" s="336">
        <v>11.455019294578156</v>
      </c>
      <c r="BA37" s="336">
        <v>10.434082210355346</v>
      </c>
      <c r="BB37" s="336">
        <v>11.49431572343892</v>
      </c>
      <c r="BC37" s="336">
        <v>11.898678256287608</v>
      </c>
      <c r="BD37" s="336">
        <v>11.12190402509896</v>
      </c>
      <c r="BE37" s="336">
        <v>9.96100222044271</v>
      </c>
      <c r="BF37" s="336">
        <v>9.4628316573491489</v>
      </c>
      <c r="BG37" s="336">
        <v>9.2639072517097389</v>
      </c>
    </row>
    <row r="38" spans="4:59" ht="15" customHeight="1">
      <c r="D38" s="116"/>
      <c r="E38" s="116"/>
      <c r="F38" s="116"/>
      <c r="G38" s="116"/>
      <c r="H38" s="116"/>
      <c r="V38" s="543" t="s">
        <v>42</v>
      </c>
      <c r="W38" s="529" t="s">
        <v>35</v>
      </c>
      <c r="X38" s="545" t="s">
        <v>160</v>
      </c>
      <c r="Y38" s="546"/>
      <c r="Z38" s="285" t="s">
        <v>32</v>
      </c>
      <c r="AA38" s="148">
        <v>1.0252318269672762</v>
      </c>
      <c r="AB38" s="148">
        <v>1.0295323503524234</v>
      </c>
      <c r="AC38" s="148">
        <v>1.0365497396555805</v>
      </c>
      <c r="AD38" s="148">
        <v>1.0484238040305383</v>
      </c>
      <c r="AE38" s="148">
        <v>1.0732077315424828</v>
      </c>
      <c r="AF38" s="148">
        <v>1.0490934275750803</v>
      </c>
      <c r="AG38" s="148">
        <v>1.0628978231296564</v>
      </c>
      <c r="AH38" s="148">
        <v>1.0593334887557291</v>
      </c>
      <c r="AI38" s="148">
        <v>1.031933154914686</v>
      </c>
      <c r="AJ38" s="148">
        <v>1.022625592886852</v>
      </c>
      <c r="AK38" s="148">
        <v>0.97863030044437127</v>
      </c>
      <c r="AL38" s="148">
        <v>0.92250478933575519</v>
      </c>
      <c r="AM38" s="148">
        <v>0.61581360423599363</v>
      </c>
      <c r="AN38" s="148">
        <v>0.57018298068968154</v>
      </c>
      <c r="AO38" s="148">
        <v>0.55205416947701702</v>
      </c>
      <c r="AP38" s="148">
        <v>0.52474126970884905</v>
      </c>
      <c r="AQ38" s="148">
        <v>0.5248602493119674</v>
      </c>
      <c r="AR38" s="148">
        <v>0.51102520855626399</v>
      </c>
      <c r="AS38" s="148">
        <v>0.47313860275355274</v>
      </c>
      <c r="AT38" s="148">
        <v>0.48479374379200407</v>
      </c>
      <c r="AU38" s="148">
        <v>0.45960616109354585</v>
      </c>
      <c r="AV38" s="148">
        <v>0.48788421346378413</v>
      </c>
      <c r="AW38" s="148">
        <v>0.46130582574724865</v>
      </c>
      <c r="AX38" s="148">
        <v>0.47053392302165942</v>
      </c>
      <c r="AY38" s="148">
        <v>0.43270886955102267</v>
      </c>
      <c r="AZ38" s="148">
        <v>0.46591676396864856</v>
      </c>
      <c r="BA38" s="148">
        <v>0.30312176907848914</v>
      </c>
      <c r="BB38" s="148">
        <v>0.27795747778205632</v>
      </c>
      <c r="BC38" s="148">
        <v>0.34398374648202135</v>
      </c>
      <c r="BD38" s="148">
        <v>0.33556738906477834</v>
      </c>
      <c r="BE38" s="148">
        <v>0.34104363935164389</v>
      </c>
      <c r="BF38" s="148">
        <v>0.33865640266710567</v>
      </c>
      <c r="BG38" s="148">
        <v>0.33405448012011907</v>
      </c>
    </row>
    <row r="39" spans="4:59" ht="15" customHeight="1">
      <c r="D39" s="116"/>
      <c r="E39" s="116"/>
      <c r="F39" s="116"/>
      <c r="G39" s="116"/>
      <c r="H39" s="116"/>
      <c r="V39" s="526"/>
      <c r="W39" s="529"/>
      <c r="X39" s="531" t="s">
        <v>156</v>
      </c>
      <c r="Y39" s="169" t="s">
        <v>94</v>
      </c>
      <c r="Z39" s="248" t="s">
        <v>32</v>
      </c>
      <c r="AA39" s="337">
        <v>1.5277906667974024E-2</v>
      </c>
      <c r="AB39" s="337">
        <v>1.5989674203491507E-2</v>
      </c>
      <c r="AC39" s="337">
        <v>1.8701189060388243E-2</v>
      </c>
      <c r="AD39" s="337">
        <v>1.6412239148959534E-2</v>
      </c>
      <c r="AE39" s="337">
        <v>2.092282926603433E-2</v>
      </c>
      <c r="AF39" s="337">
        <v>1.8417479620458511E-2</v>
      </c>
      <c r="AG39" s="337">
        <v>1.7411329667875466E-2</v>
      </c>
      <c r="AH39" s="337">
        <v>1.7853126176419654E-2</v>
      </c>
      <c r="AI39" s="337">
        <v>1.7822869435476681E-2</v>
      </c>
      <c r="AJ39" s="337">
        <v>1.7896865757285618E-2</v>
      </c>
      <c r="AK39" s="337">
        <v>2.0573857047630893E-2</v>
      </c>
      <c r="AL39" s="337">
        <v>1.8538764332604662E-2</v>
      </c>
      <c r="AM39" s="337">
        <v>9.8174313250240591E-2</v>
      </c>
      <c r="AN39" s="337">
        <v>9.4465327269282834E-2</v>
      </c>
      <c r="AO39" s="337">
        <v>9.3747151219414807E-2</v>
      </c>
      <c r="AP39" s="337">
        <v>9.7528272437094971E-2</v>
      </c>
      <c r="AQ39" s="337">
        <v>9.3992260888466003E-2</v>
      </c>
      <c r="AR39" s="337">
        <v>9.5531611820036139E-2</v>
      </c>
      <c r="AS39" s="337">
        <v>8.6723358669786546E-2</v>
      </c>
      <c r="AT39" s="337">
        <v>7.4138329107381939E-2</v>
      </c>
      <c r="AU39" s="337">
        <v>9.4734974624607893E-2</v>
      </c>
      <c r="AV39" s="337">
        <v>9.0665240791272014E-2</v>
      </c>
      <c r="AW39" s="337">
        <v>0.10105364465067085</v>
      </c>
      <c r="AX39" s="337">
        <v>8.3604674278959998E-2</v>
      </c>
      <c r="AY39" s="337">
        <v>9.1471178227579608E-2</v>
      </c>
      <c r="AZ39" s="337">
        <v>7.6417744448623606E-2</v>
      </c>
      <c r="BA39" s="337">
        <v>8.8513167795256698E-2</v>
      </c>
      <c r="BB39" s="337">
        <v>8.464062291643E-2</v>
      </c>
      <c r="BC39" s="337">
        <v>8.5749494801193316E-2</v>
      </c>
      <c r="BD39" s="337">
        <v>7.8262700332561635E-2</v>
      </c>
      <c r="BE39" s="337">
        <v>7.4190389755568978E-2</v>
      </c>
      <c r="BF39" s="337">
        <v>7.6927233064796111E-2</v>
      </c>
      <c r="BG39" s="337">
        <v>6.5979820468971523E-2</v>
      </c>
    </row>
    <row r="40" spans="4:59" ht="15" customHeight="1">
      <c r="D40" s="116"/>
      <c r="E40" s="116"/>
      <c r="F40" s="116"/>
      <c r="G40" s="116"/>
      <c r="H40" s="116"/>
      <c r="V40" s="526"/>
      <c r="W40" s="529"/>
      <c r="X40" s="532"/>
      <c r="Y40" s="118" t="s">
        <v>95</v>
      </c>
      <c r="Z40" s="248" t="s">
        <v>32</v>
      </c>
      <c r="AA40" s="337">
        <v>0.14922940760400044</v>
      </c>
      <c r="AB40" s="337">
        <v>0.14200148617260211</v>
      </c>
      <c r="AC40" s="337">
        <v>0.16864498947852166</v>
      </c>
      <c r="AD40" s="337">
        <v>0.1924870352235423</v>
      </c>
      <c r="AE40" s="337">
        <v>0.28023689998648049</v>
      </c>
      <c r="AF40" s="337">
        <v>0.31784055121345639</v>
      </c>
      <c r="AG40" s="337">
        <v>0.30172743459556828</v>
      </c>
      <c r="AH40" s="337">
        <v>0.3575343544753411</v>
      </c>
      <c r="AI40" s="337">
        <v>0.38081191448456519</v>
      </c>
      <c r="AJ40" s="337">
        <v>0.34126474724175182</v>
      </c>
      <c r="AK40" s="337">
        <v>0.30672989853136901</v>
      </c>
      <c r="AL40" s="337">
        <v>0.28855721864393002</v>
      </c>
      <c r="AM40" s="337">
        <v>2.2827670969752543E-2</v>
      </c>
      <c r="AN40" s="337">
        <v>2.5530730359875606E-2</v>
      </c>
      <c r="AO40" s="337">
        <v>2.5494942219305393E-2</v>
      </c>
      <c r="AP40" s="337">
        <v>2.4981572046426506E-2</v>
      </c>
      <c r="AQ40" s="337">
        <v>2.3961966024269383E-2</v>
      </c>
      <c r="AR40" s="337">
        <v>2.5414202727701646E-2</v>
      </c>
      <c r="AS40" s="337">
        <v>2.7046532314712372E-2</v>
      </c>
      <c r="AT40" s="337">
        <v>2.0034928930674208E-2</v>
      </c>
      <c r="AU40" s="337">
        <v>2.1851525799047505E-2</v>
      </c>
      <c r="AV40" s="337">
        <v>1.8391386543939518E-2</v>
      </c>
      <c r="AW40" s="337">
        <v>1.9926580724452352E-2</v>
      </c>
      <c r="AX40" s="337">
        <v>2.2801430046007324E-2</v>
      </c>
      <c r="AY40" s="337">
        <v>1.9626205821908983E-2</v>
      </c>
      <c r="AZ40" s="337">
        <v>2.1827283364167588E-2</v>
      </c>
      <c r="BA40" s="337">
        <v>2.1459065830671833E-2</v>
      </c>
      <c r="BB40" s="337">
        <v>2.2438421710809012E-2</v>
      </c>
      <c r="BC40" s="337">
        <v>2.2867922307598501E-2</v>
      </c>
      <c r="BD40" s="337">
        <v>2.1675039771844592E-2</v>
      </c>
      <c r="BE40" s="337">
        <v>1.7281535439469777E-2</v>
      </c>
      <c r="BF40" s="337">
        <v>1.89157763790045E-2</v>
      </c>
      <c r="BG40" s="337">
        <v>1.8348587167345696E-2</v>
      </c>
    </row>
    <row r="41" spans="4:59" ht="15" customHeight="1">
      <c r="D41" s="116"/>
      <c r="E41" s="116"/>
      <c r="F41" s="116"/>
      <c r="G41" s="116"/>
      <c r="H41" s="116"/>
      <c r="V41" s="526"/>
      <c r="W41" s="529"/>
      <c r="X41" s="532"/>
      <c r="Y41" s="118" t="s">
        <v>161</v>
      </c>
      <c r="Z41" s="248" t="s">
        <v>32</v>
      </c>
      <c r="AA41" s="337">
        <v>1.6074561758350433E-3</v>
      </c>
      <c r="AB41" s="337">
        <v>1.3514943038648265E-3</v>
      </c>
      <c r="AC41" s="337">
        <v>1.5560984209502975E-3</v>
      </c>
      <c r="AD41" s="337">
        <v>1.8264494334591598E-3</v>
      </c>
      <c r="AE41" s="337">
        <v>2.2633727794300206E-3</v>
      </c>
      <c r="AF41" s="337">
        <v>2.5947178430357704E-3</v>
      </c>
      <c r="AG41" s="337">
        <v>2.574529961377108E-3</v>
      </c>
      <c r="AH41" s="337">
        <v>2.2115207360127445E-3</v>
      </c>
      <c r="AI41" s="337">
        <v>3.7434851746901486E-3</v>
      </c>
      <c r="AJ41" s="337">
        <v>3.4750098061125021E-3</v>
      </c>
      <c r="AK41" s="337">
        <v>5.6266772471837674E-3</v>
      </c>
      <c r="AL41" s="337">
        <v>5.6833000999348838E-3</v>
      </c>
      <c r="AM41" s="337">
        <v>2.4465506185337205E-2</v>
      </c>
      <c r="AN41" s="337">
        <v>1.4216289876489038E-2</v>
      </c>
      <c r="AO41" s="337">
        <v>1.3288851185774844E-2</v>
      </c>
      <c r="AP41" s="337">
        <v>1.26457380984762E-2</v>
      </c>
      <c r="AQ41" s="337">
        <v>1.4042859466602123E-2</v>
      </c>
      <c r="AR41" s="337">
        <v>1.1526728520395475E-2</v>
      </c>
      <c r="AS41" s="337">
        <v>1.6723133451879299E-2</v>
      </c>
      <c r="AT41" s="337">
        <v>1.3569805150192123E-2</v>
      </c>
      <c r="AU41" s="337">
        <v>1.4392004130900806E-2</v>
      </c>
      <c r="AV41" s="337">
        <v>1.384466954717559E-2</v>
      </c>
      <c r="AW41" s="337">
        <v>1.1553639510170216E-2</v>
      </c>
      <c r="AX41" s="337">
        <v>1.1387033694881643E-2</v>
      </c>
      <c r="AY41" s="337">
        <v>1.145521689413514E-2</v>
      </c>
      <c r="AZ41" s="337">
        <v>1.2382251454310076E-2</v>
      </c>
      <c r="BA41" s="337">
        <v>1.1249324793640691E-2</v>
      </c>
      <c r="BB41" s="337">
        <v>9.8885290912387146E-3</v>
      </c>
      <c r="BC41" s="337">
        <v>1.1791437512112783E-2</v>
      </c>
      <c r="BD41" s="337">
        <v>1.517656725283582E-2</v>
      </c>
      <c r="BE41" s="337">
        <v>1.1578707172772141E-2</v>
      </c>
      <c r="BF41" s="337">
        <v>1.3640015826561842E-2</v>
      </c>
      <c r="BG41" s="337">
        <v>1.4479402575071715E-2</v>
      </c>
    </row>
    <row r="42" spans="4:59" ht="15" customHeight="1">
      <c r="D42" s="116"/>
      <c r="E42" s="116"/>
      <c r="F42" s="116"/>
      <c r="G42" s="116"/>
      <c r="H42" s="116"/>
      <c r="V42" s="526"/>
      <c r="W42" s="529"/>
      <c r="X42" s="532"/>
      <c r="Y42" s="118" t="s">
        <v>97</v>
      </c>
      <c r="Z42" s="248" t="s">
        <v>32</v>
      </c>
      <c r="AA42" s="337">
        <v>7.0000307434962411E-3</v>
      </c>
      <c r="AB42" s="337">
        <v>1.8154494072051847E-3</v>
      </c>
      <c r="AC42" s="337">
        <v>1.4796188807978535E-3</v>
      </c>
      <c r="AD42" s="337">
        <v>2.2065559760777848E-3</v>
      </c>
      <c r="AE42" s="337">
        <v>9.9695050343798861E-3</v>
      </c>
      <c r="AF42" s="337">
        <v>1.4773442979344921E-2</v>
      </c>
      <c r="AG42" s="337">
        <v>8.0646538135908385E-3</v>
      </c>
      <c r="AH42" s="337">
        <v>1.5196328491299503E-2</v>
      </c>
      <c r="AI42" s="337">
        <v>1.963903254447729E-2</v>
      </c>
      <c r="AJ42" s="337">
        <v>1.5939775700312474E-2</v>
      </c>
      <c r="AK42" s="337">
        <v>1.4858734233852568E-2</v>
      </c>
      <c r="AL42" s="337">
        <v>1.5090056182463646E-2</v>
      </c>
      <c r="AM42" s="337">
        <v>5.3745435901878594E-2</v>
      </c>
      <c r="AN42" s="337">
        <v>3.4459417429519162E-2</v>
      </c>
      <c r="AO42" s="337">
        <v>2.7702575322419661E-2</v>
      </c>
      <c r="AP42" s="337">
        <v>2.4441550157761852E-2</v>
      </c>
      <c r="AQ42" s="337">
        <v>2.4291216411328274E-2</v>
      </c>
      <c r="AR42" s="337">
        <v>1.0394618948269889E-2</v>
      </c>
      <c r="AS42" s="337">
        <v>3.6227870146370356E-2</v>
      </c>
      <c r="AT42" s="337">
        <v>2.184632707410835E-2</v>
      </c>
      <c r="AU42" s="337">
        <v>2.1125540460372572E-2</v>
      </c>
      <c r="AV42" s="337">
        <v>1.4580475958614532E-2</v>
      </c>
      <c r="AW42" s="337">
        <v>2.3328961678840774E-2</v>
      </c>
      <c r="AX42" s="337">
        <v>1.0695989115039821E-2</v>
      </c>
      <c r="AY42" s="337">
        <v>8.9516606908590542E-3</v>
      </c>
      <c r="AZ42" s="337">
        <v>7.8734968420660825E-3</v>
      </c>
      <c r="BA42" s="337">
        <v>7.5651606134254428E-3</v>
      </c>
      <c r="BB42" s="337">
        <v>8.1629214438402424E-3</v>
      </c>
      <c r="BC42" s="337">
        <v>7.3205128649773367E-3</v>
      </c>
      <c r="BD42" s="337">
        <v>3.5407903825444788E-4</v>
      </c>
      <c r="BE42" s="337">
        <v>1.2521137298293361E-3</v>
      </c>
      <c r="BF42" s="337">
        <v>1.0938407809762826E-3</v>
      </c>
      <c r="BG42" s="337">
        <v>1.0263496683073122E-3</v>
      </c>
    </row>
    <row r="43" spans="4:59" ht="15" customHeight="1">
      <c r="D43" s="116"/>
      <c r="E43" s="116"/>
      <c r="F43" s="116"/>
      <c r="G43" s="116"/>
      <c r="H43" s="116"/>
      <c r="V43" s="526"/>
      <c r="W43" s="529"/>
      <c r="X43" s="532"/>
      <c r="Y43" s="198" t="s">
        <v>99</v>
      </c>
      <c r="Z43" s="248" t="s">
        <v>32</v>
      </c>
      <c r="AA43" s="337">
        <v>5.5926949286520533E-2</v>
      </c>
      <c r="AB43" s="337">
        <v>5.1190445786387734E-2</v>
      </c>
      <c r="AC43" s="337">
        <v>6.1808229280145829E-2</v>
      </c>
      <c r="AD43" s="337">
        <v>5.9463382123414683E-2</v>
      </c>
      <c r="AE43" s="337">
        <v>8.2395075126406633E-2</v>
      </c>
      <c r="AF43" s="337">
        <v>9.8474731578893568E-2</v>
      </c>
      <c r="AG43" s="337">
        <v>0.11276025984063771</v>
      </c>
      <c r="AH43" s="337">
        <v>9.6604186169379144E-2</v>
      </c>
      <c r="AI43" s="337">
        <v>8.628629916468121E-2</v>
      </c>
      <c r="AJ43" s="337">
        <v>7.8477304788040686E-2</v>
      </c>
      <c r="AK43" s="337">
        <v>6.441717995489063E-2</v>
      </c>
      <c r="AL43" s="337">
        <v>6.0387646880035381E-2</v>
      </c>
      <c r="AM43" s="337">
        <v>0.18425109471876622</v>
      </c>
      <c r="AN43" s="337">
        <v>0.16892297382651678</v>
      </c>
      <c r="AO43" s="337">
        <v>0.15445441892494871</v>
      </c>
      <c r="AP43" s="337">
        <v>0.14122336259675514</v>
      </c>
      <c r="AQ43" s="337">
        <v>0.12532874577720174</v>
      </c>
      <c r="AR43" s="337">
        <v>0.122651517752273</v>
      </c>
      <c r="AS43" s="337">
        <v>9.6289865389037013E-2</v>
      </c>
      <c r="AT43" s="337">
        <v>9.3898953554710271E-2</v>
      </c>
      <c r="AU43" s="337">
        <v>7.9654863174213025E-2</v>
      </c>
      <c r="AV43" s="337">
        <v>7.3550400946788871E-2</v>
      </c>
      <c r="AW43" s="337">
        <v>7.8944136798598699E-2</v>
      </c>
      <c r="AX43" s="337">
        <v>9.7671269024179441E-2</v>
      </c>
      <c r="AY43" s="337">
        <v>7.8292601580821103E-2</v>
      </c>
      <c r="AZ43" s="337">
        <v>7.7353653185210633E-2</v>
      </c>
      <c r="BA43" s="337">
        <v>7.370826212346622E-2</v>
      </c>
      <c r="BB43" s="337">
        <v>8.8877325720432984E-2</v>
      </c>
      <c r="BC43" s="337">
        <v>8.8627956724531443E-2</v>
      </c>
      <c r="BD43" s="337">
        <v>8.2217152682682787E-2</v>
      </c>
      <c r="BE43" s="337">
        <v>7.3387776942774971E-2</v>
      </c>
      <c r="BF43" s="337">
        <v>6.5493716760954931E-2</v>
      </c>
      <c r="BG43" s="337">
        <v>6.3428409501391891E-2</v>
      </c>
    </row>
    <row r="44" spans="4:59" ht="15" customHeight="1">
      <c r="D44" s="116"/>
      <c r="E44" s="116"/>
      <c r="F44" s="116"/>
      <c r="G44" s="116"/>
      <c r="H44" s="116"/>
      <c r="V44" s="526"/>
      <c r="W44" s="529"/>
      <c r="X44" s="532"/>
      <c r="Y44" s="198" t="s">
        <v>98</v>
      </c>
      <c r="Z44" s="248" t="s">
        <v>32</v>
      </c>
      <c r="AA44" s="411">
        <v>6.4715768118034204E-4</v>
      </c>
      <c r="AB44" s="411">
        <v>6.4455882184322492E-4</v>
      </c>
      <c r="AC44" s="411">
        <v>5.8094341048811106E-4</v>
      </c>
      <c r="AD44" s="411">
        <v>6.849185375471849E-4</v>
      </c>
      <c r="AE44" s="411">
        <v>7.890657396178054E-4</v>
      </c>
      <c r="AF44" s="411">
        <v>1.017129394470022E-3</v>
      </c>
      <c r="AG44" s="411">
        <v>1.0173545815119218E-3</v>
      </c>
      <c r="AH44" s="411">
        <v>8.4740514183665925E-4</v>
      </c>
      <c r="AI44" s="411">
        <v>1.0754764037783852E-3</v>
      </c>
      <c r="AJ44" s="411">
        <v>1.1790211842167418E-3</v>
      </c>
      <c r="AK44" s="411">
        <v>1.0343156704381927E-3</v>
      </c>
      <c r="AL44" s="411">
        <v>1.0539938367151965E-3</v>
      </c>
      <c r="AM44" s="411">
        <v>3.4950723121910296E-3</v>
      </c>
      <c r="AN44" s="411">
        <v>3.040917620639366E-3</v>
      </c>
      <c r="AO44" s="411">
        <v>2.7337065296451101E-3</v>
      </c>
      <c r="AP44" s="411">
        <v>3.2560882529010572E-3</v>
      </c>
      <c r="AQ44" s="411">
        <v>2.7179727999875067E-3</v>
      </c>
      <c r="AR44" s="411">
        <v>2.6983266602113778E-3</v>
      </c>
      <c r="AS44" s="411">
        <v>2.5084700177818949E-3</v>
      </c>
      <c r="AT44" s="411">
        <v>1.9492537784806365E-3</v>
      </c>
      <c r="AU44" s="411">
        <v>1.8179373639032595E-3</v>
      </c>
      <c r="AV44" s="411">
        <v>1.9563120012313332E-3</v>
      </c>
      <c r="AW44" s="411">
        <v>1.8123356094384654E-3</v>
      </c>
      <c r="AX44" s="411">
        <v>2.6393786709990562E-3</v>
      </c>
      <c r="AY44" s="411">
        <v>2.9199572475246439E-3</v>
      </c>
      <c r="AZ44" s="411">
        <v>1.9900046980141192E-3</v>
      </c>
      <c r="BA44" s="411">
        <v>2.6297122894224992E-3</v>
      </c>
      <c r="BB44" s="411">
        <v>2.1561454409467877E-3</v>
      </c>
      <c r="BC44" s="411">
        <v>1.5573596714111226E-3</v>
      </c>
      <c r="BD44" s="411">
        <v>1.7110835628197246E-3</v>
      </c>
      <c r="BE44" s="411">
        <v>2.0433012657833189E-3</v>
      </c>
      <c r="BF44" s="411">
        <v>1.928891126988543E-3</v>
      </c>
      <c r="BG44" s="411">
        <v>1.9844866473448541E-3</v>
      </c>
    </row>
    <row r="45" spans="4:59" ht="15" customHeight="1">
      <c r="D45" s="116"/>
      <c r="E45" s="116"/>
      <c r="F45" s="116"/>
      <c r="G45" s="116"/>
      <c r="H45" s="116"/>
      <c r="V45" s="526"/>
      <c r="W45" s="529"/>
      <c r="X45" s="532"/>
      <c r="Y45" s="169" t="s">
        <v>166</v>
      </c>
      <c r="Z45" s="248" t="s">
        <v>32</v>
      </c>
      <c r="AA45" s="337">
        <v>2.6819646691218781</v>
      </c>
      <c r="AB45" s="337">
        <v>2.7464697332220656</v>
      </c>
      <c r="AC45" s="337">
        <v>3.046818368495837</v>
      </c>
      <c r="AD45" s="337">
        <v>3.0321982287122786</v>
      </c>
      <c r="AE45" s="337">
        <v>3.2028469950653209</v>
      </c>
      <c r="AF45" s="337">
        <v>3.6580274592304893</v>
      </c>
      <c r="AG45" s="337">
        <v>3.5207339190451878</v>
      </c>
      <c r="AH45" s="337">
        <v>3.5858448834950938</v>
      </c>
      <c r="AI45" s="337">
        <v>4.0693696491755782</v>
      </c>
      <c r="AJ45" s="337">
        <v>4.1708556716029452</v>
      </c>
      <c r="AK45" s="337">
        <v>4.1648964483978421</v>
      </c>
      <c r="AL45" s="337">
        <v>4.3976716327532746</v>
      </c>
      <c r="AM45" s="337">
        <v>4.1386433878031781</v>
      </c>
      <c r="AN45" s="337">
        <v>5.2442440638734249</v>
      </c>
      <c r="AO45" s="337">
        <v>5.2395516092923051</v>
      </c>
      <c r="AP45" s="337">
        <v>5.4946839659358568</v>
      </c>
      <c r="AQ45" s="337">
        <v>5.343513857058678</v>
      </c>
      <c r="AR45" s="337">
        <v>5.1310039108251022</v>
      </c>
      <c r="AS45" s="337">
        <v>4.8950255913377063</v>
      </c>
      <c r="AT45" s="337">
        <v>4.6716978911397602</v>
      </c>
      <c r="AU45" s="337">
        <v>4.694753039985712</v>
      </c>
      <c r="AV45" s="337">
        <v>4.6166443853652472</v>
      </c>
      <c r="AW45" s="337">
        <v>4.7649801349821876</v>
      </c>
      <c r="AX45" s="337">
        <v>4.9528619183115783</v>
      </c>
      <c r="AY45" s="337">
        <v>4.3675127924679282</v>
      </c>
      <c r="AZ45" s="337">
        <v>4.3679485909017171</v>
      </c>
      <c r="BA45" s="337">
        <v>3.8912071044238234</v>
      </c>
      <c r="BB45" s="337">
        <v>4.279917782964505</v>
      </c>
      <c r="BC45" s="337">
        <v>4.3205804154880134</v>
      </c>
      <c r="BD45" s="337">
        <v>4.4452521634227544</v>
      </c>
      <c r="BE45" s="337">
        <v>4.1825455424168121</v>
      </c>
      <c r="BF45" s="337">
        <v>4.0394811369247448</v>
      </c>
      <c r="BG45" s="337">
        <v>3.7961752267686242</v>
      </c>
    </row>
    <row r="46" spans="4:59" ht="15" customHeight="1">
      <c r="D46" s="116"/>
      <c r="E46" s="116"/>
      <c r="F46" s="116"/>
      <c r="G46" s="116"/>
      <c r="H46" s="116"/>
      <c r="V46" s="526"/>
      <c r="W46" s="529"/>
      <c r="X46" s="533"/>
      <c r="Y46" s="169" t="s">
        <v>100</v>
      </c>
      <c r="Z46" s="248" t="s">
        <v>32</v>
      </c>
      <c r="AA46" s="337">
        <v>0.89219708660423558</v>
      </c>
      <c r="AB46" s="337">
        <v>0.89718119818745634</v>
      </c>
      <c r="AC46" s="337">
        <v>0.90124143323106509</v>
      </c>
      <c r="AD46" s="337">
        <v>0.90616262514322554</v>
      </c>
      <c r="AE46" s="337">
        <v>0.91103728111630966</v>
      </c>
      <c r="AF46" s="337">
        <v>0.91568579001102579</v>
      </c>
      <c r="AG46" s="337">
        <v>0.9203330700987683</v>
      </c>
      <c r="AH46" s="337">
        <v>0.9246862941735261</v>
      </c>
      <c r="AI46" s="337">
        <v>0.9253266067669611</v>
      </c>
      <c r="AJ46" s="337">
        <v>0.91333256596314827</v>
      </c>
      <c r="AK46" s="337">
        <v>0.93623076968644536</v>
      </c>
      <c r="AL46" s="337">
        <v>0.7666990036398178</v>
      </c>
      <c r="AM46" s="337">
        <v>0.16992711867613161</v>
      </c>
      <c r="AN46" s="337">
        <v>0.19349039261854792</v>
      </c>
      <c r="AO46" s="337">
        <v>0.2320488357297909</v>
      </c>
      <c r="AP46" s="337">
        <v>0.22369097213564174</v>
      </c>
      <c r="AQ46" s="337">
        <v>0.21919291954651879</v>
      </c>
      <c r="AR46" s="337">
        <v>0.22351733734300494</v>
      </c>
      <c r="AS46" s="337">
        <v>0.20282170680305442</v>
      </c>
      <c r="AT46" s="337">
        <v>0.2038398737871743</v>
      </c>
      <c r="AU46" s="337">
        <v>0.19447640310910783</v>
      </c>
      <c r="AV46" s="337">
        <v>0.19380677699453508</v>
      </c>
      <c r="AW46" s="337">
        <v>0.16358810847994779</v>
      </c>
      <c r="AX46" s="337">
        <v>0.17721002258407356</v>
      </c>
      <c r="AY46" s="337">
        <v>0.17484574054230295</v>
      </c>
      <c r="AZ46" s="337">
        <v>0.16327710074182392</v>
      </c>
      <c r="BA46" s="337">
        <v>0.16399609961602915</v>
      </c>
      <c r="BB46" s="337">
        <v>0.1771418882091336</v>
      </c>
      <c r="BC46" s="337">
        <v>0.16956807387829517</v>
      </c>
      <c r="BD46" s="337">
        <v>0.172321425704622</v>
      </c>
      <c r="BE46" s="337">
        <v>0.15140869356164158</v>
      </c>
      <c r="BF46" s="337">
        <v>0.14709478222750969</v>
      </c>
      <c r="BG46" s="337">
        <v>0.14861840385094652</v>
      </c>
    </row>
    <row r="47" spans="4:59" ht="15" customHeight="1">
      <c r="D47" s="116"/>
      <c r="E47" s="116"/>
      <c r="F47" s="116"/>
      <c r="G47" s="116"/>
      <c r="H47" s="116"/>
      <c r="V47" s="526"/>
      <c r="W47" s="529"/>
      <c r="X47" s="536" t="s">
        <v>163</v>
      </c>
      <c r="Y47" s="270" t="s">
        <v>164</v>
      </c>
      <c r="Z47" s="248" t="s">
        <v>32</v>
      </c>
      <c r="AA47" s="337">
        <v>2.8156046345372185E-3</v>
      </c>
      <c r="AB47" s="337">
        <v>2.8156046345372185E-3</v>
      </c>
      <c r="AC47" s="337">
        <v>2.8156046345372185E-3</v>
      </c>
      <c r="AD47" s="337">
        <v>2.8156046345372185E-3</v>
      </c>
      <c r="AE47" s="337">
        <v>3.031524831135213E-3</v>
      </c>
      <c r="AF47" s="337">
        <v>4.1773305064554149E-3</v>
      </c>
      <c r="AG47" s="337">
        <v>4.4649568966039811E-3</v>
      </c>
      <c r="AH47" s="337">
        <v>5.824343806925503E-3</v>
      </c>
      <c r="AI47" s="337">
        <v>4.6501960664362321E-3</v>
      </c>
      <c r="AJ47" s="337">
        <v>5.3531144219583207E-3</v>
      </c>
      <c r="AK47" s="337">
        <v>6.153410437221573E-3</v>
      </c>
      <c r="AL47" s="337">
        <v>5.5822671548047195E-3</v>
      </c>
      <c r="AM47" s="337">
        <v>2.9585135953300888E-2</v>
      </c>
      <c r="AN47" s="337">
        <v>2.8464486864160699E-2</v>
      </c>
      <c r="AO47" s="337">
        <v>2.8254365159946913E-2</v>
      </c>
      <c r="AP47" s="337">
        <v>2.9739225203057666E-2</v>
      </c>
      <c r="AQ47" s="337">
        <v>2.8660600454760231E-2</v>
      </c>
      <c r="AR47" s="337">
        <v>2.8933256990592827E-2</v>
      </c>
      <c r="AS47" s="337">
        <v>5.4009177450000001E-2</v>
      </c>
      <c r="AT47" s="337">
        <v>3.9127368725E-2</v>
      </c>
      <c r="AU47" s="337">
        <v>2.4245559999999999E-2</v>
      </c>
      <c r="AV47" s="337">
        <v>1.7275427999999999E-2</v>
      </c>
      <c r="AW47" s="337">
        <v>1.6624816000000001E-2</v>
      </c>
      <c r="AX47" s="337">
        <v>1.6883568000000002E-2</v>
      </c>
      <c r="AY47" s="337">
        <v>1.6573812E-2</v>
      </c>
      <c r="AZ47" s="337">
        <v>1.4664893999999999E-2</v>
      </c>
      <c r="BA47" s="337">
        <v>1.7309016E-2</v>
      </c>
      <c r="BB47" s="337">
        <v>1.382706E-2</v>
      </c>
      <c r="BC47" s="337">
        <v>1.6366064E-2</v>
      </c>
      <c r="BD47" s="337">
        <v>1.9722998000000002E-2</v>
      </c>
      <c r="BE47" s="337">
        <v>1.9332381999999999E-2</v>
      </c>
      <c r="BF47" s="337">
        <v>1.6344916000000001E-2</v>
      </c>
      <c r="BG47" s="337">
        <v>1.7340115999999999E-2</v>
      </c>
    </row>
    <row r="48" spans="4:59" ht="18">
      <c r="D48" s="116"/>
      <c r="E48" s="116"/>
      <c r="F48" s="116"/>
      <c r="G48" s="116"/>
      <c r="H48" s="116"/>
      <c r="V48" s="526"/>
      <c r="W48" s="529"/>
      <c r="X48" s="517"/>
      <c r="Y48" s="270" t="s">
        <v>165</v>
      </c>
      <c r="Z48" s="248" t="s">
        <v>32</v>
      </c>
      <c r="AA48" s="337">
        <v>2.1804556716276081E-4</v>
      </c>
      <c r="AB48" s="337">
        <v>2.1804556716276081E-4</v>
      </c>
      <c r="AC48" s="337">
        <v>2.1804556716276081E-4</v>
      </c>
      <c r="AD48" s="337">
        <v>2.1804556716276081E-4</v>
      </c>
      <c r="AE48" s="337">
        <v>2.3476682168535923E-4</v>
      </c>
      <c r="AF48" s="337">
        <v>3.2350010663201068E-4</v>
      </c>
      <c r="AG48" s="337">
        <v>3.4577441979431652E-4</v>
      </c>
      <c r="AH48" s="337">
        <v>4.5104782580410879E-4</v>
      </c>
      <c r="AI48" s="337">
        <v>3.6011967954825604E-4</v>
      </c>
      <c r="AJ48" s="337">
        <v>4.1455496127030096E-4</v>
      </c>
      <c r="AK48" s="337">
        <v>4.7653134687703044E-4</v>
      </c>
      <c r="AL48" s="337">
        <v>4.3230096757654573E-4</v>
      </c>
      <c r="AM48" s="337">
        <v>2.2911269818907546E-3</v>
      </c>
      <c r="AN48" s="337">
        <v>2.2043418689403475E-3</v>
      </c>
      <c r="AO48" s="337">
        <v>2.1880696602621457E-3</v>
      </c>
      <c r="AP48" s="337">
        <v>2.3030599349214355E-3</v>
      </c>
      <c r="AQ48" s="337">
        <v>2.2195292637066689E-3</v>
      </c>
      <c r="AR48" s="337">
        <v>2.2406442839999997E-3</v>
      </c>
      <c r="AS48" s="337">
        <v>2.1574225500000004E-3</v>
      </c>
      <c r="AT48" s="337">
        <v>2.360031275E-3</v>
      </c>
      <c r="AU48" s="337">
        <v>2.5626400000000001E-3</v>
      </c>
      <c r="AV48" s="337">
        <v>2.6907720000000001E-3</v>
      </c>
      <c r="AW48" s="337">
        <v>1.537584E-3</v>
      </c>
      <c r="AX48" s="337">
        <v>3.3314320000000001E-3</v>
      </c>
      <c r="AY48" s="337">
        <v>7.5597879999999996E-3</v>
      </c>
      <c r="AZ48" s="337">
        <v>9.0333059999999996E-3</v>
      </c>
      <c r="BA48" s="337">
        <v>7.944184E-3</v>
      </c>
      <c r="BB48" s="337">
        <v>5.7659399999999998E-3</v>
      </c>
      <c r="BC48" s="337">
        <v>6.1503360000000002E-3</v>
      </c>
      <c r="BD48" s="337">
        <v>6.2144019999999999E-3</v>
      </c>
      <c r="BE48" s="337">
        <v>4.6768180000000001E-3</v>
      </c>
      <c r="BF48" s="337">
        <v>4.7408839999999999E-3</v>
      </c>
      <c r="BG48" s="337">
        <v>4.7408839999999999E-3</v>
      </c>
    </row>
    <row r="49" spans="4:59" ht="15" customHeight="1">
      <c r="D49" s="116"/>
      <c r="E49" s="116"/>
      <c r="F49" s="116"/>
      <c r="G49" s="116"/>
      <c r="H49" s="116"/>
      <c r="V49" s="526"/>
      <c r="W49" s="529"/>
      <c r="X49" s="517"/>
      <c r="Y49" s="362" t="s">
        <v>197</v>
      </c>
      <c r="Z49" s="248" t="s">
        <v>32</v>
      </c>
      <c r="AA49" s="337">
        <v>1.3965249245206394E-2</v>
      </c>
      <c r="AB49" s="337">
        <v>1.3965249245206394E-2</v>
      </c>
      <c r="AC49" s="337">
        <v>1.3965249245206394E-2</v>
      </c>
      <c r="AD49" s="337">
        <v>1.3965249245206394E-2</v>
      </c>
      <c r="AE49" s="337">
        <v>1.23911532438153E-2</v>
      </c>
      <c r="AF49" s="337">
        <v>2.2984006901471635E-2</v>
      </c>
      <c r="AG49" s="337">
        <v>6.9845236147146189E-2</v>
      </c>
      <c r="AH49" s="337">
        <v>2.2378856310481025E-2</v>
      </c>
      <c r="AI49" s="337">
        <v>2.166964401467501E-2</v>
      </c>
      <c r="AJ49" s="337">
        <v>3.340212265597213E-2</v>
      </c>
      <c r="AK49" s="337">
        <v>2.9976817299957936E-2</v>
      </c>
      <c r="AL49" s="337">
        <v>2.8258596161230456E-2</v>
      </c>
      <c r="AM49" s="337">
        <v>2.2367267408863072E-3</v>
      </c>
      <c r="AN49" s="337">
        <v>2.490323877041217E-3</v>
      </c>
      <c r="AO49" s="337">
        <v>2.5283634474644536E-3</v>
      </c>
      <c r="AP49" s="337">
        <v>2.5068076908912862E-3</v>
      </c>
      <c r="AQ49" s="337">
        <v>2.4193166789178424E-3</v>
      </c>
      <c r="AR49" s="337">
        <v>2.6616653707645303E-3</v>
      </c>
      <c r="AS49" s="337">
        <v>1.9388000000000001E-3</v>
      </c>
      <c r="AT49" s="337">
        <v>2.1090000000000002E-3</v>
      </c>
      <c r="AU49" s="337">
        <v>2.2791999999999999E-3</v>
      </c>
      <c r="AV49" s="337">
        <v>2.6048E-3</v>
      </c>
      <c r="AW49" s="337">
        <v>1.9388000000000001E-3</v>
      </c>
      <c r="AX49" s="337">
        <v>1.9683999999999999E-3</v>
      </c>
      <c r="AY49" s="337">
        <v>2.6048E-3</v>
      </c>
      <c r="AZ49" s="337">
        <v>2.4567999999999999E-3</v>
      </c>
      <c r="BA49" s="337">
        <v>2.3679999999999999E-3</v>
      </c>
      <c r="BB49" s="337">
        <v>2.2791999999999999E-3</v>
      </c>
      <c r="BC49" s="337">
        <v>2.7675999999999998E-3</v>
      </c>
      <c r="BD49" s="337">
        <v>3.0636000000000001E-3</v>
      </c>
      <c r="BE49" s="337">
        <v>2.6936E-3</v>
      </c>
      <c r="BF49" s="337">
        <v>2.5899999999999999E-3</v>
      </c>
      <c r="BG49" s="337">
        <v>2.4567999999999999E-3</v>
      </c>
    </row>
    <row r="50" spans="4:59" ht="15" customHeight="1">
      <c r="D50" s="116"/>
      <c r="E50" s="116"/>
      <c r="F50" s="116"/>
      <c r="G50" s="116"/>
      <c r="H50" s="116"/>
      <c r="V50" s="526"/>
      <c r="W50" s="530"/>
      <c r="X50" s="518"/>
      <c r="Y50" s="362" t="s">
        <v>199</v>
      </c>
      <c r="Z50" s="248" t="s">
        <v>32</v>
      </c>
      <c r="AA50" s="337">
        <v>2.1896464229755265E-3</v>
      </c>
      <c r="AB50" s="337">
        <v>2.1896464229755265E-3</v>
      </c>
      <c r="AC50" s="337">
        <v>2.1896464229755265E-3</v>
      </c>
      <c r="AD50" s="337">
        <v>2.1896464229755265E-3</v>
      </c>
      <c r="AE50" s="337">
        <v>1.9428399665816901E-3</v>
      </c>
      <c r="AF50" s="337">
        <v>3.6037200349092937E-3</v>
      </c>
      <c r="AG50" s="337">
        <v>1.0951209592193666E-2</v>
      </c>
      <c r="AH50" s="337">
        <v>3.5088369573746097E-3</v>
      </c>
      <c r="AI50" s="337">
        <v>3.3976377843863473E-3</v>
      </c>
      <c r="AJ50" s="337">
        <v>5.2372025095466339E-3</v>
      </c>
      <c r="AK50" s="337">
        <v>4.700140299721065E-3</v>
      </c>
      <c r="AL50" s="337">
        <v>4.4307361018986052E-3</v>
      </c>
      <c r="AM50" s="337">
        <v>1.5659570546054775E-2</v>
      </c>
      <c r="AN50" s="337">
        <v>1.7435032059212912E-2</v>
      </c>
      <c r="AO50" s="337">
        <v>1.7701351286186634E-2</v>
      </c>
      <c r="AP50" s="337">
        <v>1.7550437057568192E-2</v>
      </c>
      <c r="AQ50" s="337">
        <v>1.6937902835528637E-2</v>
      </c>
      <c r="AR50" s="337">
        <v>1.8634612749773006E-2</v>
      </c>
      <c r="AS50" s="337">
        <v>6.9979000000000013E-3</v>
      </c>
      <c r="AT50" s="337">
        <v>7.5746500000000013E-3</v>
      </c>
      <c r="AU50" s="337">
        <v>8.1514000000000014E-3</v>
      </c>
      <c r="AV50" s="337">
        <v>9.3049000000000014E-3</v>
      </c>
      <c r="AW50" s="337">
        <v>6.9210000000000009E-3</v>
      </c>
      <c r="AX50" s="337">
        <v>7.0748000000000017E-3</v>
      </c>
      <c r="AY50" s="337">
        <v>9.3049000000000014E-3</v>
      </c>
      <c r="AZ50" s="337">
        <v>8.7666000000000011E-3</v>
      </c>
      <c r="BA50" s="337">
        <v>8.4590000000000012E-3</v>
      </c>
      <c r="BB50" s="337">
        <v>8.1514000000000014E-3</v>
      </c>
      <c r="BC50" s="337">
        <v>9.9201000000000011E-3</v>
      </c>
      <c r="BD50" s="337">
        <v>1.09198E-2</v>
      </c>
      <c r="BE50" s="337">
        <v>9.6125000000000013E-3</v>
      </c>
      <c r="BF50" s="337">
        <v>9.3049000000000014E-3</v>
      </c>
      <c r="BG50" s="337">
        <v>8.8435000000000007E-3</v>
      </c>
    </row>
    <row r="51" spans="4:59" ht="15" customHeight="1" thickBot="1">
      <c r="D51" s="116"/>
      <c r="E51" s="116"/>
      <c r="F51" s="116"/>
      <c r="G51" s="116"/>
      <c r="H51" s="116"/>
      <c r="V51" s="526"/>
      <c r="W51" s="519" t="s">
        <v>228</v>
      </c>
      <c r="X51" s="520"/>
      <c r="Y51" s="521"/>
      <c r="Z51" s="284" t="s">
        <v>32</v>
      </c>
      <c r="AA51" s="338">
        <v>9.3650999999999977E-3</v>
      </c>
      <c r="AB51" s="338">
        <v>9.3650999999999977E-3</v>
      </c>
      <c r="AC51" s="338">
        <v>9.3650999999999977E-3</v>
      </c>
      <c r="AD51" s="338">
        <v>9.3650999999999977E-3</v>
      </c>
      <c r="AE51" s="338">
        <v>9.3650999999999977E-3</v>
      </c>
      <c r="AF51" s="338">
        <v>9.3650999999999977E-3</v>
      </c>
      <c r="AG51" s="338">
        <v>9.3650999999999977E-3</v>
      </c>
      <c r="AH51" s="338">
        <v>6.3330149999999991E-3</v>
      </c>
      <c r="AI51" s="338">
        <v>5.426504999999999E-3</v>
      </c>
      <c r="AJ51" s="338">
        <v>5.9069399999999994E-3</v>
      </c>
      <c r="AK51" s="338">
        <v>3.8180700000000002E-3</v>
      </c>
      <c r="AL51" s="338">
        <v>1.35264E-3</v>
      </c>
      <c r="AM51" s="338">
        <v>7.7859749999999997E-4</v>
      </c>
      <c r="AN51" s="338">
        <v>6.776175E-4</v>
      </c>
      <c r="AO51" s="338">
        <v>4.5098999999999991E-4</v>
      </c>
      <c r="AP51" s="338">
        <v>4.6848749999999992E-4</v>
      </c>
      <c r="AQ51" s="338">
        <v>3.3826499999999992E-4</v>
      </c>
      <c r="AR51" s="338">
        <v>3.9212250000000002E-4</v>
      </c>
      <c r="AS51" s="338">
        <v>2.3306250000000003E-4</v>
      </c>
      <c r="AT51" s="338">
        <v>2.2967999999999998E-4</v>
      </c>
      <c r="AU51" s="338">
        <v>1.71435E-4</v>
      </c>
      <c r="AV51" s="338">
        <v>1.5233999999999999E-4</v>
      </c>
      <c r="AW51" s="338">
        <v>1.2341999999999998E-4</v>
      </c>
      <c r="AX51" s="338">
        <v>1.7300249999999996E-4</v>
      </c>
      <c r="AY51" s="338">
        <v>8.155499999999996E-5</v>
      </c>
      <c r="AZ51" s="338">
        <v>1.2354749999999998E-4</v>
      </c>
      <c r="BA51" s="338">
        <v>7.1272499999999999E-5</v>
      </c>
      <c r="BB51" s="338">
        <v>9.0869999999999975E-5</v>
      </c>
      <c r="BC51" s="338">
        <v>1.0598249999999998E-4</v>
      </c>
      <c r="BD51" s="338">
        <v>1.0221E-4</v>
      </c>
      <c r="BE51" s="338">
        <v>5.4067500000000004E-5</v>
      </c>
      <c r="BF51" s="338">
        <v>8.229750000000001E-5</v>
      </c>
      <c r="BG51" s="338">
        <v>8.229750000000001E-5</v>
      </c>
    </row>
    <row r="52" spans="4:59" ht="15" customHeight="1" thickTop="1">
      <c r="D52" s="116"/>
      <c r="E52" s="116"/>
      <c r="F52" s="116"/>
      <c r="G52" s="116"/>
      <c r="H52" s="116"/>
      <c r="V52" s="526"/>
      <c r="W52" s="537" t="s">
        <v>36</v>
      </c>
      <c r="X52" s="538"/>
      <c r="Y52" s="539"/>
      <c r="Z52" s="285" t="s">
        <v>32</v>
      </c>
      <c r="AA52" s="339">
        <v>4.8576361367222782</v>
      </c>
      <c r="AB52" s="339">
        <v>4.9147300363272217</v>
      </c>
      <c r="AC52" s="339">
        <v>5.265934255783657</v>
      </c>
      <c r="AD52" s="339">
        <v>5.2884188841989248</v>
      </c>
      <c r="AE52" s="339">
        <v>5.6106341405196805</v>
      </c>
      <c r="AF52" s="339">
        <v>6.1163783869957236</v>
      </c>
      <c r="AG52" s="339">
        <v>6.0424926517899129</v>
      </c>
      <c r="AH52" s="339">
        <v>6.0986076875152229</v>
      </c>
      <c r="AI52" s="339">
        <v>6.5715125906099408</v>
      </c>
      <c r="AJ52" s="339">
        <v>6.6153604894794125</v>
      </c>
      <c r="AK52" s="339">
        <v>6.5381231505978015</v>
      </c>
      <c r="AL52" s="339">
        <v>6.516242946090042</v>
      </c>
      <c r="AM52" s="339">
        <v>5.3618943617756019</v>
      </c>
      <c r="AN52" s="339">
        <v>6.3998248957333326</v>
      </c>
      <c r="AO52" s="339">
        <v>6.3921993994544817</v>
      </c>
      <c r="AP52" s="339">
        <v>6.5997608087562023</v>
      </c>
      <c r="AQ52" s="339">
        <v>6.4224776615179326</v>
      </c>
      <c r="AR52" s="339">
        <v>6.1866257650483893</v>
      </c>
      <c r="AS52" s="339">
        <v>5.9018414933838814</v>
      </c>
      <c r="AT52" s="339">
        <v>5.6371698363144862</v>
      </c>
      <c r="AU52" s="339">
        <v>5.6198226847414112</v>
      </c>
      <c r="AV52" s="339">
        <v>5.5433521016125873</v>
      </c>
      <c r="AW52" s="339">
        <v>5.6536389881815561</v>
      </c>
      <c r="AX52" s="339">
        <v>5.8588368412473795</v>
      </c>
      <c r="AY52" s="339">
        <v>5.2239090780240831</v>
      </c>
      <c r="AZ52" s="339">
        <v>5.2300320371045821</v>
      </c>
      <c r="BA52" s="339">
        <v>4.5996011390642249</v>
      </c>
      <c r="BB52" s="339">
        <v>4.9812955852793932</v>
      </c>
      <c r="BC52" s="339">
        <v>5.0873570022301546</v>
      </c>
      <c r="BD52" s="339">
        <v>5.1925606108331532</v>
      </c>
      <c r="BE52" s="339">
        <v>4.8911010671362964</v>
      </c>
      <c r="BF52" s="339">
        <v>4.7362947932586419</v>
      </c>
      <c r="BG52" s="339">
        <v>4.4775587642681218</v>
      </c>
    </row>
    <row r="53" spans="4:59" ht="15" customHeight="1" thickBot="1">
      <c r="D53" s="116"/>
      <c r="E53" s="116"/>
      <c r="F53" s="116"/>
      <c r="G53" s="116"/>
      <c r="H53" s="116"/>
      <c r="V53" s="544"/>
      <c r="W53" s="548"/>
      <c r="X53" s="549"/>
      <c r="Y53" s="550"/>
      <c r="Z53" s="150" t="s">
        <v>28</v>
      </c>
      <c r="AA53" s="153">
        <v>1287.2735762314037</v>
      </c>
      <c r="AB53" s="153">
        <v>1302.4034596267138</v>
      </c>
      <c r="AC53" s="153">
        <v>1395.4725777826691</v>
      </c>
      <c r="AD53" s="153">
        <v>1401.431004312715</v>
      </c>
      <c r="AE53" s="153">
        <v>1486.8180472377153</v>
      </c>
      <c r="AF53" s="153">
        <v>1620.8402725538667</v>
      </c>
      <c r="AG53" s="153">
        <v>1601.260552724327</v>
      </c>
      <c r="AH53" s="153">
        <v>1616.131037191534</v>
      </c>
      <c r="AI53" s="153">
        <v>1741.4508365116344</v>
      </c>
      <c r="AJ53" s="153">
        <v>1753.0705297120444</v>
      </c>
      <c r="AK53" s="153">
        <v>1732.6026349084175</v>
      </c>
      <c r="AL53" s="153">
        <v>1726.8043807138611</v>
      </c>
      <c r="AM53" s="153">
        <v>1420.9020058705346</v>
      </c>
      <c r="AN53" s="153">
        <v>1695.9535973693332</v>
      </c>
      <c r="AO53" s="153">
        <v>1693.9328408554377</v>
      </c>
      <c r="AP53" s="153">
        <v>1748.9366143203936</v>
      </c>
      <c r="AQ53" s="153">
        <v>1701.9565803022522</v>
      </c>
      <c r="AR53" s="153">
        <v>1639.4558277378233</v>
      </c>
      <c r="AS53" s="153">
        <v>1563.9879957467285</v>
      </c>
      <c r="AT53" s="153">
        <v>1493.8500066233389</v>
      </c>
      <c r="AU53" s="153">
        <v>1489.253011456474</v>
      </c>
      <c r="AV53" s="153">
        <v>1468.9883069273355</v>
      </c>
      <c r="AW53" s="153">
        <v>1498.2143318681124</v>
      </c>
      <c r="AX53" s="153">
        <v>1552.5917629305557</v>
      </c>
      <c r="AY53" s="153">
        <v>1384.335905676382</v>
      </c>
      <c r="AZ53" s="153">
        <v>1385.9584898327143</v>
      </c>
      <c r="BA53" s="153">
        <v>1218.8943018520197</v>
      </c>
      <c r="BB53" s="153">
        <v>1320.0433300990392</v>
      </c>
      <c r="BC53" s="153">
        <v>1348.1496055909911</v>
      </c>
      <c r="BD53" s="153">
        <v>1376.0285618707856</v>
      </c>
      <c r="BE53" s="153">
        <v>1296.1417827911187</v>
      </c>
      <c r="BF53" s="153">
        <v>1255.1181202135401</v>
      </c>
      <c r="BG53" s="153">
        <v>1186.5530725310523</v>
      </c>
    </row>
    <row r="54" spans="4:59" ht="15" customHeight="1" thickTop="1">
      <c r="D54" s="116"/>
      <c r="E54" s="116"/>
      <c r="F54" s="116"/>
      <c r="G54" s="116"/>
      <c r="H54" s="116"/>
      <c r="V54" s="535" t="s">
        <v>36</v>
      </c>
      <c r="W54" s="535"/>
      <c r="X54" s="535"/>
      <c r="Y54" s="535"/>
      <c r="Z54" s="122" t="s">
        <v>28</v>
      </c>
      <c r="AA54" s="340">
        <v>13637.157007911355</v>
      </c>
      <c r="AB54" s="340">
        <v>13664.353579996556</v>
      </c>
      <c r="AC54" s="340">
        <v>14802.198967581793</v>
      </c>
      <c r="AD54" s="340">
        <v>14612.28080046204</v>
      </c>
      <c r="AE54" s="340">
        <v>17231.301058517762</v>
      </c>
      <c r="AF54" s="340">
        <v>17663.501005307506</v>
      </c>
      <c r="AG54" s="340">
        <v>18039.541680159353</v>
      </c>
      <c r="AH54" s="340">
        <v>18663.033245505645</v>
      </c>
      <c r="AI54" s="340">
        <v>18807.839308823397</v>
      </c>
      <c r="AJ54" s="340">
        <v>18549.38457555975</v>
      </c>
      <c r="AK54" s="340">
        <v>18639.778977227434</v>
      </c>
      <c r="AL54" s="340">
        <v>17414.946844458696</v>
      </c>
      <c r="AM54" s="340">
        <v>16593.627210394901</v>
      </c>
      <c r="AN54" s="340">
        <v>16883.469283899871</v>
      </c>
      <c r="AO54" s="340">
        <v>16367.631198865698</v>
      </c>
      <c r="AP54" s="340">
        <v>15977.199813832203</v>
      </c>
      <c r="AQ54" s="340">
        <v>15147.96969747627</v>
      </c>
      <c r="AR54" s="340">
        <v>15257.838413398811</v>
      </c>
      <c r="AS54" s="340">
        <v>16250.936023046974</v>
      </c>
      <c r="AT54" s="340">
        <v>13709.210570507283</v>
      </c>
      <c r="AU54" s="340">
        <v>14008.40083943384</v>
      </c>
      <c r="AV54" s="340">
        <v>13209.459152406995</v>
      </c>
      <c r="AW54" s="340">
        <v>13827.101589385325</v>
      </c>
      <c r="AX54" s="340">
        <v>13765.797379576663</v>
      </c>
      <c r="AY54" s="340">
        <v>13115.17750195854</v>
      </c>
      <c r="AZ54" s="340">
        <v>13063.379049349718</v>
      </c>
      <c r="BA54" s="340">
        <v>12323.866939661815</v>
      </c>
      <c r="BB54" s="340">
        <v>12158.141011772876</v>
      </c>
      <c r="BC54" s="340">
        <v>12989.129680941125</v>
      </c>
      <c r="BD54" s="340">
        <v>12747.947288433099</v>
      </c>
      <c r="BE54" s="340">
        <v>11736.678825853956</v>
      </c>
      <c r="BF54" s="340">
        <v>12094.053642566729</v>
      </c>
      <c r="BG54" s="340">
        <v>11421.649338077143</v>
      </c>
    </row>
    <row r="55" spans="4:59">
      <c r="V55" s="116" t="s">
        <v>248</v>
      </c>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row>
    <row r="56" spans="4:59">
      <c r="D56" s="116"/>
      <c r="E56" s="116"/>
      <c r="F56" s="116"/>
      <c r="G56" s="116"/>
      <c r="V56" s="116" t="s">
        <v>249</v>
      </c>
      <c r="Z56" s="116"/>
    </row>
    <row r="57" spans="4:59">
      <c r="V57" s="116" t="s">
        <v>250</v>
      </c>
    </row>
    <row r="58" spans="4:59">
      <c r="D58" s="116"/>
      <c r="E58" s="116"/>
      <c r="F58" s="116"/>
      <c r="G58" s="116"/>
      <c r="V58" s="116" t="s">
        <v>251</v>
      </c>
    </row>
    <row r="59" spans="4:59">
      <c r="D59" s="116"/>
      <c r="E59" s="116"/>
      <c r="F59" s="116"/>
      <c r="G59" s="116"/>
    </row>
    <row r="60" spans="4:59">
      <c r="D60" s="116"/>
      <c r="E60" s="116"/>
      <c r="F60" s="116"/>
      <c r="G60" s="116"/>
      <c r="AK60" s="367"/>
    </row>
    <row r="61" spans="4:59">
      <c r="D61" s="116"/>
      <c r="E61" s="116"/>
      <c r="F61" s="116"/>
      <c r="G61" s="116"/>
      <c r="AA61" s="188"/>
      <c r="AB61" s="188"/>
      <c r="AC61" s="188"/>
      <c r="AD61" s="188"/>
      <c r="AE61" s="188"/>
      <c r="AF61" s="188"/>
      <c r="AG61" s="188"/>
      <c r="AH61" s="188"/>
      <c r="AI61" s="188"/>
      <c r="AJ61" s="188"/>
      <c r="AK61" s="188"/>
      <c r="AL61" s="188"/>
      <c r="AM61" s="188"/>
      <c r="AN61" s="188"/>
      <c r="AO61" s="188"/>
      <c r="AP61" s="188"/>
      <c r="AQ61" s="188"/>
      <c r="AR61" s="188"/>
      <c r="AS61" s="190"/>
      <c r="AT61" s="190"/>
      <c r="AU61" s="190"/>
      <c r="AV61" s="190"/>
      <c r="AW61" s="190"/>
      <c r="AX61" s="190"/>
    </row>
    <row r="62" spans="4:59">
      <c r="D62" s="116"/>
      <c r="E62" s="116"/>
      <c r="F62" s="116"/>
      <c r="G62" s="116"/>
      <c r="AA62" s="188"/>
      <c r="AB62" s="188"/>
      <c r="AC62" s="188"/>
      <c r="AD62" s="188"/>
      <c r="AE62" s="188"/>
      <c r="AF62" s="188"/>
      <c r="AG62" s="188"/>
      <c r="AH62" s="188"/>
      <c r="AI62" s="188"/>
      <c r="AJ62" s="188"/>
      <c r="AK62" s="188"/>
      <c r="AL62" s="188"/>
      <c r="AM62" s="188"/>
      <c r="AN62" s="188"/>
      <c r="AO62" s="188"/>
      <c r="AP62" s="188"/>
      <c r="AQ62" s="188"/>
      <c r="AR62" s="188"/>
      <c r="AS62" s="190"/>
      <c r="AT62" s="190"/>
      <c r="AU62" s="190"/>
      <c r="AV62" s="190"/>
      <c r="AW62" s="190"/>
      <c r="AX62" s="190"/>
    </row>
    <row r="63" spans="4:59">
      <c r="D63" s="116"/>
      <c r="E63" s="116"/>
      <c r="F63" s="116"/>
      <c r="G63" s="116"/>
      <c r="H63" s="116"/>
      <c r="R63" s="116"/>
      <c r="AA63" s="188"/>
      <c r="AB63" s="188"/>
      <c r="AC63" s="188"/>
      <c r="AD63" s="188"/>
      <c r="AE63" s="188"/>
      <c r="AF63" s="188"/>
      <c r="AG63" s="188"/>
      <c r="AH63" s="188"/>
      <c r="AI63" s="188"/>
      <c r="AJ63" s="188"/>
      <c r="AK63" s="188"/>
      <c r="AL63" s="188"/>
      <c r="AM63" s="188"/>
      <c r="AN63" s="188"/>
      <c r="AO63" s="188"/>
      <c r="AP63" s="188"/>
      <c r="AQ63" s="188"/>
      <c r="AR63" s="188"/>
      <c r="AS63" s="190"/>
      <c r="AT63" s="190"/>
      <c r="AU63" s="190"/>
      <c r="AV63" s="190"/>
      <c r="AW63" s="190"/>
      <c r="AX63" s="190"/>
    </row>
    <row r="64" spans="4:59">
      <c r="D64" s="116"/>
      <c r="E64" s="116"/>
      <c r="F64" s="116"/>
      <c r="G64" s="116"/>
      <c r="H64" s="116"/>
      <c r="R64" s="116"/>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row>
    <row r="65" spans="4:50">
      <c r="D65" s="116"/>
      <c r="E65" s="116"/>
      <c r="F65" s="116"/>
      <c r="G65" s="116"/>
      <c r="H65" s="116"/>
      <c r="R65" s="116"/>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7"/>
    </row>
    <row r="66" spans="4:50">
      <c r="D66" s="116"/>
      <c r="E66" s="116"/>
      <c r="F66" s="116"/>
      <c r="G66" s="116"/>
      <c r="H66" s="116"/>
      <c r="R66" s="116"/>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row>
    <row r="67" spans="4:50">
      <c r="D67" s="116"/>
      <c r="E67" s="116"/>
      <c r="F67" s="116"/>
      <c r="G67" s="116"/>
      <c r="H67" s="116"/>
      <c r="R67" s="116"/>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row>
    <row r="68" spans="4:50">
      <c r="D68" s="116"/>
      <c r="E68" s="116"/>
      <c r="F68" s="116"/>
      <c r="G68" s="116"/>
      <c r="H68" s="116"/>
      <c r="R68" s="116"/>
      <c r="AA68" s="188"/>
      <c r="AB68" s="188"/>
      <c r="AC68" s="188"/>
      <c r="AD68" s="188"/>
      <c r="AE68" s="188"/>
      <c r="AF68" s="188"/>
      <c r="AG68" s="188"/>
      <c r="AH68" s="188"/>
      <c r="AI68" s="188"/>
      <c r="AJ68" s="188"/>
      <c r="AK68" s="188"/>
      <c r="AL68" s="188"/>
      <c r="AM68" s="188"/>
      <c r="AN68" s="188"/>
      <c r="AO68" s="188"/>
      <c r="AP68" s="188"/>
      <c r="AQ68" s="188"/>
      <c r="AR68" s="188"/>
      <c r="AS68" s="190"/>
      <c r="AT68" s="190"/>
      <c r="AU68" s="190"/>
      <c r="AV68" s="190"/>
      <c r="AW68" s="190"/>
      <c r="AX68" s="190"/>
    </row>
    <row r="69" spans="4:50">
      <c r="D69" s="116"/>
      <c r="E69" s="116"/>
      <c r="F69" s="116"/>
      <c r="G69" s="116"/>
      <c r="H69" s="116"/>
      <c r="R69" s="116"/>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row>
    <row r="70" spans="4:50">
      <c r="D70" s="116"/>
      <c r="E70" s="116"/>
      <c r="F70" s="116"/>
      <c r="G70" s="116"/>
      <c r="H70" s="116"/>
      <c r="R70" s="116"/>
      <c r="U70" s="188"/>
      <c r="V70" s="188"/>
      <c r="W70" s="188"/>
      <c r="X70" s="188"/>
      <c r="Y70" s="188"/>
      <c r="Z70" s="188"/>
      <c r="AA70" s="188"/>
      <c r="AB70" s="188"/>
      <c r="AC70" s="188"/>
      <c r="AD70" s="188"/>
      <c r="AE70" s="188"/>
      <c r="AF70" s="188"/>
      <c r="AG70" s="188"/>
      <c r="AH70" s="188"/>
      <c r="AI70" s="188"/>
      <c r="AJ70" s="188"/>
      <c r="AK70" s="188"/>
      <c r="AL70" s="188"/>
      <c r="AM70" s="188"/>
    </row>
    <row r="71" spans="4:50">
      <c r="D71" s="116"/>
      <c r="E71" s="116"/>
      <c r="F71" s="116"/>
      <c r="G71" s="116"/>
      <c r="H71" s="116"/>
      <c r="R71" s="116"/>
      <c r="Z71" s="116"/>
    </row>
    <row r="72" spans="4:50" ht="15" customHeight="1">
      <c r="D72" s="116"/>
      <c r="E72" s="116"/>
      <c r="F72" s="116"/>
      <c r="G72" s="116"/>
      <c r="H72" s="116"/>
      <c r="R72" s="116"/>
      <c r="Z72" s="116"/>
    </row>
    <row r="73" spans="4:50" ht="16.5" customHeight="1">
      <c r="D73" s="116"/>
      <c r="E73" s="116"/>
      <c r="F73" s="116"/>
      <c r="G73" s="116"/>
      <c r="H73" s="116"/>
      <c r="R73" s="116"/>
      <c r="Z73" s="116"/>
    </row>
    <row r="74" spans="4:50">
      <c r="D74" s="116"/>
      <c r="E74" s="116"/>
      <c r="F74" s="116"/>
      <c r="G74" s="116"/>
      <c r="H74" s="116"/>
      <c r="R74" s="116"/>
      <c r="Z74" s="116"/>
    </row>
    <row r="75" spans="4:50">
      <c r="D75" s="116"/>
      <c r="E75" s="116"/>
      <c r="F75" s="116"/>
      <c r="G75" s="116"/>
      <c r="H75" s="116"/>
      <c r="R75" s="116"/>
      <c r="Z75" s="116"/>
    </row>
    <row r="76" spans="4:50">
      <c r="D76" s="116"/>
      <c r="E76" s="116"/>
      <c r="F76" s="116"/>
      <c r="G76" s="116"/>
      <c r="H76" s="116"/>
      <c r="R76" s="116"/>
      <c r="Z76" s="116"/>
    </row>
    <row r="77" spans="4:50" ht="16.5" customHeight="1">
      <c r="D77" s="116"/>
      <c r="E77" s="116"/>
      <c r="F77" s="116"/>
      <c r="G77" s="116"/>
      <c r="H77" s="116"/>
      <c r="R77" s="116"/>
      <c r="Z77" s="116"/>
    </row>
    <row r="78" spans="4:50">
      <c r="D78" s="116"/>
      <c r="E78" s="116"/>
      <c r="F78" s="116"/>
      <c r="G78" s="116"/>
      <c r="H78" s="116"/>
      <c r="R78" s="116"/>
      <c r="Z78" s="116"/>
    </row>
    <row r="79" spans="4:50">
      <c r="D79" s="116"/>
      <c r="E79" s="116"/>
      <c r="F79" s="116"/>
      <c r="G79" s="116"/>
      <c r="H79" s="116"/>
      <c r="R79" s="116"/>
      <c r="Z79" s="116"/>
    </row>
    <row r="80" spans="4:50" ht="16.5" customHeight="1">
      <c r="D80" s="116"/>
      <c r="E80" s="116"/>
      <c r="F80" s="116"/>
      <c r="G80" s="116"/>
      <c r="H80" s="116"/>
      <c r="R80" s="116"/>
      <c r="Z80" s="116"/>
    </row>
    <row r="81" s="116" customFormat="1"/>
    <row r="82" s="116" customFormat="1"/>
    <row r="83" s="116" customFormat="1"/>
    <row r="84" s="116" customFormat="1" ht="18" customHeight="1"/>
    <row r="85" s="116" customFormat="1" ht="16.5" customHeight="1"/>
    <row r="86" s="116" customFormat="1" ht="16.5" customHeight="1"/>
    <row r="87" s="116" customFormat="1"/>
    <row r="88" s="116" customFormat="1"/>
    <row r="89" s="116" customFormat="1"/>
    <row r="90" s="116" customFormat="1"/>
    <row r="91" s="116" customFormat="1"/>
    <row r="92" s="116" customFormat="1"/>
    <row r="93" s="116" customFormat="1" ht="16.5" customHeight="1"/>
    <row r="94" s="116" customFormat="1"/>
    <row r="95" s="116" customFormat="1"/>
    <row r="96" s="116" customFormat="1"/>
    <row r="97" s="116" customFormat="1" ht="17.25" customHeight="1"/>
    <row r="98" s="116" customFormat="1"/>
    <row r="99" s="116" customFormat="1" ht="16.5" customHeight="1"/>
    <row r="100" s="116" customFormat="1" ht="16.5" customHeight="1"/>
    <row r="101" s="116" customFormat="1"/>
    <row r="102" s="116" customFormat="1"/>
    <row r="103" s="116" customFormat="1"/>
    <row r="104" s="116" customFormat="1"/>
    <row r="105" s="116" customFormat="1"/>
    <row r="106" s="116" customFormat="1"/>
    <row r="107" s="116" customFormat="1"/>
    <row r="108" s="116" customFormat="1" ht="16.5" customHeight="1"/>
    <row r="109" s="116" customFormat="1"/>
    <row r="110" s="116" customFormat="1"/>
    <row r="111" s="116" customFormat="1"/>
    <row r="112" s="116" customFormat="1" ht="17.25" customHeight="1"/>
    <row r="113" s="116" customFormat="1"/>
    <row r="114" s="116" customFormat="1"/>
    <row r="115" s="116" customFormat="1"/>
  </sheetData>
  <mergeCells count="23">
    <mergeCell ref="V54:Y54"/>
    <mergeCell ref="X39:X46"/>
    <mergeCell ref="X47:X50"/>
    <mergeCell ref="W51:Y51"/>
    <mergeCell ref="W35:Y35"/>
    <mergeCell ref="W36:Y37"/>
    <mergeCell ref="V38:V53"/>
    <mergeCell ref="W38:W50"/>
    <mergeCell ref="X38:Y38"/>
    <mergeCell ref="V23:V37"/>
    <mergeCell ref="W23:W34"/>
    <mergeCell ref="X23:Y23"/>
    <mergeCell ref="X24:X30"/>
    <mergeCell ref="X31:X34"/>
    <mergeCell ref="W52:Y53"/>
    <mergeCell ref="X18:X20"/>
    <mergeCell ref="W21:Y21"/>
    <mergeCell ref="W22:Y22"/>
    <mergeCell ref="W9:Y9"/>
    <mergeCell ref="V10:V22"/>
    <mergeCell ref="W10:W20"/>
    <mergeCell ref="X10:X14"/>
    <mergeCell ref="X15:X17"/>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Contents</vt:lpstr>
      <vt:lpstr>NID7章-各種時系列データ</vt:lpstr>
      <vt:lpstr>NID7.2-活動量_5A1</vt:lpstr>
      <vt:lpstr>NID7.3-活動量_5B1</vt:lpstr>
      <vt:lpstr>NID7.4-活動量_1A</vt:lpstr>
      <vt:lpstr>NID7.2-排出量_5A</vt:lpstr>
      <vt:lpstr>NIR7.2-排出量_5A（別案）</vt:lpstr>
      <vt:lpstr>NID7.3-排出量_5B</vt:lpstr>
      <vt:lpstr>NID7.4-排出量_5C</vt:lpstr>
      <vt:lpstr>NID7.4-排出量_5C, 1A</vt:lpstr>
      <vt:lpstr>NID7.5-排出量_5D</vt:lpstr>
      <vt:lpstr>NID7.6-排出量_5E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Eriko HIRATA</cp:lastModifiedBy>
  <cp:lastPrinted>2021-04-22T01:30:34Z</cp:lastPrinted>
  <dcterms:created xsi:type="dcterms:W3CDTF">1997-01-08T22:48:59Z</dcterms:created>
  <dcterms:modified xsi:type="dcterms:W3CDTF">2024-05-24T01:49:55Z</dcterms:modified>
</cp:coreProperties>
</file>