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.nies.go.jp\esd\main\b42_温室効果ガスインベントリオフィス\b16gio\2022PJ\GIOウェブサイト\4. アウトリーチ（NIRデータの公開）\公開ファイル\"/>
    </mc:Choice>
  </mc:AlternateContent>
  <xr:revisionPtr revIDLastSave="0" documentId="13_ncr:1_{ECEB668E-C7BE-4132-BAE7-9FB5B238D0D5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Contents" sheetId="15" r:id="rId1"/>
    <sheet name="NIR第4章_排出量" sheetId="10" r:id="rId2"/>
    <sheet name="NIR第4章_排出量以外のデータ" sheetId="3" r:id="rId3"/>
  </sheets>
  <externalReferences>
    <externalReference r:id="rId4"/>
  </externalReferences>
  <definedNames>
    <definedName name="CRF_CountryName">[1]Sheet1!$C$4</definedName>
    <definedName name="CRF_InventoryYear">[1]Sheet1!$C$6</definedName>
    <definedName name="CRF_Submission">[1]Sheet1!$C$30</definedName>
    <definedName name="CRF_Table1.A_a_s2_Main">#REF!</definedName>
    <definedName name="CRF_Table1.A_a_s3_Dyn10">#REF!</definedName>
    <definedName name="CRF_Table1.A_a_s3_Dyn11">#REF!</definedName>
    <definedName name="CRF_Table1.A_a_s3_Dyn12">#REF!</definedName>
    <definedName name="CRF_Table1.A_a_s3_Dyn13">#REF!</definedName>
    <definedName name="CRF_Table1.A_a_s3_Dyn1A3b">#REF!</definedName>
    <definedName name="CRF_Table1.A_a_s3_Dyn1A3c">#REF!</definedName>
    <definedName name="CRF_Table1.A_a_s3_Dyn1A3d">#REF!</definedName>
    <definedName name="CRF_Table1.A_a_s3_Dyn20">#REF!</definedName>
    <definedName name="CRF_Table1.A_a_s3_Dyn21">#REF!</definedName>
    <definedName name="CRF_Table1.A_a_s3_Dyn22">#REF!</definedName>
    <definedName name="CRF_Table1.A_a_s3_Dyn23">#REF!</definedName>
    <definedName name="CRF_Table1.A_a_s3_Dyn30">#REF!</definedName>
    <definedName name="CRF_Table1.A_a_s3_Dyn31">#REF!</definedName>
    <definedName name="CRF_Table1.A_a_s3_Dyn32">#REF!</definedName>
    <definedName name="CRF_Table1.A_a_s3_Dyn33">#REF!</definedName>
    <definedName name="CRF_Table1.A_a_s3_Main">#REF!</definedName>
    <definedName name="CRF_Table1s1_Dyn10">#REF!</definedName>
    <definedName name="CRF_Table1s1_Dyn11">#REF!</definedName>
    <definedName name="CRF_Table1s1_Dyn12">#REF!</definedName>
    <definedName name="CRF_Table1s1_Dyn13">#REF!</definedName>
    <definedName name="CRF_Table1s1_Dyn20">#REF!</definedName>
    <definedName name="CRF_Table1s1_Dyn21">#REF!</definedName>
    <definedName name="CRF_Table1s1_Dyn22">#REF!</definedName>
    <definedName name="CRF_Table1s1_Dyn23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5" i="3" l="1"/>
  <c r="D205" i="3"/>
  <c r="H51" i="10"/>
  <c r="G51" i="10"/>
  <c r="G117" i="10"/>
  <c r="H117" i="10"/>
  <c r="E19" i="3"/>
  <c r="F19" i="3" s="1"/>
  <c r="G19" i="3" s="1"/>
  <c r="H19" i="3" s="1"/>
  <c r="I19" i="3" s="1"/>
  <c r="J19" i="3" s="1"/>
  <c r="K19" i="3" s="1"/>
  <c r="L19" i="3" s="1"/>
  <c r="M19" i="3" s="1"/>
  <c r="N19" i="3" s="1"/>
  <c r="O19" i="3" s="1"/>
  <c r="P19" i="3" s="1"/>
  <c r="Q19" i="3" s="1"/>
  <c r="R19" i="3" s="1"/>
  <c r="S19" i="3" s="1"/>
  <c r="T19" i="3" s="1"/>
  <c r="U19" i="3" s="1"/>
  <c r="V19" i="3" s="1"/>
  <c r="W19" i="3" s="1"/>
  <c r="X19" i="3" s="1"/>
  <c r="Y19" i="3" s="1"/>
  <c r="Z19" i="3" s="1"/>
  <c r="AA19" i="3" s="1"/>
  <c r="AB19" i="3" s="1"/>
  <c r="AC19" i="3" s="1"/>
  <c r="AD19" i="3" s="1"/>
  <c r="AE19" i="3" s="1"/>
  <c r="AF19" i="3" s="1"/>
  <c r="AG19" i="3" s="1"/>
  <c r="AH19" i="3" s="1"/>
  <c r="E233" i="3" l="1"/>
  <c r="F233" i="3" s="1"/>
  <c r="G233" i="3" s="1"/>
  <c r="H233" i="3" s="1"/>
  <c r="I233" i="3" s="1"/>
  <c r="J233" i="3" s="1"/>
  <c r="K233" i="3" s="1"/>
  <c r="L233" i="3" s="1"/>
  <c r="M233" i="3" s="1"/>
  <c r="N233" i="3" s="1"/>
  <c r="O233" i="3" s="1"/>
  <c r="P233" i="3" s="1"/>
  <c r="Q233" i="3" s="1"/>
  <c r="R233" i="3" s="1"/>
  <c r="S233" i="3" s="1"/>
  <c r="T233" i="3" s="1"/>
  <c r="U233" i="3" s="1"/>
  <c r="V233" i="3" s="1"/>
  <c r="W233" i="3" s="1"/>
  <c r="X233" i="3" s="1"/>
  <c r="Y233" i="3" s="1"/>
  <c r="Z233" i="3" s="1"/>
  <c r="AA233" i="3" s="1"/>
  <c r="AB233" i="3" s="1"/>
  <c r="AC233" i="3" s="1"/>
  <c r="AD233" i="3" s="1"/>
  <c r="AE233" i="3" s="1"/>
  <c r="AF233" i="3" s="1"/>
  <c r="AG233" i="3" s="1"/>
  <c r="AH233" i="3" s="1"/>
  <c r="AH442" i="3" l="1"/>
  <c r="AH384" i="3"/>
  <c r="AH373" i="3"/>
  <c r="AH431" i="3"/>
  <c r="I384" i="3" l="1"/>
  <c r="N431" i="3"/>
  <c r="N442" i="3"/>
  <c r="S384" i="3"/>
  <c r="X373" i="3"/>
  <c r="AF373" i="3"/>
  <c r="AD373" i="3"/>
  <c r="AB373" i="3"/>
  <c r="AG384" i="3"/>
  <c r="X431" i="3"/>
  <c r="Z431" i="3"/>
  <c r="AE442" i="3"/>
  <c r="AC442" i="3" l="1"/>
  <c r="S442" i="3"/>
  <c r="I373" i="3"/>
  <c r="D442" i="3"/>
  <c r="AF431" i="3"/>
  <c r="Z442" i="3"/>
  <c r="AG373" i="3"/>
  <c r="Y373" i="3"/>
  <c r="D373" i="3"/>
  <c r="I442" i="3"/>
  <c r="X442" i="3"/>
  <c r="AF442" i="3"/>
  <c r="AB384" i="3"/>
  <c r="Y384" i="3"/>
  <c r="AC431" i="3"/>
  <c r="AB442" i="3"/>
  <c r="AD442" i="3"/>
  <c r="AC384" i="3"/>
  <c r="AE384" i="3"/>
  <c r="AB431" i="3"/>
  <c r="AD431" i="3"/>
  <c r="S431" i="3"/>
  <c r="S373" i="3"/>
  <c r="Z373" i="3"/>
  <c r="I431" i="3"/>
  <c r="D384" i="3"/>
  <c r="AE431" i="3"/>
  <c r="AG431" i="3"/>
  <c r="Y431" i="3"/>
  <c r="AA431" i="3"/>
  <c r="AD384" i="3"/>
  <c r="AF384" i="3"/>
  <c r="X384" i="3"/>
  <c r="Z384" i="3"/>
  <c r="N384" i="3"/>
  <c r="D431" i="3"/>
  <c r="AG442" i="3"/>
  <c r="Y442" i="3"/>
  <c r="AA442" i="3"/>
  <c r="AE373" i="3"/>
  <c r="AA384" i="3"/>
  <c r="AA373" i="3"/>
  <c r="AC373" i="3"/>
  <c r="N373" i="3"/>
  <c r="E202" i="3" l="1"/>
  <c r="F202" i="3" s="1"/>
  <c r="G202" i="3" s="1"/>
  <c r="H202" i="3" s="1"/>
  <c r="I202" i="3" l="1"/>
  <c r="J202" i="3" s="1"/>
  <c r="K202" i="3" s="1"/>
  <c r="L202" i="3" s="1"/>
  <c r="M202" i="3" s="1"/>
  <c r="N202" i="3" l="1"/>
  <c r="O202" i="3" s="1"/>
  <c r="P202" i="3" s="1"/>
  <c r="Q202" i="3" s="1"/>
  <c r="R202" i="3" s="1"/>
  <c r="S202" i="3" l="1"/>
  <c r="T202" i="3" s="1"/>
  <c r="U202" i="3" s="1"/>
  <c r="V202" i="3" s="1"/>
  <c r="W202" i="3" s="1"/>
  <c r="X202" i="3" s="1"/>
  <c r="Y202" i="3" s="1"/>
  <c r="Z202" i="3" s="1"/>
  <c r="AA202" i="3" s="1"/>
  <c r="AB202" i="3" s="1"/>
  <c r="AC202" i="3" s="1"/>
  <c r="AD202" i="3" s="1"/>
  <c r="AE202" i="3" s="1"/>
  <c r="AF202" i="3" s="1"/>
  <c r="AG202" i="3" s="1"/>
  <c r="AH202" i="3" s="1"/>
  <c r="E85" i="3"/>
  <c r="F85" i="3" s="1"/>
  <c r="G85" i="3" s="1"/>
  <c r="H85" i="3" s="1"/>
  <c r="I85" i="3" l="1"/>
  <c r="J85" i="3" s="1"/>
  <c r="K85" i="3" s="1"/>
  <c r="L85" i="3" s="1"/>
  <c r="M85" i="3" s="1"/>
  <c r="N85" i="3" l="1"/>
  <c r="O85" i="3" s="1"/>
  <c r="P85" i="3" s="1"/>
  <c r="Q85" i="3" s="1"/>
  <c r="R85" i="3" s="1"/>
  <c r="S85" i="3" l="1"/>
  <c r="T85" i="3" s="1"/>
  <c r="U85" i="3" s="1"/>
  <c r="V85" i="3" s="1"/>
  <c r="W85" i="3" s="1"/>
  <c r="X85" i="3" s="1"/>
  <c r="Y85" i="3" s="1"/>
  <c r="Z85" i="3" s="1"/>
  <c r="AA85" i="3" s="1"/>
  <c r="AB85" i="3" s="1"/>
  <c r="AC85" i="3" s="1"/>
  <c r="AD85" i="3" s="1"/>
  <c r="AE85" i="3" s="1"/>
  <c r="AF85" i="3" s="1"/>
  <c r="AG85" i="3" s="1"/>
  <c r="AH85" i="3" s="1"/>
  <c r="E263" i="3" l="1"/>
  <c r="F263" i="3" s="1"/>
  <c r="G263" i="3" s="1"/>
  <c r="H263" i="3" s="1"/>
  <c r="I263" i="3" l="1"/>
  <c r="J263" i="3" s="1"/>
  <c r="K263" i="3" s="1"/>
  <c r="L263" i="3" s="1"/>
  <c r="M263" i="3" s="1"/>
  <c r="N263" i="3" l="1"/>
  <c r="O263" i="3" s="1"/>
  <c r="P263" i="3" s="1"/>
  <c r="Q263" i="3" s="1"/>
  <c r="R263" i="3" s="1"/>
  <c r="S263" i="3" l="1"/>
  <c r="T263" i="3" s="1"/>
  <c r="U263" i="3" s="1"/>
  <c r="V263" i="3" s="1"/>
  <c r="W263" i="3" s="1"/>
  <c r="X263" i="3" s="1"/>
  <c r="Y263" i="3" s="1"/>
  <c r="Z263" i="3" s="1"/>
  <c r="AA263" i="3" s="1"/>
  <c r="AB263" i="3" s="1"/>
  <c r="AC263" i="3" s="1"/>
  <c r="AD263" i="3" s="1"/>
  <c r="AE263" i="3" s="1"/>
  <c r="AF263" i="3" s="1"/>
  <c r="AG263" i="3" s="1"/>
  <c r="AH263" i="3" s="1"/>
  <c r="E435" i="3"/>
  <c r="F435" i="3" s="1"/>
  <c r="G435" i="3" s="1"/>
  <c r="H435" i="3" s="1"/>
  <c r="E377" i="3"/>
  <c r="F377" i="3" s="1"/>
  <c r="G377" i="3" s="1"/>
  <c r="H377" i="3" s="1"/>
  <c r="I435" i="3" l="1"/>
  <c r="J435" i="3" s="1"/>
  <c r="K435" i="3" s="1"/>
  <c r="L435" i="3" s="1"/>
  <c r="M435" i="3" s="1"/>
  <c r="I377" i="3"/>
  <c r="J377" i="3" s="1"/>
  <c r="K377" i="3" s="1"/>
  <c r="L377" i="3" s="1"/>
  <c r="M377" i="3" s="1"/>
  <c r="E425" i="3"/>
  <c r="F425" i="3" s="1"/>
  <c r="G425" i="3" s="1"/>
  <c r="H425" i="3" s="1"/>
  <c r="E362" i="3"/>
  <c r="F362" i="3" s="1"/>
  <c r="G362" i="3" s="1"/>
  <c r="H362" i="3" s="1"/>
  <c r="N377" i="3" l="1"/>
  <c r="O377" i="3" s="1"/>
  <c r="P377" i="3" s="1"/>
  <c r="Q377" i="3" s="1"/>
  <c r="R377" i="3" s="1"/>
  <c r="N435" i="3"/>
  <c r="O435" i="3" s="1"/>
  <c r="P435" i="3" s="1"/>
  <c r="Q435" i="3" s="1"/>
  <c r="R435" i="3" s="1"/>
  <c r="I362" i="3"/>
  <c r="J362" i="3" s="1"/>
  <c r="K362" i="3" s="1"/>
  <c r="L362" i="3" s="1"/>
  <c r="M362" i="3" s="1"/>
  <c r="I425" i="3"/>
  <c r="J425" i="3" s="1"/>
  <c r="K425" i="3" s="1"/>
  <c r="L425" i="3" s="1"/>
  <c r="M425" i="3" s="1"/>
  <c r="E574" i="3"/>
  <c r="F574" i="3" s="1"/>
  <c r="G574" i="3" s="1"/>
  <c r="H574" i="3" s="1"/>
  <c r="E554" i="3"/>
  <c r="F554" i="3" s="1"/>
  <c r="G554" i="3" s="1"/>
  <c r="H554" i="3" s="1"/>
  <c r="N425" i="3" l="1"/>
  <c r="O425" i="3" s="1"/>
  <c r="P425" i="3" s="1"/>
  <c r="Q425" i="3" s="1"/>
  <c r="R425" i="3" s="1"/>
  <c r="S435" i="3"/>
  <c r="T435" i="3" s="1"/>
  <c r="U435" i="3" s="1"/>
  <c r="V435" i="3" s="1"/>
  <c r="W435" i="3" s="1"/>
  <c r="X435" i="3" s="1"/>
  <c r="Y435" i="3" s="1"/>
  <c r="Z435" i="3" s="1"/>
  <c r="AA435" i="3" s="1"/>
  <c r="AB435" i="3" s="1"/>
  <c r="AC435" i="3" s="1"/>
  <c r="AD435" i="3" s="1"/>
  <c r="AE435" i="3" s="1"/>
  <c r="AF435" i="3" s="1"/>
  <c r="AG435" i="3" s="1"/>
  <c r="AH435" i="3" s="1"/>
  <c r="N362" i="3"/>
  <c r="O362" i="3" s="1"/>
  <c r="P362" i="3" s="1"/>
  <c r="Q362" i="3" s="1"/>
  <c r="R362" i="3" s="1"/>
  <c r="S377" i="3"/>
  <c r="T377" i="3" s="1"/>
  <c r="U377" i="3" s="1"/>
  <c r="V377" i="3" s="1"/>
  <c r="W377" i="3" s="1"/>
  <c r="X377" i="3" s="1"/>
  <c r="Y377" i="3" s="1"/>
  <c r="Z377" i="3" s="1"/>
  <c r="AA377" i="3" s="1"/>
  <c r="AB377" i="3" s="1"/>
  <c r="AC377" i="3" s="1"/>
  <c r="AD377" i="3" s="1"/>
  <c r="AE377" i="3" s="1"/>
  <c r="AF377" i="3" s="1"/>
  <c r="AG377" i="3" s="1"/>
  <c r="AH377" i="3" s="1"/>
  <c r="I554" i="3"/>
  <c r="J554" i="3" s="1"/>
  <c r="K554" i="3" s="1"/>
  <c r="L554" i="3" s="1"/>
  <c r="M554" i="3" s="1"/>
  <c r="I574" i="3"/>
  <c r="J574" i="3" s="1"/>
  <c r="K574" i="3" s="1"/>
  <c r="L574" i="3" s="1"/>
  <c r="M574" i="3" s="1"/>
  <c r="E505" i="3"/>
  <c r="F505" i="3" s="1"/>
  <c r="G505" i="3" s="1"/>
  <c r="H505" i="3" s="1"/>
  <c r="E496" i="3"/>
  <c r="F496" i="3" s="1"/>
  <c r="G496" i="3" s="1"/>
  <c r="H496" i="3" s="1"/>
  <c r="N554" i="3" l="1"/>
  <c r="O554" i="3" s="1"/>
  <c r="P554" i="3" s="1"/>
  <c r="Q554" i="3" s="1"/>
  <c r="R554" i="3" s="1"/>
  <c r="N574" i="3"/>
  <c r="O574" i="3" s="1"/>
  <c r="P574" i="3" s="1"/>
  <c r="Q574" i="3" s="1"/>
  <c r="R574" i="3" s="1"/>
  <c r="S362" i="3"/>
  <c r="T362" i="3" s="1"/>
  <c r="U362" i="3" s="1"/>
  <c r="V362" i="3" s="1"/>
  <c r="W362" i="3" s="1"/>
  <c r="X362" i="3" s="1"/>
  <c r="Y362" i="3" s="1"/>
  <c r="Z362" i="3" s="1"/>
  <c r="AA362" i="3" s="1"/>
  <c r="AB362" i="3" s="1"/>
  <c r="AC362" i="3" s="1"/>
  <c r="AD362" i="3" s="1"/>
  <c r="AE362" i="3" s="1"/>
  <c r="AF362" i="3" s="1"/>
  <c r="AG362" i="3" s="1"/>
  <c r="AH362" i="3" s="1"/>
  <c r="S425" i="3"/>
  <c r="T425" i="3" s="1"/>
  <c r="U425" i="3" s="1"/>
  <c r="V425" i="3" s="1"/>
  <c r="W425" i="3" s="1"/>
  <c r="X425" i="3" s="1"/>
  <c r="Y425" i="3" s="1"/>
  <c r="Z425" i="3" s="1"/>
  <c r="AA425" i="3" s="1"/>
  <c r="AB425" i="3" s="1"/>
  <c r="AC425" i="3" s="1"/>
  <c r="AD425" i="3" s="1"/>
  <c r="AE425" i="3" s="1"/>
  <c r="AF425" i="3" s="1"/>
  <c r="AG425" i="3" s="1"/>
  <c r="AH425" i="3" s="1"/>
  <c r="I505" i="3"/>
  <c r="J505" i="3" s="1"/>
  <c r="K505" i="3" s="1"/>
  <c r="L505" i="3" s="1"/>
  <c r="M505" i="3" s="1"/>
  <c r="I496" i="3"/>
  <c r="J496" i="3" s="1"/>
  <c r="K496" i="3" s="1"/>
  <c r="L496" i="3" s="1"/>
  <c r="M496" i="3" s="1"/>
  <c r="E458" i="3"/>
  <c r="F458" i="3" s="1"/>
  <c r="G458" i="3" s="1"/>
  <c r="H458" i="3" s="1"/>
  <c r="N496" i="3" l="1"/>
  <c r="O496" i="3" s="1"/>
  <c r="P496" i="3" s="1"/>
  <c r="Q496" i="3" s="1"/>
  <c r="R496" i="3" s="1"/>
  <c r="N505" i="3"/>
  <c r="O505" i="3" s="1"/>
  <c r="P505" i="3" s="1"/>
  <c r="Q505" i="3" s="1"/>
  <c r="R505" i="3" s="1"/>
  <c r="S574" i="3"/>
  <c r="T574" i="3" s="1"/>
  <c r="U574" i="3" s="1"/>
  <c r="V574" i="3" s="1"/>
  <c r="W574" i="3" s="1"/>
  <c r="X574" i="3" s="1"/>
  <c r="Y574" i="3" s="1"/>
  <c r="Z574" i="3" s="1"/>
  <c r="AA574" i="3" s="1"/>
  <c r="AB574" i="3" s="1"/>
  <c r="AC574" i="3" s="1"/>
  <c r="AD574" i="3" s="1"/>
  <c r="AE574" i="3" s="1"/>
  <c r="AF574" i="3" s="1"/>
  <c r="AG574" i="3" s="1"/>
  <c r="AH574" i="3" s="1"/>
  <c r="S554" i="3"/>
  <c r="T554" i="3" s="1"/>
  <c r="U554" i="3" s="1"/>
  <c r="V554" i="3" s="1"/>
  <c r="W554" i="3" s="1"/>
  <c r="X554" i="3" s="1"/>
  <c r="Y554" i="3" s="1"/>
  <c r="Z554" i="3" s="1"/>
  <c r="AA554" i="3" s="1"/>
  <c r="AB554" i="3" s="1"/>
  <c r="AC554" i="3" s="1"/>
  <c r="AD554" i="3" s="1"/>
  <c r="AE554" i="3" s="1"/>
  <c r="AF554" i="3" s="1"/>
  <c r="AG554" i="3" s="1"/>
  <c r="AH554" i="3" s="1"/>
  <c r="I458" i="3"/>
  <c r="J458" i="3" s="1"/>
  <c r="K458" i="3" s="1"/>
  <c r="L458" i="3" s="1"/>
  <c r="M458" i="3" s="1"/>
  <c r="E224" i="3"/>
  <c r="F224" i="3" s="1"/>
  <c r="G224" i="3" s="1"/>
  <c r="H224" i="3" s="1"/>
  <c r="N458" i="3" l="1"/>
  <c r="O458" i="3" s="1"/>
  <c r="P458" i="3" s="1"/>
  <c r="Q458" i="3" s="1"/>
  <c r="R458" i="3" s="1"/>
  <c r="S505" i="3"/>
  <c r="T505" i="3" s="1"/>
  <c r="U505" i="3" s="1"/>
  <c r="V505" i="3" s="1"/>
  <c r="W505" i="3" s="1"/>
  <c r="X505" i="3" s="1"/>
  <c r="Y505" i="3" s="1"/>
  <c r="Z505" i="3" s="1"/>
  <c r="AA505" i="3" s="1"/>
  <c r="AB505" i="3" s="1"/>
  <c r="AC505" i="3" s="1"/>
  <c r="AD505" i="3" s="1"/>
  <c r="AE505" i="3" s="1"/>
  <c r="AF505" i="3" s="1"/>
  <c r="AG505" i="3" s="1"/>
  <c r="AH505" i="3" s="1"/>
  <c r="S496" i="3"/>
  <c r="T496" i="3" s="1"/>
  <c r="U496" i="3" s="1"/>
  <c r="V496" i="3" s="1"/>
  <c r="W496" i="3" s="1"/>
  <c r="X496" i="3" s="1"/>
  <c r="Y496" i="3" s="1"/>
  <c r="Z496" i="3" s="1"/>
  <c r="AA496" i="3" s="1"/>
  <c r="AB496" i="3" s="1"/>
  <c r="AC496" i="3" s="1"/>
  <c r="AD496" i="3" s="1"/>
  <c r="AE496" i="3" s="1"/>
  <c r="AF496" i="3" s="1"/>
  <c r="AG496" i="3" s="1"/>
  <c r="AH496" i="3" s="1"/>
  <c r="I224" i="3"/>
  <c r="J224" i="3" s="1"/>
  <c r="K224" i="3" s="1"/>
  <c r="L224" i="3" s="1"/>
  <c r="M224" i="3" s="1"/>
  <c r="E109" i="3"/>
  <c r="F109" i="3" s="1"/>
  <c r="G109" i="3" s="1"/>
  <c r="H109" i="3" s="1"/>
  <c r="N224" i="3" l="1"/>
  <c r="O224" i="3" s="1"/>
  <c r="P224" i="3" s="1"/>
  <c r="Q224" i="3" s="1"/>
  <c r="R224" i="3" s="1"/>
  <c r="S458" i="3"/>
  <c r="T458" i="3" s="1"/>
  <c r="U458" i="3" s="1"/>
  <c r="V458" i="3" s="1"/>
  <c r="W458" i="3" s="1"/>
  <c r="X458" i="3" s="1"/>
  <c r="Y458" i="3" s="1"/>
  <c r="Z458" i="3" s="1"/>
  <c r="AA458" i="3" s="1"/>
  <c r="AB458" i="3" s="1"/>
  <c r="AC458" i="3" s="1"/>
  <c r="AD458" i="3" s="1"/>
  <c r="AE458" i="3" s="1"/>
  <c r="AF458" i="3" s="1"/>
  <c r="AG458" i="3" s="1"/>
  <c r="AH458" i="3" s="1"/>
  <c r="I109" i="3"/>
  <c r="J109" i="3" s="1"/>
  <c r="K109" i="3" s="1"/>
  <c r="L109" i="3" s="1"/>
  <c r="M109" i="3" s="1"/>
  <c r="E164" i="3"/>
  <c r="F164" i="3" s="1"/>
  <c r="G164" i="3" s="1"/>
  <c r="H164" i="3" s="1"/>
  <c r="E159" i="3"/>
  <c r="F159" i="3" s="1"/>
  <c r="G159" i="3" s="1"/>
  <c r="H159" i="3" s="1"/>
  <c r="N109" i="3" l="1"/>
  <c r="O109" i="3" s="1"/>
  <c r="P109" i="3" s="1"/>
  <c r="Q109" i="3" s="1"/>
  <c r="R109" i="3" s="1"/>
  <c r="S224" i="3"/>
  <c r="T224" i="3" s="1"/>
  <c r="U224" i="3" s="1"/>
  <c r="V224" i="3" s="1"/>
  <c r="W224" i="3" s="1"/>
  <c r="X224" i="3" s="1"/>
  <c r="Y224" i="3" s="1"/>
  <c r="Z224" i="3" s="1"/>
  <c r="AA224" i="3" s="1"/>
  <c r="AB224" i="3" s="1"/>
  <c r="AC224" i="3" s="1"/>
  <c r="AD224" i="3" s="1"/>
  <c r="AE224" i="3" s="1"/>
  <c r="AF224" i="3" s="1"/>
  <c r="AG224" i="3" s="1"/>
  <c r="AH224" i="3" s="1"/>
  <c r="I164" i="3"/>
  <c r="J164" i="3" s="1"/>
  <c r="K164" i="3" s="1"/>
  <c r="L164" i="3" s="1"/>
  <c r="M164" i="3" s="1"/>
  <c r="I159" i="3"/>
  <c r="J159" i="3" s="1"/>
  <c r="K159" i="3" s="1"/>
  <c r="L159" i="3" s="1"/>
  <c r="M159" i="3" s="1"/>
  <c r="N159" i="3" l="1"/>
  <c r="O159" i="3" s="1"/>
  <c r="P159" i="3" s="1"/>
  <c r="Q159" i="3" s="1"/>
  <c r="R159" i="3" s="1"/>
  <c r="N164" i="3"/>
  <c r="O164" i="3" s="1"/>
  <c r="P164" i="3" s="1"/>
  <c r="Q164" i="3" s="1"/>
  <c r="R164" i="3" s="1"/>
  <c r="S109" i="3"/>
  <c r="T109" i="3" s="1"/>
  <c r="U109" i="3" s="1"/>
  <c r="V109" i="3" s="1"/>
  <c r="W109" i="3" s="1"/>
  <c r="X109" i="3" s="1"/>
  <c r="Y109" i="3" s="1"/>
  <c r="Z109" i="3" s="1"/>
  <c r="AA109" i="3" s="1"/>
  <c r="AB109" i="3" s="1"/>
  <c r="AC109" i="3" s="1"/>
  <c r="AD109" i="3" s="1"/>
  <c r="AE109" i="3" s="1"/>
  <c r="AF109" i="3" s="1"/>
  <c r="AG109" i="3" s="1"/>
  <c r="AH109" i="3" s="1"/>
  <c r="S164" i="3" l="1"/>
  <c r="T164" i="3" s="1"/>
  <c r="U164" i="3" s="1"/>
  <c r="V164" i="3" s="1"/>
  <c r="W164" i="3" s="1"/>
  <c r="X164" i="3" s="1"/>
  <c r="Y164" i="3" s="1"/>
  <c r="Z164" i="3" s="1"/>
  <c r="AA164" i="3" s="1"/>
  <c r="AB164" i="3" s="1"/>
  <c r="AC164" i="3" s="1"/>
  <c r="AD164" i="3" s="1"/>
  <c r="AE164" i="3" s="1"/>
  <c r="AF164" i="3" s="1"/>
  <c r="AG164" i="3" s="1"/>
  <c r="AH164" i="3" s="1"/>
  <c r="S159" i="3"/>
  <c r="T159" i="3" s="1"/>
  <c r="U159" i="3" s="1"/>
  <c r="V159" i="3" s="1"/>
  <c r="W159" i="3" s="1"/>
  <c r="X159" i="3" s="1"/>
  <c r="Y159" i="3" s="1"/>
  <c r="Z159" i="3" s="1"/>
  <c r="AA159" i="3" s="1"/>
  <c r="AB159" i="3" s="1"/>
  <c r="AC159" i="3" s="1"/>
  <c r="AD159" i="3" s="1"/>
  <c r="AE159" i="3" s="1"/>
  <c r="AF159" i="3" s="1"/>
  <c r="AG159" i="3" s="1"/>
  <c r="AH159" i="3" s="1"/>
  <c r="E38" i="3" l="1"/>
  <c r="F38" i="3" s="1"/>
  <c r="G38" i="3" s="1"/>
  <c r="H38" i="3" s="1"/>
  <c r="I38" i="3" l="1"/>
  <c r="J38" i="3" s="1"/>
  <c r="K38" i="3" s="1"/>
  <c r="L38" i="3" s="1"/>
  <c r="M38" i="3" s="1"/>
  <c r="E257" i="3"/>
  <c r="F257" i="3" s="1"/>
  <c r="G257" i="3" s="1"/>
  <c r="H257" i="3" s="1"/>
  <c r="N38" i="3" l="1"/>
  <c r="O38" i="3" s="1"/>
  <c r="P38" i="3" s="1"/>
  <c r="Q38" i="3" s="1"/>
  <c r="R38" i="3" s="1"/>
  <c r="I257" i="3"/>
  <c r="J257" i="3" s="1"/>
  <c r="K257" i="3" s="1"/>
  <c r="L257" i="3" s="1"/>
  <c r="M257" i="3" s="1"/>
  <c r="N257" i="3" l="1"/>
  <c r="O257" i="3" s="1"/>
  <c r="P257" i="3" s="1"/>
  <c r="Q257" i="3" s="1"/>
  <c r="R257" i="3" s="1"/>
  <c r="S38" i="3"/>
  <c r="T38" i="3" s="1"/>
  <c r="U38" i="3" s="1"/>
  <c r="V38" i="3" s="1"/>
  <c r="W38" i="3" s="1"/>
  <c r="X38" i="3" s="1"/>
  <c r="Y38" i="3" s="1"/>
  <c r="Z38" i="3" s="1"/>
  <c r="AA38" i="3" s="1"/>
  <c r="AB38" i="3" s="1"/>
  <c r="AC38" i="3" s="1"/>
  <c r="AD38" i="3" s="1"/>
  <c r="AE38" i="3" s="1"/>
  <c r="AF38" i="3" s="1"/>
  <c r="AG38" i="3" s="1"/>
  <c r="AH38" i="3" s="1"/>
  <c r="S257" i="3" l="1"/>
  <c r="T257" i="3" s="1"/>
  <c r="U257" i="3" s="1"/>
  <c r="V257" i="3" s="1"/>
  <c r="W257" i="3" s="1"/>
  <c r="X257" i="3" s="1"/>
  <c r="Y257" i="3" s="1"/>
  <c r="Z257" i="3" s="1"/>
  <c r="AA257" i="3" s="1"/>
  <c r="AB257" i="3" s="1"/>
  <c r="AC257" i="3" s="1"/>
  <c r="AD257" i="3" s="1"/>
  <c r="AE257" i="3" s="1"/>
  <c r="AF257" i="3" s="1"/>
  <c r="AG257" i="3" s="1"/>
  <c r="AH257" i="3" s="1"/>
  <c r="H126" i="10" l="1"/>
  <c r="I126" i="10" s="1"/>
  <c r="J126" i="10" s="1"/>
  <c r="K126" i="10" s="1"/>
  <c r="L126" i="10" s="1"/>
  <c r="M126" i="10" s="1"/>
  <c r="N126" i="10" s="1"/>
  <c r="O126" i="10" s="1"/>
  <c r="P126" i="10" s="1"/>
  <c r="Q126" i="10" s="1"/>
  <c r="R126" i="10" s="1"/>
  <c r="S126" i="10" s="1"/>
  <c r="T126" i="10" s="1"/>
  <c r="U126" i="10" s="1"/>
  <c r="V126" i="10" s="1"/>
  <c r="W126" i="10" s="1"/>
  <c r="X126" i="10" s="1"/>
  <c r="Y126" i="10" s="1"/>
  <c r="Z126" i="10" s="1"/>
  <c r="AA126" i="10" s="1"/>
  <c r="AB126" i="10" s="1"/>
  <c r="AC126" i="10" s="1"/>
  <c r="AD126" i="10" s="1"/>
  <c r="AE126" i="10" s="1"/>
  <c r="AF126" i="10" s="1"/>
  <c r="AG126" i="10" s="1"/>
  <c r="AH126" i="10" s="1"/>
  <c r="AI126" i="10" s="1"/>
  <c r="AJ126" i="10" s="1"/>
  <c r="AK126" i="10" s="1"/>
  <c r="H136" i="10"/>
  <c r="I136" i="10" s="1"/>
  <c r="J136" i="10" s="1"/>
  <c r="K136" i="10" s="1"/>
  <c r="L136" i="10" s="1"/>
  <c r="M136" i="10" s="1"/>
  <c r="N136" i="10" s="1"/>
  <c r="O136" i="10" s="1"/>
  <c r="P136" i="10" s="1"/>
  <c r="Q136" i="10" s="1"/>
  <c r="R136" i="10" s="1"/>
  <c r="S136" i="10" s="1"/>
  <c r="T136" i="10" s="1"/>
  <c r="U136" i="10" s="1"/>
  <c r="V136" i="10" s="1"/>
  <c r="W136" i="10" s="1"/>
  <c r="X136" i="10" s="1"/>
  <c r="Y136" i="10" s="1"/>
  <c r="Z136" i="10" s="1"/>
  <c r="AA136" i="10" s="1"/>
  <c r="AB136" i="10" s="1"/>
  <c r="AC136" i="10" s="1"/>
  <c r="AD136" i="10" s="1"/>
  <c r="AE136" i="10" s="1"/>
  <c r="AF136" i="10" s="1"/>
  <c r="AG136" i="10" s="1"/>
  <c r="AH136" i="10" s="1"/>
  <c r="AI136" i="10" s="1"/>
  <c r="AJ136" i="10" s="1"/>
  <c r="AK136" i="10" s="1"/>
  <c r="H90" i="10" l="1"/>
  <c r="I90" i="10" s="1"/>
  <c r="J90" i="10" s="1"/>
  <c r="K90" i="10" s="1"/>
  <c r="L90" i="10" s="1"/>
  <c r="M90" i="10" s="1"/>
  <c r="N90" i="10" s="1"/>
  <c r="O90" i="10" s="1"/>
  <c r="P90" i="10" s="1"/>
  <c r="Q90" i="10" s="1"/>
  <c r="R90" i="10" s="1"/>
  <c r="S90" i="10" s="1"/>
  <c r="T90" i="10" s="1"/>
  <c r="U90" i="10" s="1"/>
  <c r="V90" i="10" s="1"/>
  <c r="W90" i="10" s="1"/>
  <c r="X90" i="10" s="1"/>
  <c r="Y90" i="10" s="1"/>
  <c r="Z90" i="10" s="1"/>
  <c r="AA90" i="10" s="1"/>
  <c r="AB90" i="10" s="1"/>
  <c r="AC90" i="10" s="1"/>
  <c r="AD90" i="10" s="1"/>
  <c r="AE90" i="10" s="1"/>
  <c r="AF90" i="10" s="1"/>
  <c r="AG90" i="10" s="1"/>
  <c r="AH90" i="10" s="1"/>
  <c r="AI90" i="10" s="1"/>
  <c r="AJ90" i="10" s="1"/>
  <c r="AK90" i="10" s="1"/>
  <c r="H81" i="10" l="1"/>
  <c r="I81" i="10" s="1"/>
  <c r="J81" i="10" s="1"/>
  <c r="K81" i="10" s="1"/>
  <c r="L81" i="10" s="1"/>
  <c r="M81" i="10" s="1"/>
  <c r="N81" i="10" s="1"/>
  <c r="O81" i="10" s="1"/>
  <c r="P81" i="10" s="1"/>
  <c r="Q81" i="10" s="1"/>
  <c r="R81" i="10" s="1"/>
  <c r="S81" i="10" s="1"/>
  <c r="T81" i="10" s="1"/>
  <c r="U81" i="10" s="1"/>
  <c r="V81" i="10" s="1"/>
  <c r="W81" i="10" s="1"/>
  <c r="X81" i="10" s="1"/>
  <c r="Y81" i="10" s="1"/>
  <c r="Z81" i="10" s="1"/>
  <c r="AA81" i="10" s="1"/>
  <c r="AB81" i="10" s="1"/>
  <c r="AC81" i="10" s="1"/>
  <c r="AD81" i="10" s="1"/>
  <c r="AE81" i="10" s="1"/>
  <c r="AF81" i="10" s="1"/>
  <c r="AG81" i="10" s="1"/>
  <c r="AH81" i="10" s="1"/>
  <c r="AI81" i="10" s="1"/>
  <c r="AJ81" i="10" s="1"/>
  <c r="AK81" i="10" s="1"/>
  <c r="H48" i="10"/>
  <c r="I48" i="10" s="1"/>
  <c r="J48" i="10" s="1"/>
  <c r="K48" i="10" s="1"/>
  <c r="L48" i="10" s="1"/>
  <c r="M48" i="10" s="1"/>
  <c r="N48" i="10" s="1"/>
  <c r="O48" i="10" s="1"/>
  <c r="P48" i="10" s="1"/>
  <c r="Q48" i="10" s="1"/>
  <c r="R48" i="10" s="1"/>
  <c r="S48" i="10" s="1"/>
  <c r="T48" i="10" s="1"/>
  <c r="U48" i="10" s="1"/>
  <c r="V48" i="10" s="1"/>
  <c r="W48" i="10" s="1"/>
  <c r="X48" i="10" s="1"/>
  <c r="Y48" i="10" s="1"/>
  <c r="Z48" i="10" s="1"/>
  <c r="AA48" i="10" s="1"/>
  <c r="AB48" i="10" s="1"/>
  <c r="AC48" i="10" s="1"/>
  <c r="AD48" i="10" s="1"/>
  <c r="AE48" i="10" s="1"/>
  <c r="AF48" i="10" s="1"/>
  <c r="AG48" i="10" s="1"/>
  <c r="AH48" i="10" s="1"/>
  <c r="AI48" i="10" s="1"/>
  <c r="AJ48" i="10" s="1"/>
  <c r="AK48" i="10" s="1"/>
  <c r="E54" i="3" l="1"/>
  <c r="F54" i="3" s="1"/>
  <c r="G54" i="3" s="1"/>
  <c r="H54" i="3" s="1"/>
  <c r="I54" i="3" l="1"/>
  <c r="J54" i="3" s="1"/>
  <c r="K54" i="3" s="1"/>
  <c r="L54" i="3" s="1"/>
  <c r="M54" i="3" s="1"/>
  <c r="E566" i="3"/>
  <c r="F566" i="3" s="1"/>
  <c r="G566" i="3" s="1"/>
  <c r="H566" i="3" s="1"/>
  <c r="N54" i="3" l="1"/>
  <c r="O54" i="3" s="1"/>
  <c r="P54" i="3" s="1"/>
  <c r="Q54" i="3" s="1"/>
  <c r="R54" i="3" s="1"/>
  <c r="I566" i="3"/>
  <c r="J566" i="3" s="1"/>
  <c r="K566" i="3" s="1"/>
  <c r="L566" i="3" s="1"/>
  <c r="M566" i="3" s="1"/>
  <c r="S54" i="3" l="1"/>
  <c r="T54" i="3" s="1"/>
  <c r="U54" i="3" s="1"/>
  <c r="V54" i="3" s="1"/>
  <c r="W54" i="3" s="1"/>
  <c r="X54" i="3" s="1"/>
  <c r="Y54" i="3" s="1"/>
  <c r="Z54" i="3" s="1"/>
  <c r="AA54" i="3" s="1"/>
  <c r="AB54" i="3" s="1"/>
  <c r="AC54" i="3" s="1"/>
  <c r="AD54" i="3" s="1"/>
  <c r="AE54" i="3" s="1"/>
  <c r="AF54" i="3" s="1"/>
  <c r="AG54" i="3" s="1"/>
  <c r="AH54" i="3" s="1"/>
  <c r="N566" i="3"/>
  <c r="O566" i="3" s="1"/>
  <c r="P566" i="3" s="1"/>
  <c r="Q566" i="3" s="1"/>
  <c r="R566" i="3" s="1"/>
  <c r="H121" i="10"/>
  <c r="I121" i="10" s="1"/>
  <c r="J121" i="10" s="1"/>
  <c r="K121" i="10" s="1"/>
  <c r="L121" i="10" s="1"/>
  <c r="M121" i="10" s="1"/>
  <c r="N121" i="10" s="1"/>
  <c r="O121" i="10" s="1"/>
  <c r="P121" i="10" s="1"/>
  <c r="Q121" i="10" s="1"/>
  <c r="R121" i="10" s="1"/>
  <c r="S121" i="10" s="1"/>
  <c r="T121" i="10" s="1"/>
  <c r="U121" i="10" s="1"/>
  <c r="V121" i="10" s="1"/>
  <c r="W121" i="10" s="1"/>
  <c r="X121" i="10" s="1"/>
  <c r="Y121" i="10" s="1"/>
  <c r="Z121" i="10" s="1"/>
  <c r="AA121" i="10" s="1"/>
  <c r="AB121" i="10" s="1"/>
  <c r="AC121" i="10" s="1"/>
  <c r="AD121" i="10" s="1"/>
  <c r="AE121" i="10" s="1"/>
  <c r="AF121" i="10" s="1"/>
  <c r="AG121" i="10" s="1"/>
  <c r="AH121" i="10" s="1"/>
  <c r="AI121" i="10" s="1"/>
  <c r="AJ121" i="10" s="1"/>
  <c r="AK121" i="10" s="1"/>
  <c r="S566" i="3" l="1"/>
  <c r="T566" i="3" s="1"/>
  <c r="U566" i="3" s="1"/>
  <c r="V566" i="3" s="1"/>
  <c r="W566" i="3" s="1"/>
  <c r="X566" i="3" s="1"/>
  <c r="Y566" i="3" s="1"/>
  <c r="Z566" i="3" s="1"/>
  <c r="AA566" i="3" s="1"/>
  <c r="AB566" i="3" s="1"/>
  <c r="AC566" i="3" s="1"/>
  <c r="AD566" i="3" s="1"/>
  <c r="AE566" i="3" s="1"/>
  <c r="AF566" i="3" s="1"/>
  <c r="AG566" i="3" s="1"/>
  <c r="AH566" i="3" s="1"/>
  <c r="E560" i="3"/>
  <c r="F560" i="3" s="1"/>
  <c r="G560" i="3" s="1"/>
  <c r="H560" i="3" s="1"/>
  <c r="I560" i="3" l="1"/>
  <c r="J560" i="3" s="1"/>
  <c r="K560" i="3" s="1"/>
  <c r="L560" i="3" s="1"/>
  <c r="M560" i="3" s="1"/>
  <c r="E544" i="3"/>
  <c r="F544" i="3" s="1"/>
  <c r="G544" i="3" s="1"/>
  <c r="H544" i="3" s="1"/>
  <c r="E534" i="3"/>
  <c r="F534" i="3" s="1"/>
  <c r="G534" i="3" s="1"/>
  <c r="H534" i="3" s="1"/>
  <c r="N560" i="3" l="1"/>
  <c r="O560" i="3" s="1"/>
  <c r="P560" i="3" s="1"/>
  <c r="Q560" i="3" s="1"/>
  <c r="R560" i="3" s="1"/>
  <c r="I534" i="3"/>
  <c r="J534" i="3" s="1"/>
  <c r="K534" i="3" s="1"/>
  <c r="L534" i="3" s="1"/>
  <c r="M534" i="3" s="1"/>
  <c r="I544" i="3"/>
  <c r="J544" i="3" s="1"/>
  <c r="K544" i="3" s="1"/>
  <c r="L544" i="3" s="1"/>
  <c r="M544" i="3" s="1"/>
  <c r="E149" i="3"/>
  <c r="F149" i="3" s="1"/>
  <c r="G149" i="3" s="1"/>
  <c r="H149" i="3" s="1"/>
  <c r="E139" i="3"/>
  <c r="F139" i="3" s="1"/>
  <c r="G139" i="3" s="1"/>
  <c r="H139" i="3" s="1"/>
  <c r="N544" i="3" l="1"/>
  <c r="O544" i="3" s="1"/>
  <c r="P544" i="3" s="1"/>
  <c r="Q544" i="3" s="1"/>
  <c r="R544" i="3" s="1"/>
  <c r="N534" i="3"/>
  <c r="O534" i="3" s="1"/>
  <c r="P534" i="3" s="1"/>
  <c r="Q534" i="3" s="1"/>
  <c r="R534" i="3" s="1"/>
  <c r="S560" i="3"/>
  <c r="T560" i="3" s="1"/>
  <c r="U560" i="3" s="1"/>
  <c r="V560" i="3" s="1"/>
  <c r="W560" i="3" s="1"/>
  <c r="X560" i="3" s="1"/>
  <c r="Y560" i="3" s="1"/>
  <c r="Z560" i="3" s="1"/>
  <c r="AA560" i="3" s="1"/>
  <c r="AB560" i="3" s="1"/>
  <c r="AC560" i="3" s="1"/>
  <c r="AD560" i="3" s="1"/>
  <c r="AE560" i="3" s="1"/>
  <c r="AF560" i="3" s="1"/>
  <c r="AG560" i="3" s="1"/>
  <c r="AH560" i="3" s="1"/>
  <c r="I139" i="3"/>
  <c r="J139" i="3" s="1"/>
  <c r="K139" i="3" s="1"/>
  <c r="L139" i="3" s="1"/>
  <c r="M139" i="3" s="1"/>
  <c r="I149" i="3"/>
  <c r="J149" i="3" s="1"/>
  <c r="K149" i="3" s="1"/>
  <c r="L149" i="3" s="1"/>
  <c r="M149" i="3" s="1"/>
  <c r="E195" i="3"/>
  <c r="F195" i="3" s="1"/>
  <c r="G195" i="3" s="1"/>
  <c r="H195" i="3" s="1"/>
  <c r="N149" i="3" l="1"/>
  <c r="O149" i="3" s="1"/>
  <c r="P149" i="3" s="1"/>
  <c r="Q149" i="3" s="1"/>
  <c r="R149" i="3" s="1"/>
  <c r="N139" i="3"/>
  <c r="O139" i="3" s="1"/>
  <c r="P139" i="3" s="1"/>
  <c r="Q139" i="3" s="1"/>
  <c r="R139" i="3" s="1"/>
  <c r="S534" i="3"/>
  <c r="T534" i="3" s="1"/>
  <c r="U534" i="3" s="1"/>
  <c r="V534" i="3" s="1"/>
  <c r="W534" i="3" s="1"/>
  <c r="X534" i="3" s="1"/>
  <c r="Y534" i="3" s="1"/>
  <c r="Z534" i="3" s="1"/>
  <c r="AA534" i="3" s="1"/>
  <c r="AB534" i="3" s="1"/>
  <c r="AC534" i="3" s="1"/>
  <c r="AD534" i="3" s="1"/>
  <c r="AE534" i="3" s="1"/>
  <c r="AF534" i="3" s="1"/>
  <c r="AG534" i="3" s="1"/>
  <c r="AH534" i="3" s="1"/>
  <c r="S544" i="3"/>
  <c r="T544" i="3" s="1"/>
  <c r="U544" i="3" s="1"/>
  <c r="V544" i="3" s="1"/>
  <c r="W544" i="3" s="1"/>
  <c r="X544" i="3" s="1"/>
  <c r="Y544" i="3" s="1"/>
  <c r="Z544" i="3" s="1"/>
  <c r="AA544" i="3" s="1"/>
  <c r="AB544" i="3" s="1"/>
  <c r="AC544" i="3" s="1"/>
  <c r="AD544" i="3" s="1"/>
  <c r="AE544" i="3" s="1"/>
  <c r="AF544" i="3" s="1"/>
  <c r="AG544" i="3" s="1"/>
  <c r="AH544" i="3" s="1"/>
  <c r="I195" i="3"/>
  <c r="J195" i="3" s="1"/>
  <c r="K195" i="3" s="1"/>
  <c r="L195" i="3" s="1"/>
  <c r="M195" i="3" s="1"/>
  <c r="E154" i="3"/>
  <c r="F154" i="3" s="1"/>
  <c r="G154" i="3" s="1"/>
  <c r="H154" i="3" s="1"/>
  <c r="E144" i="3"/>
  <c r="F144" i="3" s="1"/>
  <c r="G144" i="3" s="1"/>
  <c r="H144" i="3" s="1"/>
  <c r="E124" i="3"/>
  <c r="F124" i="3" s="1"/>
  <c r="G124" i="3" s="1"/>
  <c r="H124" i="3" s="1"/>
  <c r="E119" i="3"/>
  <c r="F119" i="3" s="1"/>
  <c r="G119" i="3" s="1"/>
  <c r="H119" i="3" s="1"/>
  <c r="E94" i="3"/>
  <c r="F94" i="3" s="1"/>
  <c r="G94" i="3" s="1"/>
  <c r="H94" i="3" s="1"/>
  <c r="E45" i="3"/>
  <c r="F45" i="3" s="1"/>
  <c r="G45" i="3" s="1"/>
  <c r="H45" i="3" s="1"/>
  <c r="N195" i="3" l="1"/>
  <c r="O195" i="3" s="1"/>
  <c r="P195" i="3" s="1"/>
  <c r="Q195" i="3" s="1"/>
  <c r="R195" i="3" s="1"/>
  <c r="S139" i="3"/>
  <c r="T139" i="3" s="1"/>
  <c r="U139" i="3" s="1"/>
  <c r="V139" i="3" s="1"/>
  <c r="W139" i="3" s="1"/>
  <c r="X139" i="3" s="1"/>
  <c r="Y139" i="3" s="1"/>
  <c r="Z139" i="3" s="1"/>
  <c r="AA139" i="3" s="1"/>
  <c r="AB139" i="3" s="1"/>
  <c r="AC139" i="3" s="1"/>
  <c r="AD139" i="3" s="1"/>
  <c r="AE139" i="3" s="1"/>
  <c r="AF139" i="3" s="1"/>
  <c r="AG139" i="3" s="1"/>
  <c r="AH139" i="3" s="1"/>
  <c r="S149" i="3"/>
  <c r="T149" i="3" s="1"/>
  <c r="U149" i="3" s="1"/>
  <c r="V149" i="3" s="1"/>
  <c r="W149" i="3" s="1"/>
  <c r="X149" i="3" s="1"/>
  <c r="Y149" i="3" s="1"/>
  <c r="Z149" i="3" s="1"/>
  <c r="AA149" i="3" s="1"/>
  <c r="AB149" i="3" s="1"/>
  <c r="AC149" i="3" s="1"/>
  <c r="AD149" i="3" s="1"/>
  <c r="AE149" i="3" s="1"/>
  <c r="AF149" i="3" s="1"/>
  <c r="AG149" i="3" s="1"/>
  <c r="AH149" i="3" s="1"/>
  <c r="I45" i="3"/>
  <c r="J45" i="3" s="1"/>
  <c r="K45" i="3" s="1"/>
  <c r="L45" i="3" s="1"/>
  <c r="M45" i="3" s="1"/>
  <c r="I124" i="3"/>
  <c r="J124" i="3" s="1"/>
  <c r="K124" i="3" s="1"/>
  <c r="L124" i="3" s="1"/>
  <c r="M124" i="3" s="1"/>
  <c r="I154" i="3"/>
  <c r="J154" i="3" s="1"/>
  <c r="K154" i="3" s="1"/>
  <c r="L154" i="3" s="1"/>
  <c r="M154" i="3" s="1"/>
  <c r="I94" i="3"/>
  <c r="J94" i="3" s="1"/>
  <c r="K94" i="3" s="1"/>
  <c r="L94" i="3" s="1"/>
  <c r="M94" i="3" s="1"/>
  <c r="I119" i="3"/>
  <c r="J119" i="3" s="1"/>
  <c r="K119" i="3" s="1"/>
  <c r="L119" i="3" s="1"/>
  <c r="M119" i="3" s="1"/>
  <c r="I144" i="3"/>
  <c r="J144" i="3" s="1"/>
  <c r="K144" i="3" s="1"/>
  <c r="L144" i="3" s="1"/>
  <c r="M144" i="3" s="1"/>
  <c r="E485" i="3"/>
  <c r="F485" i="3" s="1"/>
  <c r="G485" i="3" s="1"/>
  <c r="H485" i="3" s="1"/>
  <c r="N94" i="3" l="1"/>
  <c r="O94" i="3" s="1"/>
  <c r="P94" i="3" s="1"/>
  <c r="Q94" i="3" s="1"/>
  <c r="R94" i="3" s="1"/>
  <c r="N45" i="3"/>
  <c r="O45" i="3" s="1"/>
  <c r="P45" i="3" s="1"/>
  <c r="Q45" i="3" s="1"/>
  <c r="R45" i="3" s="1"/>
  <c r="N124" i="3"/>
  <c r="O124" i="3" s="1"/>
  <c r="P124" i="3" s="1"/>
  <c r="Q124" i="3" s="1"/>
  <c r="R124" i="3" s="1"/>
  <c r="N119" i="3"/>
  <c r="O119" i="3" s="1"/>
  <c r="P119" i="3" s="1"/>
  <c r="Q119" i="3" s="1"/>
  <c r="R119" i="3" s="1"/>
  <c r="N154" i="3"/>
  <c r="O154" i="3" s="1"/>
  <c r="P154" i="3" s="1"/>
  <c r="Q154" i="3" s="1"/>
  <c r="R154" i="3" s="1"/>
  <c r="N144" i="3"/>
  <c r="O144" i="3" s="1"/>
  <c r="P144" i="3" s="1"/>
  <c r="Q144" i="3" s="1"/>
  <c r="R144" i="3" s="1"/>
  <c r="S195" i="3"/>
  <c r="T195" i="3" s="1"/>
  <c r="U195" i="3" s="1"/>
  <c r="V195" i="3" s="1"/>
  <c r="W195" i="3" s="1"/>
  <c r="X195" i="3" s="1"/>
  <c r="Y195" i="3" s="1"/>
  <c r="Z195" i="3" s="1"/>
  <c r="AA195" i="3" s="1"/>
  <c r="AB195" i="3" s="1"/>
  <c r="AC195" i="3" s="1"/>
  <c r="AD195" i="3" s="1"/>
  <c r="AE195" i="3" s="1"/>
  <c r="AF195" i="3" s="1"/>
  <c r="AG195" i="3" s="1"/>
  <c r="AH195" i="3" s="1"/>
  <c r="H109" i="10"/>
  <c r="I109" i="10" s="1"/>
  <c r="J109" i="10" s="1"/>
  <c r="K109" i="10" s="1"/>
  <c r="L109" i="10" s="1"/>
  <c r="M109" i="10" s="1"/>
  <c r="N109" i="10" s="1"/>
  <c r="O109" i="10" s="1"/>
  <c r="P109" i="10" s="1"/>
  <c r="Q109" i="10" s="1"/>
  <c r="R109" i="10" s="1"/>
  <c r="S109" i="10" s="1"/>
  <c r="T109" i="10" s="1"/>
  <c r="U109" i="10" s="1"/>
  <c r="V109" i="10" s="1"/>
  <c r="W109" i="10" s="1"/>
  <c r="X109" i="10" s="1"/>
  <c r="Y109" i="10" s="1"/>
  <c r="Z109" i="10" s="1"/>
  <c r="AA109" i="10" s="1"/>
  <c r="AB109" i="10" s="1"/>
  <c r="AC109" i="10" s="1"/>
  <c r="AD109" i="10" s="1"/>
  <c r="AE109" i="10" s="1"/>
  <c r="AF109" i="10" s="1"/>
  <c r="AG109" i="10" s="1"/>
  <c r="AH109" i="10" s="1"/>
  <c r="AI109" i="10" s="1"/>
  <c r="AJ109" i="10" s="1"/>
  <c r="AK109" i="10" s="1"/>
  <c r="H72" i="10"/>
  <c r="I72" i="10" s="1"/>
  <c r="J72" i="10" s="1"/>
  <c r="K72" i="10" s="1"/>
  <c r="L72" i="10" s="1"/>
  <c r="M72" i="10" s="1"/>
  <c r="N72" i="10" s="1"/>
  <c r="O72" i="10" s="1"/>
  <c r="P72" i="10" s="1"/>
  <c r="Q72" i="10" s="1"/>
  <c r="R72" i="10" s="1"/>
  <c r="S72" i="10" s="1"/>
  <c r="T72" i="10" s="1"/>
  <c r="U72" i="10" s="1"/>
  <c r="V72" i="10" s="1"/>
  <c r="W72" i="10" s="1"/>
  <c r="X72" i="10" s="1"/>
  <c r="Y72" i="10" s="1"/>
  <c r="Z72" i="10" s="1"/>
  <c r="AA72" i="10" s="1"/>
  <c r="AB72" i="10" s="1"/>
  <c r="AC72" i="10" s="1"/>
  <c r="AD72" i="10" s="1"/>
  <c r="AE72" i="10" s="1"/>
  <c r="AF72" i="10" s="1"/>
  <c r="AG72" i="10" s="1"/>
  <c r="AH72" i="10" s="1"/>
  <c r="AI72" i="10" s="1"/>
  <c r="AJ72" i="10" s="1"/>
  <c r="AK72" i="10" s="1"/>
  <c r="H61" i="10"/>
  <c r="I61" i="10" s="1"/>
  <c r="J61" i="10" s="1"/>
  <c r="K61" i="10" s="1"/>
  <c r="L61" i="10" s="1"/>
  <c r="M61" i="10" s="1"/>
  <c r="N61" i="10" s="1"/>
  <c r="O61" i="10" s="1"/>
  <c r="P61" i="10" s="1"/>
  <c r="Q61" i="10" s="1"/>
  <c r="R61" i="10" s="1"/>
  <c r="S61" i="10" s="1"/>
  <c r="T61" i="10" s="1"/>
  <c r="U61" i="10" s="1"/>
  <c r="V61" i="10" s="1"/>
  <c r="W61" i="10" s="1"/>
  <c r="X61" i="10" s="1"/>
  <c r="Y61" i="10" s="1"/>
  <c r="Z61" i="10" s="1"/>
  <c r="AA61" i="10" s="1"/>
  <c r="AB61" i="10" s="1"/>
  <c r="AC61" i="10" s="1"/>
  <c r="AD61" i="10" s="1"/>
  <c r="AE61" i="10" s="1"/>
  <c r="AF61" i="10" s="1"/>
  <c r="AG61" i="10" s="1"/>
  <c r="AH61" i="10" s="1"/>
  <c r="AI61" i="10" s="1"/>
  <c r="AJ61" i="10" s="1"/>
  <c r="AK61" i="10" s="1"/>
  <c r="H16" i="10"/>
  <c r="I16" i="10" s="1"/>
  <c r="J16" i="10" s="1"/>
  <c r="K16" i="10" s="1"/>
  <c r="L16" i="10" s="1"/>
  <c r="M16" i="10" s="1"/>
  <c r="N16" i="10" s="1"/>
  <c r="O16" i="10" s="1"/>
  <c r="P16" i="10" s="1"/>
  <c r="Q16" i="10" s="1"/>
  <c r="R16" i="10" s="1"/>
  <c r="S16" i="10" s="1"/>
  <c r="T16" i="10" s="1"/>
  <c r="U16" i="10" s="1"/>
  <c r="V16" i="10" s="1"/>
  <c r="W16" i="10" s="1"/>
  <c r="X16" i="10" s="1"/>
  <c r="Y16" i="10" s="1"/>
  <c r="Z16" i="10" s="1"/>
  <c r="AA16" i="10" s="1"/>
  <c r="AB16" i="10" s="1"/>
  <c r="AC16" i="10" s="1"/>
  <c r="AD16" i="10" s="1"/>
  <c r="AE16" i="10" s="1"/>
  <c r="AF16" i="10" s="1"/>
  <c r="AG16" i="10" s="1"/>
  <c r="AH16" i="10" s="1"/>
  <c r="AI16" i="10" s="1"/>
  <c r="AJ16" i="10" s="1"/>
  <c r="AK16" i="10" s="1"/>
  <c r="H5" i="10"/>
  <c r="I5" i="10" s="1"/>
  <c r="J5" i="10" s="1"/>
  <c r="K5" i="10" s="1"/>
  <c r="L5" i="10" s="1"/>
  <c r="M5" i="10" s="1"/>
  <c r="N5" i="10" s="1"/>
  <c r="O5" i="10" s="1"/>
  <c r="P5" i="10" s="1"/>
  <c r="Q5" i="10" s="1"/>
  <c r="R5" i="10" s="1"/>
  <c r="S5" i="10" s="1"/>
  <c r="T5" i="10" s="1"/>
  <c r="U5" i="10" s="1"/>
  <c r="V5" i="10" s="1"/>
  <c r="W5" i="10" s="1"/>
  <c r="X5" i="10" s="1"/>
  <c r="Y5" i="10" s="1"/>
  <c r="Z5" i="10" s="1"/>
  <c r="AA5" i="10" s="1"/>
  <c r="AB5" i="10" s="1"/>
  <c r="AC5" i="10" s="1"/>
  <c r="AD5" i="10" s="1"/>
  <c r="AE5" i="10" s="1"/>
  <c r="AF5" i="10" s="1"/>
  <c r="AG5" i="10" s="1"/>
  <c r="AH5" i="10" s="1"/>
  <c r="AI5" i="10" s="1"/>
  <c r="AJ5" i="10" s="1"/>
  <c r="AK5" i="10" s="1"/>
  <c r="V485" i="3"/>
  <c r="W485" i="3" s="1"/>
  <c r="X485" i="3" s="1"/>
  <c r="Y485" i="3" s="1"/>
  <c r="Z485" i="3" s="1"/>
  <c r="AA485" i="3" s="1"/>
  <c r="AB485" i="3" s="1"/>
  <c r="AC485" i="3" s="1"/>
  <c r="AD485" i="3" s="1"/>
  <c r="AE485" i="3" s="1"/>
  <c r="AF485" i="3" s="1"/>
  <c r="AG485" i="3" s="1"/>
  <c r="AH485" i="3" s="1"/>
  <c r="E514" i="3"/>
  <c r="F514" i="3" s="1"/>
  <c r="G514" i="3" s="1"/>
  <c r="H514" i="3" s="1"/>
  <c r="E89" i="3"/>
  <c r="F89" i="3" s="1"/>
  <c r="G89" i="3" s="1"/>
  <c r="H89" i="3" s="1"/>
  <c r="E293" i="3"/>
  <c r="F293" i="3" s="1"/>
  <c r="G293" i="3" s="1"/>
  <c r="H293" i="3" s="1"/>
  <c r="E272" i="3"/>
  <c r="F272" i="3" s="1"/>
  <c r="G272" i="3" s="1"/>
  <c r="H272" i="3" s="1"/>
  <c r="E524" i="3"/>
  <c r="F524" i="3" s="1"/>
  <c r="G524" i="3" s="1"/>
  <c r="H524" i="3" s="1"/>
  <c r="E478" i="3"/>
  <c r="F478" i="3" s="1"/>
  <c r="G478" i="3" s="1"/>
  <c r="H478" i="3" s="1"/>
  <c r="E471" i="3"/>
  <c r="F471" i="3" s="1"/>
  <c r="G471" i="3" s="1"/>
  <c r="H471" i="3" s="1"/>
  <c r="E446" i="3"/>
  <c r="F446" i="3" s="1"/>
  <c r="G446" i="3" s="1"/>
  <c r="H446" i="3" s="1"/>
  <c r="E405" i="3"/>
  <c r="F405" i="3" s="1"/>
  <c r="G405" i="3" s="1"/>
  <c r="H405" i="3" s="1"/>
  <c r="E388" i="3"/>
  <c r="F388" i="3" s="1"/>
  <c r="G388" i="3" s="1"/>
  <c r="H388" i="3" s="1"/>
  <c r="E348" i="3"/>
  <c r="F348" i="3" s="1"/>
  <c r="G348" i="3" s="1"/>
  <c r="H348" i="3" s="1"/>
  <c r="E328" i="3"/>
  <c r="F328" i="3" s="1"/>
  <c r="G328" i="3" s="1"/>
  <c r="H328" i="3" s="1"/>
  <c r="E313" i="3"/>
  <c r="F313" i="3" s="1"/>
  <c r="G313" i="3" s="1"/>
  <c r="H313" i="3" s="1"/>
  <c r="E188" i="3"/>
  <c r="F188" i="3" s="1"/>
  <c r="G188" i="3" s="1"/>
  <c r="H188" i="3" s="1"/>
  <c r="E183" i="3"/>
  <c r="F183" i="3" s="1"/>
  <c r="G183" i="3" s="1"/>
  <c r="H183" i="3" s="1"/>
  <c r="E178" i="3"/>
  <c r="F178" i="3" s="1"/>
  <c r="G178" i="3" s="1"/>
  <c r="H178" i="3" s="1"/>
  <c r="E169" i="3"/>
  <c r="F169" i="3" s="1"/>
  <c r="G169" i="3" s="1"/>
  <c r="H169" i="3" s="1"/>
  <c r="E251" i="3"/>
  <c r="F251" i="3" s="1"/>
  <c r="G251" i="3" s="1"/>
  <c r="H251" i="3" s="1"/>
  <c r="E244" i="3"/>
  <c r="F244" i="3" s="1"/>
  <c r="G244" i="3" s="1"/>
  <c r="H244" i="3" s="1"/>
  <c r="E239" i="3"/>
  <c r="F239" i="3" s="1"/>
  <c r="G239" i="3" s="1"/>
  <c r="H239" i="3" s="1"/>
  <c r="E219" i="3"/>
  <c r="F219" i="3" s="1"/>
  <c r="G219" i="3" s="1"/>
  <c r="H219" i="3" s="1"/>
  <c r="E209" i="3"/>
  <c r="F209" i="3" s="1"/>
  <c r="G209" i="3" s="1"/>
  <c r="H209" i="3" s="1"/>
  <c r="E99" i="3"/>
  <c r="F99" i="3" s="1"/>
  <c r="G99" i="3" s="1"/>
  <c r="H99" i="3" s="1"/>
  <c r="E134" i="3"/>
  <c r="F134" i="3" s="1"/>
  <c r="G134" i="3" s="1"/>
  <c r="H134" i="3" s="1"/>
  <c r="E114" i="3"/>
  <c r="F114" i="3" s="1"/>
  <c r="G114" i="3" s="1"/>
  <c r="H114" i="3" s="1"/>
  <c r="E104" i="3"/>
  <c r="F104" i="3" s="1"/>
  <c r="G104" i="3" s="1"/>
  <c r="H104" i="3" s="1"/>
  <c r="E129" i="3"/>
  <c r="F129" i="3" s="1"/>
  <c r="G129" i="3" s="1"/>
  <c r="H129" i="3" s="1"/>
  <c r="E74" i="3"/>
  <c r="F74" i="3" s="1"/>
  <c r="G74" i="3" s="1"/>
  <c r="H74" i="3" s="1"/>
  <c r="E31" i="3"/>
  <c r="F31" i="3" s="1"/>
  <c r="G31" i="3" s="1"/>
  <c r="H31" i="3" s="1"/>
  <c r="E26" i="3"/>
  <c r="F26" i="3" s="1"/>
  <c r="G26" i="3" s="1"/>
  <c r="H26" i="3" s="1"/>
  <c r="E5" i="3"/>
  <c r="F5" i="3" s="1"/>
  <c r="G5" i="3" s="1"/>
  <c r="H5" i="3" s="1"/>
  <c r="S154" i="3" l="1"/>
  <c r="T154" i="3" s="1"/>
  <c r="U154" i="3" s="1"/>
  <c r="V154" i="3" s="1"/>
  <c r="W154" i="3" s="1"/>
  <c r="X154" i="3" s="1"/>
  <c r="Y154" i="3" s="1"/>
  <c r="Z154" i="3" s="1"/>
  <c r="AA154" i="3" s="1"/>
  <c r="AB154" i="3" s="1"/>
  <c r="AC154" i="3" s="1"/>
  <c r="AD154" i="3" s="1"/>
  <c r="AE154" i="3" s="1"/>
  <c r="AF154" i="3" s="1"/>
  <c r="AG154" i="3" s="1"/>
  <c r="AH154" i="3" s="1"/>
  <c r="S119" i="3"/>
  <c r="T119" i="3" s="1"/>
  <c r="U119" i="3" s="1"/>
  <c r="V119" i="3" s="1"/>
  <c r="W119" i="3" s="1"/>
  <c r="X119" i="3" s="1"/>
  <c r="Y119" i="3" s="1"/>
  <c r="Z119" i="3" s="1"/>
  <c r="AA119" i="3" s="1"/>
  <c r="AB119" i="3" s="1"/>
  <c r="AC119" i="3" s="1"/>
  <c r="AD119" i="3" s="1"/>
  <c r="AE119" i="3" s="1"/>
  <c r="AF119" i="3" s="1"/>
  <c r="AG119" i="3" s="1"/>
  <c r="AH119" i="3" s="1"/>
  <c r="S144" i="3"/>
  <c r="T144" i="3" s="1"/>
  <c r="U144" i="3" s="1"/>
  <c r="V144" i="3" s="1"/>
  <c r="W144" i="3" s="1"/>
  <c r="X144" i="3" s="1"/>
  <c r="Y144" i="3" s="1"/>
  <c r="Z144" i="3" s="1"/>
  <c r="AA144" i="3" s="1"/>
  <c r="AB144" i="3" s="1"/>
  <c r="AC144" i="3" s="1"/>
  <c r="AD144" i="3" s="1"/>
  <c r="AE144" i="3" s="1"/>
  <c r="AF144" i="3" s="1"/>
  <c r="AG144" i="3" s="1"/>
  <c r="AH144" i="3" s="1"/>
  <c r="S124" i="3"/>
  <c r="T124" i="3" s="1"/>
  <c r="U124" i="3" s="1"/>
  <c r="V124" i="3" s="1"/>
  <c r="W124" i="3" s="1"/>
  <c r="X124" i="3" s="1"/>
  <c r="Y124" i="3" s="1"/>
  <c r="Z124" i="3" s="1"/>
  <c r="AA124" i="3" s="1"/>
  <c r="AB124" i="3" s="1"/>
  <c r="AC124" i="3" s="1"/>
  <c r="AD124" i="3" s="1"/>
  <c r="AE124" i="3" s="1"/>
  <c r="AF124" i="3" s="1"/>
  <c r="AG124" i="3" s="1"/>
  <c r="AH124" i="3" s="1"/>
  <c r="S45" i="3"/>
  <c r="T45" i="3" s="1"/>
  <c r="U45" i="3" s="1"/>
  <c r="V45" i="3" s="1"/>
  <c r="W45" i="3" s="1"/>
  <c r="X45" i="3" s="1"/>
  <c r="Y45" i="3" s="1"/>
  <c r="Z45" i="3" s="1"/>
  <c r="AA45" i="3" s="1"/>
  <c r="AB45" i="3" s="1"/>
  <c r="AC45" i="3" s="1"/>
  <c r="AD45" i="3" s="1"/>
  <c r="AE45" i="3" s="1"/>
  <c r="AF45" i="3" s="1"/>
  <c r="AG45" i="3" s="1"/>
  <c r="AH45" i="3" s="1"/>
  <c r="S94" i="3"/>
  <c r="T94" i="3" s="1"/>
  <c r="U94" i="3" s="1"/>
  <c r="V94" i="3" s="1"/>
  <c r="W94" i="3" s="1"/>
  <c r="X94" i="3" s="1"/>
  <c r="Y94" i="3" s="1"/>
  <c r="Z94" i="3" s="1"/>
  <c r="AA94" i="3" s="1"/>
  <c r="AB94" i="3" s="1"/>
  <c r="AC94" i="3" s="1"/>
  <c r="AD94" i="3" s="1"/>
  <c r="AE94" i="3" s="1"/>
  <c r="AF94" i="3" s="1"/>
  <c r="AG94" i="3" s="1"/>
  <c r="AH94" i="3" s="1"/>
  <c r="I219" i="3"/>
  <c r="J219" i="3" s="1"/>
  <c r="K219" i="3" s="1"/>
  <c r="L219" i="3" s="1"/>
  <c r="M219" i="3" s="1"/>
  <c r="I239" i="3"/>
  <c r="J239" i="3" s="1"/>
  <c r="K239" i="3" s="1"/>
  <c r="L239" i="3" s="1"/>
  <c r="M239" i="3" s="1"/>
  <c r="I328" i="3"/>
  <c r="J328" i="3" s="1"/>
  <c r="K328" i="3" s="1"/>
  <c r="L328" i="3" s="1"/>
  <c r="M328" i="3" s="1"/>
  <c r="I272" i="3"/>
  <c r="J272" i="3" s="1"/>
  <c r="K272" i="3" s="1"/>
  <c r="L272" i="3" s="1"/>
  <c r="M272" i="3" s="1"/>
  <c r="I293" i="3"/>
  <c r="J293" i="3" s="1"/>
  <c r="K293" i="3" s="1"/>
  <c r="L293" i="3" s="1"/>
  <c r="M293" i="3" s="1"/>
  <c r="I388" i="3"/>
  <c r="J388" i="3" s="1"/>
  <c r="K388" i="3" s="1"/>
  <c r="L388" i="3" s="1"/>
  <c r="M388" i="3" s="1"/>
  <c r="I89" i="3"/>
  <c r="J89" i="3" s="1"/>
  <c r="K89" i="3" s="1"/>
  <c r="L89" i="3" s="1"/>
  <c r="M89" i="3" s="1"/>
  <c r="I313" i="3"/>
  <c r="J313" i="3" s="1"/>
  <c r="K313" i="3" s="1"/>
  <c r="L313" i="3" s="1"/>
  <c r="M313" i="3" s="1"/>
  <c r="I74" i="3"/>
  <c r="J74" i="3" s="1"/>
  <c r="K74" i="3" s="1"/>
  <c r="L74" i="3" s="1"/>
  <c r="M74" i="3" s="1"/>
  <c r="I104" i="3"/>
  <c r="J104" i="3" s="1"/>
  <c r="K104" i="3" s="1"/>
  <c r="L104" i="3" s="1"/>
  <c r="M104" i="3" s="1"/>
  <c r="I114" i="3"/>
  <c r="J114" i="3" s="1"/>
  <c r="K114" i="3" s="1"/>
  <c r="L114" i="3" s="1"/>
  <c r="M114" i="3" s="1"/>
  <c r="I169" i="3"/>
  <c r="J169" i="3" s="1"/>
  <c r="K169" i="3" s="1"/>
  <c r="L169" i="3" s="1"/>
  <c r="M169" i="3" s="1"/>
  <c r="I405" i="3"/>
  <c r="J405" i="3" s="1"/>
  <c r="K405" i="3" s="1"/>
  <c r="L405" i="3" s="1"/>
  <c r="M405" i="3" s="1"/>
  <c r="I514" i="3"/>
  <c r="J514" i="3" s="1"/>
  <c r="K514" i="3" s="1"/>
  <c r="L514" i="3" s="1"/>
  <c r="M514" i="3" s="1"/>
  <c r="I31" i="3"/>
  <c r="J31" i="3" s="1"/>
  <c r="K31" i="3" s="1"/>
  <c r="L31" i="3" s="1"/>
  <c r="M31" i="3" s="1"/>
  <c r="I244" i="3"/>
  <c r="J244" i="3" s="1"/>
  <c r="K244" i="3" s="1"/>
  <c r="L244" i="3" s="1"/>
  <c r="M244" i="3" s="1"/>
  <c r="I5" i="3"/>
  <c r="J5" i="3" s="1"/>
  <c r="K5" i="3" s="1"/>
  <c r="L5" i="3" s="1"/>
  <c r="M5" i="3" s="1"/>
  <c r="I134" i="3"/>
  <c r="J134" i="3" s="1"/>
  <c r="K134" i="3" s="1"/>
  <c r="L134" i="3" s="1"/>
  <c r="M134" i="3" s="1"/>
  <c r="I178" i="3"/>
  <c r="J178" i="3" s="1"/>
  <c r="K178" i="3" s="1"/>
  <c r="L178" i="3" s="1"/>
  <c r="M178" i="3" s="1"/>
  <c r="I446" i="3"/>
  <c r="J446" i="3" s="1"/>
  <c r="K446" i="3" s="1"/>
  <c r="L446" i="3" s="1"/>
  <c r="M446" i="3" s="1"/>
  <c r="I129" i="3"/>
  <c r="J129" i="3" s="1"/>
  <c r="K129" i="3" s="1"/>
  <c r="L129" i="3" s="1"/>
  <c r="M129" i="3" s="1"/>
  <c r="I99" i="3"/>
  <c r="J99" i="3" s="1"/>
  <c r="K99" i="3" s="1"/>
  <c r="L99" i="3" s="1"/>
  <c r="M99" i="3" s="1"/>
  <c r="I183" i="3"/>
  <c r="J183" i="3" s="1"/>
  <c r="K183" i="3" s="1"/>
  <c r="L183" i="3" s="1"/>
  <c r="M183" i="3" s="1"/>
  <c r="I471" i="3"/>
  <c r="J471" i="3" s="1"/>
  <c r="K471" i="3" s="1"/>
  <c r="L471" i="3" s="1"/>
  <c r="M471" i="3" s="1"/>
  <c r="I524" i="3"/>
  <c r="J524" i="3" s="1"/>
  <c r="K524" i="3" s="1"/>
  <c r="L524" i="3" s="1"/>
  <c r="M524" i="3" s="1"/>
  <c r="I348" i="3"/>
  <c r="J348" i="3" s="1"/>
  <c r="K348" i="3" s="1"/>
  <c r="L348" i="3" s="1"/>
  <c r="M348" i="3" s="1"/>
  <c r="I251" i="3"/>
  <c r="J251" i="3" s="1"/>
  <c r="K251" i="3" s="1"/>
  <c r="L251" i="3" s="1"/>
  <c r="M251" i="3" s="1"/>
  <c r="I26" i="3"/>
  <c r="J26" i="3" s="1"/>
  <c r="K26" i="3" s="1"/>
  <c r="L26" i="3" s="1"/>
  <c r="M26" i="3" s="1"/>
  <c r="I209" i="3"/>
  <c r="J209" i="3" s="1"/>
  <c r="K209" i="3" s="1"/>
  <c r="L209" i="3" s="1"/>
  <c r="M209" i="3" s="1"/>
  <c r="I188" i="3"/>
  <c r="J188" i="3" s="1"/>
  <c r="K188" i="3" s="1"/>
  <c r="L188" i="3" s="1"/>
  <c r="M188" i="3" s="1"/>
  <c r="I478" i="3"/>
  <c r="J478" i="3" s="1"/>
  <c r="K478" i="3" s="1"/>
  <c r="L478" i="3" s="1"/>
  <c r="M478" i="3" s="1"/>
  <c r="N239" i="3" l="1"/>
  <c r="O239" i="3" s="1"/>
  <c r="P239" i="3" s="1"/>
  <c r="Q239" i="3" s="1"/>
  <c r="R239" i="3" s="1"/>
  <c r="N471" i="3"/>
  <c r="O471" i="3" s="1"/>
  <c r="P471" i="3" s="1"/>
  <c r="Q471" i="3" s="1"/>
  <c r="R471" i="3" s="1"/>
  <c r="N5" i="3"/>
  <c r="O5" i="3" s="1"/>
  <c r="P5" i="3" s="1"/>
  <c r="Q5" i="3" s="1"/>
  <c r="R5" i="3" s="1"/>
  <c r="N74" i="3"/>
  <c r="O74" i="3" s="1"/>
  <c r="P74" i="3" s="1"/>
  <c r="Q74" i="3" s="1"/>
  <c r="R74" i="3" s="1"/>
  <c r="N219" i="3"/>
  <c r="O219" i="3" s="1"/>
  <c r="P219" i="3" s="1"/>
  <c r="Q219" i="3" s="1"/>
  <c r="R219" i="3" s="1"/>
  <c r="N524" i="3"/>
  <c r="O524" i="3" s="1"/>
  <c r="P524" i="3" s="1"/>
  <c r="Q524" i="3" s="1"/>
  <c r="R524" i="3" s="1"/>
  <c r="N313" i="3"/>
  <c r="O313" i="3" s="1"/>
  <c r="P313" i="3" s="1"/>
  <c r="Q313" i="3" s="1"/>
  <c r="R313" i="3" s="1"/>
  <c r="N99" i="3"/>
  <c r="O99" i="3" s="1"/>
  <c r="P99" i="3" s="1"/>
  <c r="Q99" i="3" s="1"/>
  <c r="R99" i="3" s="1"/>
  <c r="N31" i="3"/>
  <c r="O31" i="3" s="1"/>
  <c r="P31" i="3" s="1"/>
  <c r="Q31" i="3" s="1"/>
  <c r="R31" i="3" s="1"/>
  <c r="N89" i="3"/>
  <c r="O89" i="3" s="1"/>
  <c r="P89" i="3" s="1"/>
  <c r="Q89" i="3" s="1"/>
  <c r="R89" i="3" s="1"/>
  <c r="N104" i="3"/>
  <c r="O104" i="3" s="1"/>
  <c r="P104" i="3" s="1"/>
  <c r="Q104" i="3" s="1"/>
  <c r="R104" i="3" s="1"/>
  <c r="N188" i="3"/>
  <c r="O188" i="3" s="1"/>
  <c r="P188" i="3" s="1"/>
  <c r="Q188" i="3" s="1"/>
  <c r="R188" i="3" s="1"/>
  <c r="N514" i="3"/>
  <c r="O514" i="3" s="1"/>
  <c r="P514" i="3" s="1"/>
  <c r="Q514" i="3" s="1"/>
  <c r="R514" i="3" s="1"/>
  <c r="N388" i="3"/>
  <c r="O388" i="3" s="1"/>
  <c r="P388" i="3" s="1"/>
  <c r="Q388" i="3" s="1"/>
  <c r="R388" i="3" s="1"/>
  <c r="N134" i="3"/>
  <c r="O134" i="3" s="1"/>
  <c r="P134" i="3" s="1"/>
  <c r="Q134" i="3" s="1"/>
  <c r="R134" i="3" s="1"/>
  <c r="N244" i="3"/>
  <c r="O244" i="3" s="1"/>
  <c r="P244" i="3" s="1"/>
  <c r="Q244" i="3" s="1"/>
  <c r="R244" i="3" s="1"/>
  <c r="N26" i="3"/>
  <c r="O26" i="3" s="1"/>
  <c r="P26" i="3" s="1"/>
  <c r="Q26" i="3" s="1"/>
  <c r="R26" i="3" s="1"/>
  <c r="N129" i="3"/>
  <c r="O129" i="3" s="1"/>
  <c r="P129" i="3" s="1"/>
  <c r="Q129" i="3" s="1"/>
  <c r="R129" i="3" s="1"/>
  <c r="N405" i="3"/>
  <c r="O405" i="3" s="1"/>
  <c r="P405" i="3" s="1"/>
  <c r="Q405" i="3" s="1"/>
  <c r="R405" i="3" s="1"/>
  <c r="N293" i="3"/>
  <c r="O293" i="3" s="1"/>
  <c r="P293" i="3" s="1"/>
  <c r="Q293" i="3" s="1"/>
  <c r="R293" i="3" s="1"/>
  <c r="N478" i="3"/>
  <c r="O478" i="3" s="1"/>
  <c r="P478" i="3" s="1"/>
  <c r="Q478" i="3" s="1"/>
  <c r="R478" i="3" s="1"/>
  <c r="N209" i="3"/>
  <c r="O209" i="3" s="1"/>
  <c r="P209" i="3" s="1"/>
  <c r="Q209" i="3" s="1"/>
  <c r="R209" i="3" s="1"/>
  <c r="N251" i="3"/>
  <c r="O251" i="3" s="1"/>
  <c r="P251" i="3" s="1"/>
  <c r="Q251" i="3" s="1"/>
  <c r="R251" i="3" s="1"/>
  <c r="N446" i="3"/>
  <c r="O446" i="3" s="1"/>
  <c r="P446" i="3" s="1"/>
  <c r="Q446" i="3" s="1"/>
  <c r="R446" i="3" s="1"/>
  <c r="N169" i="3"/>
  <c r="O169" i="3" s="1"/>
  <c r="P169" i="3" s="1"/>
  <c r="Q169" i="3" s="1"/>
  <c r="R169" i="3" s="1"/>
  <c r="N272" i="3"/>
  <c r="O272" i="3" s="1"/>
  <c r="P272" i="3" s="1"/>
  <c r="Q272" i="3" s="1"/>
  <c r="R272" i="3" s="1"/>
  <c r="N183" i="3"/>
  <c r="O183" i="3" s="1"/>
  <c r="P183" i="3" s="1"/>
  <c r="Q183" i="3" s="1"/>
  <c r="R183" i="3" s="1"/>
  <c r="N348" i="3"/>
  <c r="O348" i="3" s="1"/>
  <c r="P348" i="3" s="1"/>
  <c r="Q348" i="3" s="1"/>
  <c r="R348" i="3" s="1"/>
  <c r="N178" i="3"/>
  <c r="O178" i="3" s="1"/>
  <c r="P178" i="3" s="1"/>
  <c r="Q178" i="3" s="1"/>
  <c r="R178" i="3" s="1"/>
  <c r="N114" i="3"/>
  <c r="O114" i="3" s="1"/>
  <c r="P114" i="3" s="1"/>
  <c r="Q114" i="3" s="1"/>
  <c r="R114" i="3" s="1"/>
  <c r="N328" i="3"/>
  <c r="O328" i="3" s="1"/>
  <c r="P328" i="3" s="1"/>
  <c r="Q328" i="3" s="1"/>
  <c r="R328" i="3" s="1"/>
  <c r="S244" i="3" l="1"/>
  <c r="T244" i="3" s="1"/>
  <c r="U244" i="3" s="1"/>
  <c r="V244" i="3" s="1"/>
  <c r="W244" i="3" s="1"/>
  <c r="X244" i="3" s="1"/>
  <c r="Y244" i="3" s="1"/>
  <c r="Z244" i="3" s="1"/>
  <c r="AA244" i="3" s="1"/>
  <c r="AB244" i="3" s="1"/>
  <c r="AC244" i="3" s="1"/>
  <c r="AD244" i="3" s="1"/>
  <c r="AE244" i="3" s="1"/>
  <c r="AF244" i="3" s="1"/>
  <c r="AG244" i="3" s="1"/>
  <c r="AH244" i="3" s="1"/>
  <c r="S313" i="3"/>
  <c r="T313" i="3" s="1"/>
  <c r="U313" i="3" s="1"/>
  <c r="V313" i="3" s="1"/>
  <c r="W313" i="3" s="1"/>
  <c r="X313" i="3" s="1"/>
  <c r="Y313" i="3" s="1"/>
  <c r="Z313" i="3" s="1"/>
  <c r="AA313" i="3" s="1"/>
  <c r="AB313" i="3" s="1"/>
  <c r="AC313" i="3" s="1"/>
  <c r="AD313" i="3" s="1"/>
  <c r="AE313" i="3" s="1"/>
  <c r="AF313" i="3" s="1"/>
  <c r="AG313" i="3" s="1"/>
  <c r="AH313" i="3" s="1"/>
  <c r="S328" i="3"/>
  <c r="T328" i="3" s="1"/>
  <c r="U328" i="3" s="1"/>
  <c r="V328" i="3" s="1"/>
  <c r="W328" i="3" s="1"/>
  <c r="X328" i="3" s="1"/>
  <c r="Y328" i="3" s="1"/>
  <c r="Z328" i="3" s="1"/>
  <c r="AA328" i="3" s="1"/>
  <c r="AB328" i="3" s="1"/>
  <c r="AC328" i="3" s="1"/>
  <c r="AD328" i="3" s="1"/>
  <c r="AE328" i="3" s="1"/>
  <c r="AF328" i="3" s="1"/>
  <c r="AG328" i="3" s="1"/>
  <c r="AH328" i="3" s="1"/>
  <c r="S134" i="3"/>
  <c r="T134" i="3" s="1"/>
  <c r="U134" i="3" s="1"/>
  <c r="V134" i="3" s="1"/>
  <c r="W134" i="3" s="1"/>
  <c r="X134" i="3" s="1"/>
  <c r="Y134" i="3" s="1"/>
  <c r="Z134" i="3" s="1"/>
  <c r="AA134" i="3" s="1"/>
  <c r="AB134" i="3" s="1"/>
  <c r="AC134" i="3" s="1"/>
  <c r="AD134" i="3" s="1"/>
  <c r="AE134" i="3" s="1"/>
  <c r="AF134" i="3" s="1"/>
  <c r="AG134" i="3" s="1"/>
  <c r="AH134" i="3" s="1"/>
  <c r="S348" i="3"/>
  <c r="T348" i="3" s="1"/>
  <c r="U348" i="3" s="1"/>
  <c r="V348" i="3" s="1"/>
  <c r="W348" i="3" s="1"/>
  <c r="X348" i="3" s="1"/>
  <c r="Y348" i="3" s="1"/>
  <c r="Z348" i="3" s="1"/>
  <c r="AA348" i="3" s="1"/>
  <c r="AB348" i="3" s="1"/>
  <c r="AC348" i="3" s="1"/>
  <c r="AD348" i="3" s="1"/>
  <c r="AE348" i="3" s="1"/>
  <c r="AF348" i="3" s="1"/>
  <c r="AG348" i="3" s="1"/>
  <c r="AH348" i="3" s="1"/>
  <c r="S478" i="3"/>
  <c r="T478" i="3" s="1"/>
  <c r="U478" i="3" s="1"/>
  <c r="V478" i="3" s="1"/>
  <c r="W478" i="3" s="1"/>
  <c r="X478" i="3" s="1"/>
  <c r="Y478" i="3" s="1"/>
  <c r="Z478" i="3" s="1"/>
  <c r="AA478" i="3" s="1"/>
  <c r="AB478" i="3" s="1"/>
  <c r="AC478" i="3" s="1"/>
  <c r="AD478" i="3" s="1"/>
  <c r="AE478" i="3" s="1"/>
  <c r="AF478" i="3" s="1"/>
  <c r="AG478" i="3" s="1"/>
  <c r="AH478" i="3" s="1"/>
  <c r="S514" i="3"/>
  <c r="T514" i="3" s="1"/>
  <c r="U514" i="3" s="1"/>
  <c r="V514" i="3" s="1"/>
  <c r="W514" i="3" s="1"/>
  <c r="X514" i="3" s="1"/>
  <c r="Y514" i="3" s="1"/>
  <c r="Z514" i="3" s="1"/>
  <c r="AA514" i="3" s="1"/>
  <c r="AB514" i="3" s="1"/>
  <c r="AC514" i="3" s="1"/>
  <c r="AD514" i="3" s="1"/>
  <c r="AE514" i="3" s="1"/>
  <c r="AF514" i="3" s="1"/>
  <c r="AG514" i="3" s="1"/>
  <c r="AH514" i="3" s="1"/>
  <c r="S219" i="3"/>
  <c r="T219" i="3" s="1"/>
  <c r="U219" i="3" s="1"/>
  <c r="V219" i="3" s="1"/>
  <c r="W219" i="3" s="1"/>
  <c r="X219" i="3" s="1"/>
  <c r="Y219" i="3" s="1"/>
  <c r="Z219" i="3" s="1"/>
  <c r="AA219" i="3" s="1"/>
  <c r="AB219" i="3" s="1"/>
  <c r="AC219" i="3" s="1"/>
  <c r="AD219" i="3" s="1"/>
  <c r="AE219" i="3" s="1"/>
  <c r="AF219" i="3" s="1"/>
  <c r="AG219" i="3" s="1"/>
  <c r="AH219" i="3" s="1"/>
  <c r="S99" i="3"/>
  <c r="T99" i="3" s="1"/>
  <c r="U99" i="3" s="1"/>
  <c r="V99" i="3" s="1"/>
  <c r="W99" i="3" s="1"/>
  <c r="X99" i="3" s="1"/>
  <c r="Y99" i="3" s="1"/>
  <c r="Z99" i="3" s="1"/>
  <c r="AA99" i="3" s="1"/>
  <c r="AB99" i="3" s="1"/>
  <c r="AC99" i="3" s="1"/>
  <c r="AD99" i="3" s="1"/>
  <c r="AE99" i="3" s="1"/>
  <c r="AF99" i="3" s="1"/>
  <c r="AG99" i="3" s="1"/>
  <c r="AH99" i="3" s="1"/>
  <c r="S188" i="3"/>
  <c r="T188" i="3" s="1"/>
  <c r="U188" i="3" s="1"/>
  <c r="V188" i="3" s="1"/>
  <c r="W188" i="3" s="1"/>
  <c r="X188" i="3" s="1"/>
  <c r="Y188" i="3" s="1"/>
  <c r="Z188" i="3" s="1"/>
  <c r="AA188" i="3" s="1"/>
  <c r="AB188" i="3" s="1"/>
  <c r="AC188" i="3" s="1"/>
  <c r="AD188" i="3" s="1"/>
  <c r="AE188" i="3" s="1"/>
  <c r="AF188" i="3" s="1"/>
  <c r="AG188" i="3" s="1"/>
  <c r="AH188" i="3" s="1"/>
  <c r="S74" i="3"/>
  <c r="T74" i="3" s="1"/>
  <c r="U74" i="3" s="1"/>
  <c r="V74" i="3" s="1"/>
  <c r="W74" i="3" s="1"/>
  <c r="X74" i="3" s="1"/>
  <c r="Y74" i="3" s="1"/>
  <c r="Z74" i="3" s="1"/>
  <c r="AA74" i="3" s="1"/>
  <c r="AB74" i="3" s="1"/>
  <c r="AC74" i="3" s="1"/>
  <c r="AD74" i="3" s="1"/>
  <c r="AE74" i="3" s="1"/>
  <c r="AF74" i="3" s="1"/>
  <c r="AG74" i="3" s="1"/>
  <c r="AH74" i="3" s="1"/>
  <c r="S446" i="3"/>
  <c r="T446" i="3" s="1"/>
  <c r="U446" i="3" s="1"/>
  <c r="V446" i="3" s="1"/>
  <c r="W446" i="3" s="1"/>
  <c r="X446" i="3" s="1"/>
  <c r="Y446" i="3" s="1"/>
  <c r="Z446" i="3" s="1"/>
  <c r="AA446" i="3" s="1"/>
  <c r="AB446" i="3" s="1"/>
  <c r="AC446" i="3" s="1"/>
  <c r="AD446" i="3" s="1"/>
  <c r="AE446" i="3" s="1"/>
  <c r="AF446" i="3" s="1"/>
  <c r="AG446" i="3" s="1"/>
  <c r="AH446" i="3" s="1"/>
  <c r="S178" i="3"/>
  <c r="T178" i="3" s="1"/>
  <c r="U178" i="3" s="1"/>
  <c r="V178" i="3" s="1"/>
  <c r="W178" i="3" s="1"/>
  <c r="X178" i="3" s="1"/>
  <c r="Y178" i="3" s="1"/>
  <c r="Z178" i="3" s="1"/>
  <c r="AA178" i="3" s="1"/>
  <c r="AB178" i="3" s="1"/>
  <c r="AC178" i="3" s="1"/>
  <c r="AD178" i="3" s="1"/>
  <c r="AE178" i="3" s="1"/>
  <c r="AF178" i="3" s="1"/>
  <c r="AG178" i="3" s="1"/>
  <c r="AH178" i="3" s="1"/>
  <c r="S388" i="3"/>
  <c r="T388" i="3" s="1"/>
  <c r="U388" i="3" s="1"/>
  <c r="V388" i="3" s="1"/>
  <c r="W388" i="3" s="1"/>
  <c r="X388" i="3" s="1"/>
  <c r="Y388" i="3" s="1"/>
  <c r="Z388" i="3" s="1"/>
  <c r="AA388" i="3" s="1"/>
  <c r="AB388" i="3" s="1"/>
  <c r="AC388" i="3" s="1"/>
  <c r="AD388" i="3" s="1"/>
  <c r="AE388" i="3" s="1"/>
  <c r="AF388" i="3" s="1"/>
  <c r="AG388" i="3" s="1"/>
  <c r="AH388" i="3" s="1"/>
  <c r="S183" i="3"/>
  <c r="T183" i="3" s="1"/>
  <c r="U183" i="3" s="1"/>
  <c r="V183" i="3" s="1"/>
  <c r="W183" i="3" s="1"/>
  <c r="X183" i="3" s="1"/>
  <c r="Y183" i="3" s="1"/>
  <c r="Z183" i="3" s="1"/>
  <c r="AA183" i="3" s="1"/>
  <c r="AB183" i="3" s="1"/>
  <c r="AC183" i="3" s="1"/>
  <c r="AD183" i="3" s="1"/>
  <c r="AE183" i="3" s="1"/>
  <c r="AF183" i="3" s="1"/>
  <c r="AG183" i="3" s="1"/>
  <c r="AH183" i="3" s="1"/>
  <c r="S405" i="3"/>
  <c r="T405" i="3" s="1"/>
  <c r="U405" i="3" s="1"/>
  <c r="V405" i="3" s="1"/>
  <c r="W405" i="3" s="1"/>
  <c r="X405" i="3" s="1"/>
  <c r="Y405" i="3" s="1"/>
  <c r="Z405" i="3" s="1"/>
  <c r="AA405" i="3" s="1"/>
  <c r="AB405" i="3" s="1"/>
  <c r="AC405" i="3" s="1"/>
  <c r="AD405" i="3" s="1"/>
  <c r="AE405" i="3" s="1"/>
  <c r="AF405" i="3" s="1"/>
  <c r="AG405" i="3" s="1"/>
  <c r="AH405" i="3" s="1"/>
  <c r="S104" i="3"/>
  <c r="T104" i="3" s="1"/>
  <c r="U104" i="3" s="1"/>
  <c r="V104" i="3" s="1"/>
  <c r="W104" i="3" s="1"/>
  <c r="X104" i="3" s="1"/>
  <c r="Y104" i="3" s="1"/>
  <c r="Z104" i="3" s="1"/>
  <c r="AA104" i="3" s="1"/>
  <c r="AB104" i="3" s="1"/>
  <c r="AC104" i="3" s="1"/>
  <c r="AD104" i="3" s="1"/>
  <c r="AE104" i="3" s="1"/>
  <c r="AF104" i="3" s="1"/>
  <c r="AG104" i="3" s="1"/>
  <c r="AH104" i="3" s="1"/>
  <c r="S5" i="3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G5" i="3" s="1"/>
  <c r="AH5" i="3" s="1"/>
  <c r="S114" i="3"/>
  <c r="T114" i="3" s="1"/>
  <c r="U114" i="3" s="1"/>
  <c r="V114" i="3" s="1"/>
  <c r="W114" i="3" s="1"/>
  <c r="X114" i="3" s="1"/>
  <c r="Y114" i="3" s="1"/>
  <c r="Z114" i="3" s="1"/>
  <c r="AA114" i="3" s="1"/>
  <c r="AB114" i="3" s="1"/>
  <c r="AC114" i="3" s="1"/>
  <c r="AD114" i="3" s="1"/>
  <c r="AE114" i="3" s="1"/>
  <c r="AF114" i="3" s="1"/>
  <c r="AG114" i="3" s="1"/>
  <c r="AH114" i="3" s="1"/>
  <c r="S209" i="3"/>
  <c r="T209" i="3" s="1"/>
  <c r="U209" i="3" s="1"/>
  <c r="V209" i="3" s="1"/>
  <c r="W209" i="3" s="1"/>
  <c r="X209" i="3" s="1"/>
  <c r="Y209" i="3" s="1"/>
  <c r="Z209" i="3" s="1"/>
  <c r="AA209" i="3" s="1"/>
  <c r="AB209" i="3" s="1"/>
  <c r="AC209" i="3" s="1"/>
  <c r="AD209" i="3" s="1"/>
  <c r="AE209" i="3" s="1"/>
  <c r="AF209" i="3" s="1"/>
  <c r="AG209" i="3" s="1"/>
  <c r="AH209" i="3" s="1"/>
  <c r="S272" i="3"/>
  <c r="T272" i="3" s="1"/>
  <c r="U272" i="3" s="1"/>
  <c r="V272" i="3" s="1"/>
  <c r="W272" i="3" s="1"/>
  <c r="X272" i="3" s="1"/>
  <c r="Y272" i="3" s="1"/>
  <c r="Z272" i="3" s="1"/>
  <c r="AA272" i="3" s="1"/>
  <c r="AB272" i="3" s="1"/>
  <c r="AC272" i="3" s="1"/>
  <c r="AD272" i="3" s="1"/>
  <c r="AE272" i="3" s="1"/>
  <c r="AF272" i="3" s="1"/>
  <c r="AG272" i="3" s="1"/>
  <c r="AH272" i="3" s="1"/>
  <c r="S129" i="3"/>
  <c r="T129" i="3" s="1"/>
  <c r="U129" i="3" s="1"/>
  <c r="V129" i="3" s="1"/>
  <c r="W129" i="3" s="1"/>
  <c r="X129" i="3" s="1"/>
  <c r="Y129" i="3" s="1"/>
  <c r="Z129" i="3" s="1"/>
  <c r="AA129" i="3" s="1"/>
  <c r="AB129" i="3" s="1"/>
  <c r="AC129" i="3" s="1"/>
  <c r="AD129" i="3" s="1"/>
  <c r="AE129" i="3" s="1"/>
  <c r="AF129" i="3" s="1"/>
  <c r="AG129" i="3" s="1"/>
  <c r="AH129" i="3" s="1"/>
  <c r="S89" i="3"/>
  <c r="T89" i="3" s="1"/>
  <c r="U89" i="3" s="1"/>
  <c r="V89" i="3" s="1"/>
  <c r="W89" i="3" s="1"/>
  <c r="X89" i="3" s="1"/>
  <c r="Y89" i="3" s="1"/>
  <c r="Z89" i="3" s="1"/>
  <c r="AA89" i="3" s="1"/>
  <c r="AB89" i="3" s="1"/>
  <c r="AC89" i="3" s="1"/>
  <c r="AD89" i="3" s="1"/>
  <c r="AE89" i="3" s="1"/>
  <c r="AF89" i="3" s="1"/>
  <c r="AG89" i="3" s="1"/>
  <c r="AH89" i="3" s="1"/>
  <c r="S471" i="3"/>
  <c r="T471" i="3" s="1"/>
  <c r="U471" i="3" s="1"/>
  <c r="V471" i="3" s="1"/>
  <c r="W471" i="3" s="1"/>
  <c r="X471" i="3" s="1"/>
  <c r="Y471" i="3" s="1"/>
  <c r="Z471" i="3" s="1"/>
  <c r="AA471" i="3" s="1"/>
  <c r="AB471" i="3" s="1"/>
  <c r="AC471" i="3" s="1"/>
  <c r="AD471" i="3" s="1"/>
  <c r="AE471" i="3" s="1"/>
  <c r="AF471" i="3" s="1"/>
  <c r="AG471" i="3" s="1"/>
  <c r="AH471" i="3" s="1"/>
  <c r="S251" i="3"/>
  <c r="T251" i="3" s="1"/>
  <c r="U251" i="3" s="1"/>
  <c r="V251" i="3" s="1"/>
  <c r="W251" i="3" s="1"/>
  <c r="X251" i="3" s="1"/>
  <c r="Y251" i="3" s="1"/>
  <c r="Z251" i="3" s="1"/>
  <c r="AA251" i="3" s="1"/>
  <c r="AB251" i="3" s="1"/>
  <c r="AC251" i="3" s="1"/>
  <c r="AD251" i="3" s="1"/>
  <c r="AE251" i="3" s="1"/>
  <c r="AF251" i="3" s="1"/>
  <c r="AG251" i="3" s="1"/>
  <c r="AH251" i="3" s="1"/>
  <c r="S524" i="3"/>
  <c r="T524" i="3" s="1"/>
  <c r="U524" i="3" s="1"/>
  <c r="V524" i="3" s="1"/>
  <c r="W524" i="3" s="1"/>
  <c r="X524" i="3" s="1"/>
  <c r="Y524" i="3" s="1"/>
  <c r="Z524" i="3" s="1"/>
  <c r="AA524" i="3" s="1"/>
  <c r="AB524" i="3" s="1"/>
  <c r="AC524" i="3" s="1"/>
  <c r="AD524" i="3" s="1"/>
  <c r="AE524" i="3" s="1"/>
  <c r="AF524" i="3" s="1"/>
  <c r="AG524" i="3" s="1"/>
  <c r="AH524" i="3" s="1"/>
  <c r="S293" i="3"/>
  <c r="T293" i="3" s="1"/>
  <c r="U293" i="3" s="1"/>
  <c r="V293" i="3" s="1"/>
  <c r="W293" i="3" s="1"/>
  <c r="X293" i="3" s="1"/>
  <c r="Y293" i="3" s="1"/>
  <c r="Z293" i="3" s="1"/>
  <c r="AA293" i="3" s="1"/>
  <c r="AB293" i="3" s="1"/>
  <c r="AC293" i="3" s="1"/>
  <c r="AD293" i="3" s="1"/>
  <c r="AE293" i="3" s="1"/>
  <c r="AF293" i="3" s="1"/>
  <c r="AG293" i="3" s="1"/>
  <c r="AH293" i="3" s="1"/>
  <c r="S169" i="3"/>
  <c r="T169" i="3" s="1"/>
  <c r="U169" i="3" s="1"/>
  <c r="V169" i="3" s="1"/>
  <c r="W169" i="3" s="1"/>
  <c r="X169" i="3" s="1"/>
  <c r="Y169" i="3" s="1"/>
  <c r="Z169" i="3" s="1"/>
  <c r="AA169" i="3" s="1"/>
  <c r="AB169" i="3" s="1"/>
  <c r="AC169" i="3" s="1"/>
  <c r="AD169" i="3" s="1"/>
  <c r="AE169" i="3" s="1"/>
  <c r="AF169" i="3" s="1"/>
  <c r="AG169" i="3" s="1"/>
  <c r="AH169" i="3" s="1"/>
  <c r="S26" i="3"/>
  <c r="T26" i="3" s="1"/>
  <c r="U26" i="3" s="1"/>
  <c r="V26" i="3" s="1"/>
  <c r="W26" i="3" s="1"/>
  <c r="X26" i="3" s="1"/>
  <c r="Y26" i="3" s="1"/>
  <c r="Z26" i="3" s="1"/>
  <c r="AA26" i="3" s="1"/>
  <c r="AB26" i="3" s="1"/>
  <c r="AC26" i="3" s="1"/>
  <c r="AD26" i="3" s="1"/>
  <c r="AE26" i="3" s="1"/>
  <c r="AF26" i="3" s="1"/>
  <c r="AG26" i="3" s="1"/>
  <c r="AH26" i="3" s="1"/>
  <c r="S31" i="3"/>
  <c r="T31" i="3" s="1"/>
  <c r="U31" i="3" s="1"/>
  <c r="V31" i="3" s="1"/>
  <c r="W31" i="3" s="1"/>
  <c r="X31" i="3" s="1"/>
  <c r="Y31" i="3" s="1"/>
  <c r="Z31" i="3" s="1"/>
  <c r="AA31" i="3" s="1"/>
  <c r="AB31" i="3" s="1"/>
  <c r="AC31" i="3" s="1"/>
  <c r="AD31" i="3" s="1"/>
  <c r="AE31" i="3" s="1"/>
  <c r="AF31" i="3" s="1"/>
  <c r="AG31" i="3" s="1"/>
  <c r="AH31" i="3" s="1"/>
  <c r="S239" i="3"/>
  <c r="T239" i="3" s="1"/>
  <c r="U239" i="3" s="1"/>
  <c r="V239" i="3" s="1"/>
  <c r="W239" i="3" s="1"/>
  <c r="X239" i="3" s="1"/>
  <c r="Y239" i="3" s="1"/>
  <c r="Z239" i="3" s="1"/>
  <c r="AA239" i="3" s="1"/>
  <c r="AB239" i="3" s="1"/>
  <c r="AC239" i="3" s="1"/>
  <c r="AD239" i="3" s="1"/>
  <c r="AE239" i="3" s="1"/>
  <c r="AF239" i="3" s="1"/>
  <c r="AG239" i="3" s="1"/>
  <c r="AH239" i="3" s="1"/>
  <c r="V384" i="3" l="1"/>
  <c r="O384" i="3"/>
  <c r="F384" i="3"/>
  <c r="H384" i="3"/>
  <c r="M384" i="3"/>
  <c r="L384" i="3"/>
  <c r="P384" i="3"/>
  <c r="J384" i="3"/>
  <c r="G384" i="3"/>
  <c r="W384" i="3"/>
  <c r="U384" i="3"/>
  <c r="T384" i="3"/>
  <c r="Q384" i="3"/>
  <c r="K384" i="3"/>
  <c r="R384" i="3"/>
  <c r="E384" i="3" l="1"/>
  <c r="F373" i="3" l="1"/>
  <c r="L373" i="3"/>
  <c r="Q373" i="3"/>
  <c r="V373" i="3"/>
  <c r="P373" i="3"/>
  <c r="E373" i="3"/>
  <c r="J373" i="3"/>
  <c r="W373" i="3"/>
  <c r="R373" i="3"/>
  <c r="G373" i="3"/>
  <c r="K373" i="3"/>
  <c r="T373" i="3"/>
  <c r="O373" i="3"/>
  <c r="M373" i="3"/>
  <c r="U373" i="3"/>
  <c r="H373" i="3"/>
  <c r="E442" i="3" l="1"/>
  <c r="F442" i="3"/>
  <c r="R442" i="3"/>
  <c r="L442" i="3"/>
  <c r="Q442" i="3"/>
  <c r="O442" i="3"/>
  <c r="M442" i="3"/>
  <c r="J442" i="3"/>
  <c r="H442" i="3"/>
  <c r="T442" i="3"/>
  <c r="P442" i="3"/>
  <c r="W442" i="3"/>
  <c r="V442" i="3"/>
  <c r="K442" i="3"/>
  <c r="U442" i="3"/>
  <c r="G442" i="3"/>
  <c r="K431" i="3" l="1"/>
  <c r="O431" i="3"/>
  <c r="H431" i="3"/>
  <c r="J431" i="3"/>
  <c r="F431" i="3"/>
  <c r="Q431" i="3"/>
  <c r="V431" i="3"/>
  <c r="E431" i="3"/>
  <c r="L431" i="3"/>
  <c r="T431" i="3"/>
  <c r="U431" i="3"/>
  <c r="P431" i="3"/>
  <c r="M431" i="3"/>
  <c r="R431" i="3"/>
  <c r="G431" i="3"/>
  <c r="W431" i="3"/>
  <c r="G71" i="10" l="1"/>
  <c r="L139" i="10" l="1"/>
  <c r="G139" i="10"/>
  <c r="U139" i="10"/>
  <c r="AD139" i="10"/>
  <c r="J139" i="10"/>
  <c r="W139" i="10"/>
  <c r="AK71" i="10"/>
  <c r="AH205" i="3"/>
  <c r="R139" i="10"/>
  <c r="AH139" i="10"/>
  <c r="Z139" i="10"/>
  <c r="O139" i="10"/>
  <c r="M139" i="10"/>
  <c r="K139" i="10"/>
  <c r="Y139" i="10"/>
  <c r="S139" i="10"/>
  <c r="AC139" i="10" l="1"/>
  <c r="AK139" i="10"/>
  <c r="T139" i="10"/>
  <c r="R71" i="10"/>
  <c r="O205" i="3"/>
  <c r="AE205" i="3"/>
  <c r="AH71" i="10"/>
  <c r="Y205" i="3"/>
  <c r="AB71" i="10"/>
  <c r="V205" i="3"/>
  <c r="Y71" i="10"/>
  <c r="N139" i="10"/>
  <c r="AA139" i="10"/>
  <c r="AG139" i="10"/>
  <c r="Q205" i="3"/>
  <c r="T71" i="10"/>
  <c r="AF139" i="10"/>
  <c r="X139" i="10"/>
  <c r="K205" i="3"/>
  <c r="N71" i="10"/>
  <c r="K71" i="10"/>
  <c r="H205" i="3"/>
  <c r="U205" i="3"/>
  <c r="X71" i="10"/>
  <c r="I139" i="10"/>
  <c r="S71" i="10"/>
  <c r="P205" i="3"/>
  <c r="AE71" i="10"/>
  <c r="AB205" i="3"/>
  <c r="W205" i="3"/>
  <c r="Z71" i="10"/>
  <c r="T205" i="3"/>
  <c r="W71" i="10"/>
  <c r="H71" i="10"/>
  <c r="AI71" i="10"/>
  <c r="AF205" i="3"/>
  <c r="H139" i="10"/>
  <c r="AG205" i="3"/>
  <c r="AJ71" i="10"/>
  <c r="V139" i="10"/>
  <c r="P139" i="10"/>
  <c r="AI139" i="10"/>
  <c r="AB139" i="10"/>
  <c r="AE139" i="10"/>
  <c r="AD71" i="10"/>
  <c r="AA205" i="3"/>
  <c r="M205" i="3"/>
  <c r="P71" i="10"/>
  <c r="F205" i="3"/>
  <c r="I71" i="10"/>
  <c r="X205" i="3"/>
  <c r="AA71" i="10"/>
  <c r="R205" i="3"/>
  <c r="U71" i="10"/>
  <c r="J71" i="10"/>
  <c r="G205" i="3"/>
  <c r="S205" i="3"/>
  <c r="V71" i="10"/>
  <c r="Z205" i="3"/>
  <c r="AC71" i="10"/>
  <c r="AJ139" i="10"/>
  <c r="Q139" i="10"/>
  <c r="J205" i="3"/>
  <c r="M71" i="10"/>
  <c r="N205" i="3"/>
  <c r="Q71" i="10"/>
  <c r="O71" i="10"/>
  <c r="L205" i="3"/>
  <c r="L71" i="10"/>
  <c r="I205" i="3"/>
  <c r="AK47" i="10" l="1"/>
  <c r="AD205" i="3"/>
  <c r="AG71" i="10"/>
  <c r="AF71" i="10"/>
  <c r="AC205" i="3"/>
  <c r="AI47" i="10" l="1"/>
  <c r="AJ47" i="10"/>
  <c r="AH47" i="10"/>
  <c r="AC47" i="10"/>
  <c r="S47" i="10"/>
  <c r="W47" i="10"/>
  <c r="AE47" i="10"/>
  <c r="K47" i="10"/>
  <c r="AG47" i="10"/>
  <c r="Y47" i="10"/>
  <c r="R47" i="10"/>
  <c r="I47" i="10"/>
  <c r="L47" i="10"/>
  <c r="AB47" i="10"/>
  <c r="G47" i="10"/>
  <c r="V47" i="10"/>
  <c r="Q47" i="10"/>
  <c r="N47" i="10"/>
  <c r="O47" i="10"/>
  <c r="AF47" i="10"/>
  <c r="M47" i="10"/>
  <c r="AA47" i="10"/>
  <c r="J47" i="10"/>
  <c r="H47" i="10"/>
  <c r="U47" i="10"/>
  <c r="Z47" i="10"/>
  <c r="T47" i="10"/>
  <c r="X47" i="10"/>
  <c r="P47" i="10"/>
  <c r="AD47" i="10"/>
  <c r="AK86" i="10" l="1"/>
  <c r="L86" i="10" l="1"/>
  <c r="S86" i="10"/>
  <c r="T86" i="10"/>
  <c r="P86" i="10"/>
  <c r="O86" i="10"/>
  <c r="K86" i="10"/>
  <c r="I86" i="10" l="1"/>
  <c r="N86" i="10"/>
  <c r="Q86" i="10"/>
  <c r="R86" i="10"/>
  <c r="M86" i="10"/>
  <c r="J86" i="10"/>
  <c r="AB86" i="10" l="1"/>
  <c r="W86" i="10"/>
  <c r="AJ86" i="10"/>
  <c r="AI86" i="10"/>
  <c r="AA86" i="10"/>
  <c r="AF86" i="10"/>
  <c r="AD86" i="10"/>
  <c r="AE86" i="10"/>
  <c r="X86" i="10"/>
  <c r="AH86" i="10" l="1"/>
  <c r="AC86" i="10"/>
  <c r="AG86" i="10"/>
  <c r="V86" i="10"/>
  <c r="Z86" i="10"/>
  <c r="Y86" i="10"/>
  <c r="U86" i="10"/>
  <c r="H86" i="10"/>
  <c r="G86" i="10" l="1"/>
  <c r="AK77" i="10" l="1"/>
  <c r="AK51" i="10" l="1"/>
  <c r="AK57" i="10" s="1"/>
  <c r="AJ77" i="10" l="1"/>
  <c r="AJ51" i="10"/>
  <c r="AJ57" i="10" l="1"/>
  <c r="AI77" i="10" l="1"/>
  <c r="AI51" i="10"/>
  <c r="AI57" i="10" l="1"/>
  <c r="AH77" i="10" l="1"/>
  <c r="AH51" i="10"/>
  <c r="AH57" i="10" s="1"/>
  <c r="AG77" i="10" l="1"/>
  <c r="AG51" i="10"/>
  <c r="AG57" i="10" l="1"/>
  <c r="AF51" i="10" l="1"/>
  <c r="AF57" i="10" l="1"/>
  <c r="AF77" i="10" l="1"/>
  <c r="AE77" i="10" l="1"/>
  <c r="AE51" i="10"/>
  <c r="AE57" i="10" l="1"/>
  <c r="AG131" i="10" l="1"/>
  <c r="AF131" i="10"/>
  <c r="AE131" i="10"/>
  <c r="AH131" i="10" l="1"/>
  <c r="AI131" i="10" l="1"/>
  <c r="AK131" i="10" l="1"/>
  <c r="AJ131" i="10" l="1"/>
  <c r="AD51" i="10" l="1"/>
  <c r="AD77" i="10" l="1"/>
  <c r="AD57" i="10"/>
  <c r="AD131" i="10"/>
  <c r="AC131" i="10" l="1"/>
  <c r="L131" i="10" l="1"/>
  <c r="P131" i="10"/>
  <c r="Z131" i="10"/>
  <c r="X131" i="10"/>
  <c r="AA131" i="10"/>
  <c r="T131" i="10"/>
  <c r="O131" i="10"/>
  <c r="Z51" i="10"/>
  <c r="O51" i="10"/>
  <c r="AB131" i="10"/>
  <c r="R131" i="10"/>
  <c r="T51" i="10"/>
  <c r="AA51" i="10" l="1"/>
  <c r="AA57" i="10" s="1"/>
  <c r="L51" i="10"/>
  <c r="L57" i="10" s="1"/>
  <c r="S51" i="10"/>
  <c r="S57" i="10" s="1"/>
  <c r="Q51" i="10"/>
  <c r="Q57" i="10" s="1"/>
  <c r="M51" i="10"/>
  <c r="M57" i="10" s="1"/>
  <c r="U51" i="10"/>
  <c r="U57" i="10" s="1"/>
  <c r="N51" i="10"/>
  <c r="N57" i="10" s="1"/>
  <c r="W51" i="10"/>
  <c r="W57" i="10" s="1"/>
  <c r="Y51" i="10"/>
  <c r="Y57" i="10" s="1"/>
  <c r="AB51" i="10"/>
  <c r="Z57" i="10"/>
  <c r="X51" i="10"/>
  <c r="O57" i="10"/>
  <c r="V51" i="10"/>
  <c r="V57" i="10" s="1"/>
  <c r="T57" i="10"/>
  <c r="R51" i="10"/>
  <c r="P51" i="10"/>
  <c r="R77" i="10"/>
  <c r="O77" i="10"/>
  <c r="S77" i="10"/>
  <c r="T77" i="10"/>
  <c r="V77" i="10"/>
  <c r="M131" i="10"/>
  <c r="Y131" i="10"/>
  <c r="Q131" i="10"/>
  <c r="X77" i="10"/>
  <c r="P77" i="10"/>
  <c r="V131" i="10"/>
  <c r="S131" i="10"/>
  <c r="K131" i="10"/>
  <c r="N77" i="10"/>
  <c r="L77" i="10"/>
  <c r="AA77" i="10"/>
  <c r="Y77" i="10"/>
  <c r="Q77" i="10"/>
  <c r="M77" i="10"/>
  <c r="U131" i="10"/>
  <c r="Z77" i="10"/>
  <c r="W131" i="10"/>
  <c r="W77" i="10"/>
  <c r="AC51" i="10" l="1"/>
  <c r="AC57" i="10" s="1"/>
  <c r="U77" i="10"/>
  <c r="P57" i="10"/>
  <c r="N131" i="10"/>
  <c r="R57" i="10"/>
  <c r="AB57" i="10"/>
  <c r="AB77" i="10"/>
  <c r="X57" i="10"/>
  <c r="K51" i="10"/>
  <c r="AC77" i="10" l="1"/>
  <c r="J131" i="10"/>
  <c r="J51" i="10"/>
  <c r="I51" i="10"/>
  <c r="K57" i="10" l="1"/>
  <c r="J57" i="10"/>
  <c r="I131" i="10"/>
  <c r="I57" i="10"/>
  <c r="H131" i="10" l="1"/>
  <c r="H57" i="10"/>
  <c r="G57" i="10" l="1"/>
  <c r="G131" i="10"/>
  <c r="H77" i="10" l="1"/>
  <c r="G77" i="10" l="1"/>
  <c r="K77" i="10"/>
  <c r="J77" i="10"/>
  <c r="I77" i="10" l="1"/>
  <c r="AK115" i="10" l="1"/>
  <c r="AK117" i="10" s="1"/>
  <c r="AJ115" i="10" l="1"/>
  <c r="AJ117" i="10" s="1"/>
  <c r="AI115" i="10" l="1"/>
  <c r="AI117" i="10" s="1"/>
  <c r="AH115" i="10" l="1"/>
  <c r="AH117" i="10" s="1"/>
  <c r="AG115" i="10" l="1"/>
  <c r="AG117" i="10" s="1"/>
  <c r="AF115" i="10" l="1"/>
  <c r="AF117" i="10" s="1"/>
  <c r="Z115" i="10" l="1"/>
  <c r="Z117" i="10" s="1"/>
  <c r="U115" i="10"/>
  <c r="U117" i="10" s="1"/>
  <c r="AB115" i="10"/>
  <c r="AB117" i="10" s="1"/>
  <c r="T115" i="10"/>
  <c r="T117" i="10" s="1"/>
  <c r="N115" i="10"/>
  <c r="N117" i="10" s="1"/>
  <c r="I115" i="10"/>
  <c r="I117" i="10" s="1"/>
  <c r="S115" i="10"/>
  <c r="S117" i="10" s="1"/>
  <c r="R115" i="10"/>
  <c r="R117" i="10" s="1"/>
  <c r="P115" i="10"/>
  <c r="P117" i="10" s="1"/>
  <c r="M115" i="10"/>
  <c r="M117" i="10" s="1"/>
  <c r="AE115" i="10"/>
  <c r="AE117" i="10" s="1"/>
  <c r="V115" i="10"/>
  <c r="V117" i="10" s="1"/>
  <c r="X115" i="10"/>
  <c r="X117" i="10" s="1"/>
  <c r="J115" i="10"/>
  <c r="J117" i="10" s="1"/>
  <c r="W115" i="10"/>
  <c r="W117" i="10" s="1"/>
  <c r="Y115" i="10"/>
  <c r="Y117" i="10" s="1"/>
  <c r="AD115" i="10"/>
  <c r="AD117" i="10" s="1"/>
  <c r="L115" i="10"/>
  <c r="L117" i="10" s="1"/>
  <c r="K115" i="10"/>
  <c r="K117" i="10" s="1"/>
  <c r="Q115" i="10"/>
  <c r="Q117" i="10" s="1"/>
  <c r="O115" i="10"/>
  <c r="O117" i="10" s="1"/>
  <c r="AA115" i="10" l="1"/>
  <c r="AA117" i="10" s="1"/>
  <c r="G115" i="10"/>
  <c r="AK99" i="10" l="1"/>
  <c r="AK103" i="10"/>
  <c r="AK96" i="10" l="1"/>
  <c r="AK93" i="10"/>
  <c r="AK105" i="10" l="1"/>
  <c r="AJ103" i="10" l="1"/>
  <c r="AJ99" i="10" l="1"/>
  <c r="AJ93" i="10" l="1"/>
  <c r="AJ96" i="10"/>
  <c r="AJ105" i="10" l="1"/>
  <c r="AI99" i="10" l="1"/>
  <c r="AI93" i="10"/>
  <c r="AI103" i="10"/>
  <c r="AI96" i="10" l="1"/>
  <c r="AI105" i="10" l="1"/>
  <c r="AH103" i="10" l="1"/>
  <c r="AH99" i="10" l="1"/>
  <c r="AH96" i="10"/>
  <c r="AH93" i="10" l="1"/>
  <c r="AH105" i="10" l="1"/>
  <c r="AG103" i="10" l="1"/>
  <c r="AG96" i="10" l="1"/>
  <c r="AG99" i="10"/>
  <c r="AG93" i="10" l="1"/>
  <c r="AG105" i="10" l="1"/>
  <c r="AE103" i="10" l="1"/>
  <c r="AD103" i="10"/>
  <c r="AC103" i="10"/>
  <c r="AA103" i="10"/>
  <c r="Y103" i="10"/>
  <c r="X103" i="10"/>
  <c r="W103" i="10"/>
  <c r="V103" i="10"/>
  <c r="U103" i="10"/>
  <c r="S103" i="10"/>
  <c r="Q103" i="10"/>
  <c r="P103" i="10"/>
  <c r="O103" i="10"/>
  <c r="N103" i="10"/>
  <c r="M103" i="10"/>
  <c r="AF103" i="10" l="1"/>
  <c r="M99" i="10"/>
  <c r="U99" i="10"/>
  <c r="AC99" i="10"/>
  <c r="N99" i="10"/>
  <c r="V99" i="10"/>
  <c r="AD99" i="10"/>
  <c r="R103" i="10"/>
  <c r="L103" i="10"/>
  <c r="T103" i="10"/>
  <c r="AB103" i="10"/>
  <c r="Q99" i="10"/>
  <c r="Y99" i="10"/>
  <c r="R99" i="10"/>
  <c r="Z99" i="10"/>
  <c r="Z103" i="10"/>
  <c r="Q96" i="10"/>
  <c r="Z96" i="10"/>
  <c r="O96" i="10"/>
  <c r="X96" i="10"/>
  <c r="S96" i="10"/>
  <c r="W96" i="10"/>
  <c r="P96" i="10"/>
  <c r="R96" i="10"/>
  <c r="Y93" i="10"/>
  <c r="L96" i="10"/>
  <c r="T96" i="10"/>
  <c r="AB96" i="10"/>
  <c r="N96" i="10"/>
  <c r="T93" i="10"/>
  <c r="R93" i="10"/>
  <c r="M96" i="10"/>
  <c r="U96" i="10"/>
  <c r="AC96" i="10"/>
  <c r="O99" i="10"/>
  <c r="S99" i="10"/>
  <c r="W99" i="10"/>
  <c r="AA99" i="10"/>
  <c r="AE99" i="10"/>
  <c r="P99" i="10"/>
  <c r="T99" i="10"/>
  <c r="X99" i="10"/>
  <c r="AB99" i="10"/>
  <c r="AF99" i="10"/>
  <c r="Z93" i="10" l="1"/>
  <c r="Z105" i="10" s="1"/>
  <c r="W93" i="10"/>
  <c r="W105" i="10" s="1"/>
  <c r="S93" i="10"/>
  <c r="AA96" i="10"/>
  <c r="P93" i="10"/>
  <c r="P105" i="10" s="1"/>
  <c r="N93" i="10"/>
  <c r="M93" i="10"/>
  <c r="T105" i="10"/>
  <c r="X93" i="10"/>
  <c r="R105" i="10"/>
  <c r="AE93" i="10"/>
  <c r="AC93" i="10"/>
  <c r="AD93" i="10"/>
  <c r="AE96" i="10"/>
  <c r="L93" i="10"/>
  <c r="Q93" i="10"/>
  <c r="U93" i="10"/>
  <c r="V96" i="10"/>
  <c r="AD96" i="10"/>
  <c r="V93" i="10"/>
  <c r="AF93" i="10"/>
  <c r="AB93" i="10"/>
  <c r="AF96" i="10"/>
  <c r="S105" i="10"/>
  <c r="O93" i="10"/>
  <c r="Y96" i="10"/>
  <c r="AA93" i="10"/>
  <c r="G96" i="10"/>
  <c r="I96" i="10"/>
  <c r="G93" i="10"/>
  <c r="K96" i="10"/>
  <c r="I93" i="10"/>
  <c r="H96" i="10"/>
  <c r="K93" i="10"/>
  <c r="J96" i="10"/>
  <c r="J93" i="10"/>
  <c r="L99" i="10"/>
  <c r="M105" i="10" l="1"/>
  <c r="N105" i="10"/>
  <c r="Y105" i="10"/>
  <c r="O105" i="10"/>
  <c r="AB105" i="10"/>
  <c r="AD105" i="10"/>
  <c r="AC105" i="10"/>
  <c r="L105" i="10"/>
  <c r="AA105" i="10"/>
  <c r="AF105" i="10"/>
  <c r="U105" i="10"/>
  <c r="V105" i="10"/>
  <c r="Q105" i="10"/>
  <c r="AE105" i="10"/>
  <c r="X105" i="10"/>
  <c r="K103" i="10" l="1"/>
  <c r="K99" i="10"/>
  <c r="J103" i="10" l="1"/>
  <c r="K105" i="10"/>
  <c r="J99" i="10"/>
  <c r="I103" i="10"/>
  <c r="J105" i="10" l="1"/>
  <c r="I99" i="10"/>
  <c r="H99" i="10"/>
  <c r="H103" i="10" l="1"/>
  <c r="H105" i="10" s="1"/>
  <c r="I105" i="10"/>
  <c r="G99" i="10" l="1"/>
  <c r="G103" i="10"/>
  <c r="G105" i="10" l="1"/>
  <c r="AC115" i="10" l="1"/>
  <c r="AC117" i="10" l="1"/>
</calcChain>
</file>

<file path=xl/sharedStrings.xml><?xml version="1.0" encoding="utf-8"?>
<sst xmlns="http://schemas.openxmlformats.org/spreadsheetml/2006/main" count="2992" uniqueCount="480">
  <si>
    <r>
      <rPr>
        <b/>
        <sz val="14"/>
        <rFont val="ＭＳ Ｐゴシック"/>
        <family val="3"/>
        <charset val="128"/>
      </rPr>
      <t>日本国温室効果ガスインベントリ報告書（</t>
    </r>
    <r>
      <rPr>
        <b/>
        <sz val="14"/>
        <rFont val="Times New Roman"/>
        <family val="1"/>
      </rPr>
      <t>NIR</t>
    </r>
    <r>
      <rPr>
        <b/>
        <sz val="14"/>
        <rFont val="ＭＳ Ｐゴシック"/>
        <family val="3"/>
        <charset val="128"/>
      </rPr>
      <t>）</t>
    </r>
    <r>
      <rPr>
        <b/>
        <sz val="14"/>
        <rFont val="Times New Roman"/>
        <family val="1"/>
      </rPr>
      <t xml:space="preserve"> 2022</t>
    </r>
    <r>
      <rPr>
        <b/>
        <sz val="14"/>
        <rFont val="ＭＳ Ｐゴシック"/>
        <family val="3"/>
        <charset val="128"/>
      </rPr>
      <t>年版</t>
    </r>
    <r>
      <rPr>
        <b/>
        <sz val="14"/>
        <rFont val="Times New Roman"/>
        <family val="1"/>
      </rPr>
      <t xml:space="preserve"> </t>
    </r>
    <rPh sb="0" eb="18">
      <t>ニｒ＠</t>
    </rPh>
    <rPh sb="28" eb="29">
      <t>ネン</t>
    </rPh>
    <rPh sb="29" eb="30">
      <t>バン</t>
    </rPh>
    <phoneticPr fontId="2"/>
  </si>
  <si>
    <r>
      <rPr>
        <b/>
        <sz val="14"/>
        <rFont val="ＭＳ Ｐゴシック"/>
        <family val="3"/>
        <charset val="128"/>
      </rPr>
      <t>第</t>
    </r>
    <r>
      <rPr>
        <b/>
        <sz val="14"/>
        <rFont val="Times New Roman"/>
        <family val="1"/>
      </rPr>
      <t>4</t>
    </r>
    <r>
      <rPr>
        <b/>
        <sz val="14"/>
        <rFont val="ＭＳ Ｐゴシック"/>
        <family val="3"/>
        <charset val="128"/>
      </rPr>
      <t>章</t>
    </r>
    <r>
      <rPr>
        <b/>
        <sz val="14"/>
        <rFont val="Times New Roman"/>
        <family val="1"/>
      </rPr>
      <t xml:space="preserve"> </t>
    </r>
    <r>
      <rPr>
        <b/>
        <sz val="14"/>
        <rFont val="ＭＳ Ｐゴシック"/>
        <family val="3"/>
        <charset val="128"/>
      </rPr>
      <t>工業プロセス及び製品の使用分野</t>
    </r>
    <r>
      <rPr>
        <b/>
        <sz val="14"/>
        <rFont val="Times New Roman"/>
        <family val="1"/>
      </rPr>
      <t xml:space="preserve"> </t>
    </r>
    <r>
      <rPr>
        <b/>
        <sz val="14"/>
        <rFont val="ＭＳ Ｐゴシック"/>
        <family val="3"/>
        <charset val="128"/>
      </rPr>
      <t>掲載時系列データ</t>
    </r>
    <rPh sb="0" eb="1">
      <t>ダイ</t>
    </rPh>
    <rPh sb="4" eb="6">
      <t>コウギョウ</t>
    </rPh>
    <rPh sb="10" eb="11">
      <t>オヨ</t>
    </rPh>
    <rPh sb="12" eb="14">
      <t>セイヒン</t>
    </rPh>
    <rPh sb="15" eb="17">
      <t>シヨウ</t>
    </rPh>
    <rPh sb="17" eb="19">
      <t>ブンヤ</t>
    </rPh>
    <rPh sb="20" eb="22">
      <t>ケイサイ</t>
    </rPh>
    <rPh sb="22" eb="25">
      <t>ジケイレツ</t>
    </rPh>
    <phoneticPr fontId="2"/>
  </si>
  <si>
    <r>
      <rPr>
        <sz val="11"/>
        <rFont val="ＭＳ Ｐゴシック"/>
        <family val="3"/>
        <charset val="128"/>
      </rPr>
      <t>国立環境研究所　温室効果ガスインベントリオフィス</t>
    </r>
    <rPh sb="0" eb="2">
      <t>コクリツ</t>
    </rPh>
    <rPh sb="2" eb="4">
      <t>カンキョウ</t>
    </rPh>
    <rPh sb="4" eb="7">
      <t>ケンキュウショ</t>
    </rPh>
    <rPh sb="8" eb="10">
      <t>オンシツ</t>
    </rPh>
    <rPh sb="10" eb="12">
      <t>コウカ</t>
    </rPh>
    <phoneticPr fontId="2"/>
  </si>
  <si>
    <r>
      <rPr>
        <sz val="11"/>
        <rFont val="ＭＳ Ｐゴシック"/>
        <family val="3"/>
        <charset val="128"/>
      </rPr>
      <t>シート名</t>
    </r>
    <rPh sb="3" eb="4">
      <t>メイ</t>
    </rPh>
    <phoneticPr fontId="2"/>
  </si>
  <si>
    <r>
      <rPr>
        <sz val="11"/>
        <color theme="1"/>
        <rFont val="ＭＳ Ｐゴシック"/>
        <family val="3"/>
        <charset val="128"/>
      </rPr>
      <t>表番号（表</t>
    </r>
    <r>
      <rPr>
        <sz val="11"/>
        <color theme="1"/>
        <rFont val="Times New Roman"/>
        <family val="1"/>
      </rPr>
      <t>4-</t>
    </r>
    <r>
      <rPr>
        <sz val="11"/>
        <color theme="1"/>
        <rFont val="ＭＳ Ｐゴシック"/>
        <family val="3"/>
        <charset val="128"/>
      </rPr>
      <t>）</t>
    </r>
    <rPh sb="0" eb="1">
      <t>ヒョウ</t>
    </rPh>
    <rPh sb="1" eb="3">
      <t>バンゴウ</t>
    </rPh>
    <rPh sb="4" eb="5">
      <t>ヒョウ</t>
    </rPh>
    <phoneticPr fontId="70"/>
  </si>
  <si>
    <r>
      <rPr>
        <sz val="11"/>
        <rFont val="ＭＳ Ｐゴシック"/>
        <family val="3"/>
        <charset val="128"/>
      </rPr>
      <t>内容</t>
    </r>
    <rPh sb="0" eb="2">
      <t>ナイヨウ</t>
    </rPh>
    <phoneticPr fontId="2"/>
  </si>
  <si>
    <t>各カテゴリーの排出量</t>
    <rPh sb="0" eb="1">
      <t>カク</t>
    </rPh>
    <rPh sb="7" eb="9">
      <t>ハイシュツ</t>
    </rPh>
    <rPh sb="9" eb="10">
      <t>リョウ</t>
    </rPh>
    <phoneticPr fontId="2"/>
  </si>
  <si>
    <t>排出量以外の時系列データ
（活動量、排出係数、その他パラメータ）</t>
    <rPh sb="0" eb="2">
      <t>ハイシュツ</t>
    </rPh>
    <rPh sb="2" eb="3">
      <t>リョウ</t>
    </rPh>
    <rPh sb="3" eb="5">
      <t>イガイ</t>
    </rPh>
    <rPh sb="6" eb="9">
      <t>ジケイレツ</t>
    </rPh>
    <rPh sb="14" eb="16">
      <t>カツドウ</t>
    </rPh>
    <rPh sb="16" eb="17">
      <t>リョウ</t>
    </rPh>
    <rPh sb="18" eb="20">
      <t>ハイシュツ</t>
    </rPh>
    <rPh sb="20" eb="22">
      <t>ケイスウ</t>
    </rPh>
    <rPh sb="25" eb="26">
      <t>タ</t>
    </rPh>
    <phoneticPr fontId="2"/>
  </si>
  <si>
    <r>
      <t>NIR</t>
    </r>
    <r>
      <rPr>
        <b/>
        <sz val="14"/>
        <rFont val="ＭＳ 明朝"/>
        <family val="1"/>
        <charset val="128"/>
      </rPr>
      <t>第</t>
    </r>
    <r>
      <rPr>
        <b/>
        <sz val="14"/>
        <rFont val="Times New Roman"/>
        <family val="1"/>
      </rPr>
      <t>4</t>
    </r>
    <r>
      <rPr>
        <b/>
        <sz val="14"/>
        <rFont val="ＭＳ 明朝"/>
        <family val="1"/>
        <charset val="128"/>
      </rPr>
      <t>章</t>
    </r>
    <r>
      <rPr>
        <b/>
        <sz val="14"/>
        <rFont val="Times New Roman"/>
        <family val="1"/>
      </rPr>
      <t xml:space="preserve"> </t>
    </r>
    <r>
      <rPr>
        <b/>
        <sz val="14"/>
        <rFont val="ＭＳ 明朝"/>
        <family val="1"/>
        <charset val="128"/>
      </rPr>
      <t>工業プロセス及び製品の使用分野　各カテゴリーの排出量</t>
    </r>
    <rPh sb="3" eb="4">
      <t>ダイ</t>
    </rPh>
    <rPh sb="5" eb="6">
      <t>ショウ</t>
    </rPh>
    <rPh sb="7" eb="9">
      <t>コウギョウ</t>
    </rPh>
    <rPh sb="13" eb="14">
      <t>オヨ</t>
    </rPh>
    <rPh sb="15" eb="17">
      <t>セイヒン</t>
    </rPh>
    <rPh sb="18" eb="20">
      <t>シヨウ</t>
    </rPh>
    <rPh sb="20" eb="22">
      <t>ブンヤ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</si>
  <si>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2.A.</t>
    </r>
    <r>
      <rPr>
        <sz val="10"/>
        <rFont val="ＭＳ 明朝"/>
        <family val="1"/>
        <charset val="128"/>
      </rPr>
      <t>鉱物産業からの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9" eb="11">
      <t>コウブツ</t>
    </rPh>
    <rPh sb="11" eb="13">
      <t>サンギョウ</t>
    </rPh>
    <phoneticPr fontId="2"/>
  </si>
  <si>
    <r>
      <rPr>
        <sz val="10"/>
        <rFont val="ＭＳ 明朝"/>
        <family val="1"/>
        <charset val="128"/>
      </rPr>
      <t>ガス</t>
    </r>
    <phoneticPr fontId="2"/>
  </si>
  <si>
    <r>
      <rPr>
        <sz val="10"/>
        <rFont val="ＭＳ 明朝"/>
        <family val="1"/>
        <charset val="128"/>
      </rPr>
      <t>単位</t>
    </r>
    <rPh sb="0" eb="2">
      <t>タンイ</t>
    </rPh>
    <phoneticPr fontId="12"/>
  </si>
  <si>
    <r>
      <t>CO</t>
    </r>
    <r>
      <rPr>
        <vertAlign val="subscript"/>
        <sz val="10"/>
        <rFont val="Times New Roman"/>
        <family val="1"/>
      </rPr>
      <t>2</t>
    </r>
    <phoneticPr fontId="2"/>
  </si>
  <si>
    <t>2.A.1</t>
  </si>
  <si>
    <r>
      <rPr>
        <sz val="10"/>
        <rFont val="ＭＳ 明朝"/>
        <family val="1"/>
        <charset val="128"/>
      </rPr>
      <t>セメント製造</t>
    </r>
    <rPh sb="4" eb="6">
      <t>セイゾウ</t>
    </rPh>
    <phoneticPr fontId="12"/>
  </si>
  <si>
    <r>
      <t>kt-CO</t>
    </r>
    <r>
      <rPr>
        <vertAlign val="subscript"/>
        <sz val="10"/>
        <rFont val="Times New Roman"/>
        <family val="1"/>
      </rPr>
      <t>2</t>
    </r>
    <phoneticPr fontId="12"/>
  </si>
  <si>
    <t>2.A.2</t>
  </si>
  <si>
    <r>
      <rPr>
        <sz val="10"/>
        <rFont val="ＭＳ 明朝"/>
        <family val="1"/>
        <charset val="128"/>
      </rPr>
      <t>石灰製造</t>
    </r>
    <rPh sb="0" eb="2">
      <t>セッカイ</t>
    </rPh>
    <rPh sb="2" eb="4">
      <t>セイゾウ</t>
    </rPh>
    <phoneticPr fontId="12"/>
  </si>
  <si>
    <t>2.A.3</t>
  </si>
  <si>
    <r>
      <rPr>
        <sz val="10"/>
        <rFont val="ＭＳ 明朝"/>
        <family val="1"/>
        <charset val="128"/>
      </rPr>
      <t>ガラス製造</t>
    </r>
    <rPh sb="3" eb="5">
      <t>セイゾウ</t>
    </rPh>
    <phoneticPr fontId="12"/>
  </si>
  <si>
    <t>2.A.4</t>
  </si>
  <si>
    <r>
      <rPr>
        <sz val="10"/>
        <rFont val="ＭＳ 明朝"/>
        <family val="1"/>
        <charset val="128"/>
      </rPr>
      <t>その他プロセスでの炭酸塩の使用</t>
    </r>
  </si>
  <si>
    <r>
      <rPr>
        <sz val="10"/>
        <rFont val="ＭＳ 明朝"/>
        <family val="1"/>
        <charset val="128"/>
      </rPr>
      <t>セラミックス製品</t>
    </r>
    <rPh sb="6" eb="8">
      <t>セイヒン</t>
    </rPh>
    <phoneticPr fontId="12"/>
  </si>
  <si>
    <r>
      <rPr>
        <sz val="10"/>
        <rFont val="ＭＳ 明朝"/>
        <family val="1"/>
        <charset val="128"/>
      </rPr>
      <t>その他用途でのソーダ灰の使用</t>
    </r>
    <phoneticPr fontId="12"/>
  </si>
  <si>
    <r>
      <rPr>
        <sz val="10"/>
        <rFont val="ＭＳ 明朝"/>
        <family val="1"/>
        <charset val="128"/>
      </rPr>
      <t>その他</t>
    </r>
    <phoneticPr fontId="2"/>
  </si>
  <si>
    <r>
      <rPr>
        <sz val="10"/>
        <rFont val="ＭＳ 明朝"/>
        <family val="1"/>
        <charset val="128"/>
      </rPr>
      <t>合計</t>
    </r>
    <phoneticPr fontId="1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</si>
  <si>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4-14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2.B.</t>
    </r>
    <r>
      <rPr>
        <sz val="10"/>
        <rFont val="ＭＳ 明朝"/>
        <family val="1"/>
        <charset val="128"/>
      </rPr>
      <t>化学産業からの排出量</t>
    </r>
    <rPh sb="10" eb="12">
      <t>カガク</t>
    </rPh>
    <rPh sb="12" eb="14">
      <t>サンギョウ</t>
    </rPh>
    <phoneticPr fontId="2"/>
  </si>
  <si>
    <t>2.B.1</t>
    <phoneticPr fontId="2"/>
  </si>
  <si>
    <r>
      <rPr>
        <sz val="10"/>
        <rFont val="ＭＳ 明朝"/>
        <family val="1"/>
        <charset val="128"/>
      </rPr>
      <t>アンモニア製造</t>
    </r>
    <phoneticPr fontId="12"/>
  </si>
  <si>
    <t>2.B.5</t>
    <phoneticPr fontId="12"/>
  </si>
  <si>
    <r>
      <rPr>
        <sz val="10"/>
        <rFont val="ＭＳ 明朝"/>
        <family val="1"/>
        <charset val="128"/>
      </rPr>
      <t>カーバイド製造</t>
    </r>
  </si>
  <si>
    <r>
      <rPr>
        <sz val="10"/>
        <rFont val="ＭＳ 明朝"/>
        <family val="1"/>
        <charset val="128"/>
      </rPr>
      <t>シリコンカーバイド</t>
    </r>
    <phoneticPr fontId="12"/>
  </si>
  <si>
    <r>
      <rPr>
        <sz val="10"/>
        <rFont val="ＭＳ 明朝"/>
        <family val="1"/>
        <charset val="128"/>
      </rPr>
      <t>カルシウムカーバイド</t>
    </r>
  </si>
  <si>
    <t>2.B.6</t>
    <phoneticPr fontId="2"/>
  </si>
  <si>
    <r>
      <rPr>
        <sz val="10"/>
        <rFont val="ＭＳ 明朝"/>
        <family val="1"/>
        <charset val="128"/>
      </rPr>
      <t>二酸化チタン製造</t>
    </r>
    <rPh sb="6" eb="8">
      <t>セイゾウ</t>
    </rPh>
    <phoneticPr fontId="2"/>
  </si>
  <si>
    <t>2.B.8</t>
    <phoneticPr fontId="12"/>
  </si>
  <si>
    <r>
      <rPr>
        <sz val="10"/>
        <rFont val="ＭＳ 明朝"/>
        <family val="1"/>
        <charset val="128"/>
      </rPr>
      <t>石油化学及びカーボンブラック製造</t>
    </r>
    <phoneticPr fontId="2"/>
  </si>
  <si>
    <r>
      <rPr>
        <sz val="10"/>
        <rFont val="ＭＳ 明朝"/>
        <family val="1"/>
        <charset val="128"/>
      </rPr>
      <t>メタノール</t>
    </r>
  </si>
  <si>
    <r>
      <rPr>
        <sz val="10"/>
        <rFont val="ＭＳ 明朝"/>
        <family val="1"/>
        <charset val="128"/>
      </rPr>
      <t>エチレン</t>
    </r>
  </si>
  <si>
    <r>
      <t>1,2-</t>
    </r>
    <r>
      <rPr>
        <sz val="10"/>
        <rFont val="ＭＳ 明朝"/>
        <family val="1"/>
        <charset val="128"/>
      </rPr>
      <t>ジクロロエタン、クロロエチレン</t>
    </r>
    <phoneticPr fontId="2"/>
  </si>
  <si>
    <r>
      <rPr>
        <sz val="10"/>
        <rFont val="ＭＳ 明朝"/>
        <family val="1"/>
        <charset val="128"/>
      </rPr>
      <t>酸化エチレン</t>
    </r>
    <phoneticPr fontId="2"/>
  </si>
  <si>
    <r>
      <rPr>
        <sz val="10"/>
        <rFont val="ＭＳ 明朝"/>
        <family val="1"/>
        <charset val="128"/>
      </rPr>
      <t>アクリロニトリル</t>
    </r>
    <phoneticPr fontId="2"/>
  </si>
  <si>
    <r>
      <rPr>
        <sz val="10"/>
        <rFont val="ＭＳ 明朝"/>
        <family val="1"/>
        <charset val="128"/>
      </rPr>
      <t>カーボンブラック</t>
    </r>
    <phoneticPr fontId="12"/>
  </si>
  <si>
    <r>
      <rPr>
        <sz val="10"/>
        <rFont val="ＭＳ 明朝"/>
        <family val="1"/>
        <charset val="128"/>
      </rPr>
      <t>無水フタル酸</t>
    </r>
    <phoneticPr fontId="2"/>
  </si>
  <si>
    <r>
      <rPr>
        <sz val="10"/>
        <rFont val="ＭＳ 明朝"/>
        <family val="1"/>
        <charset val="128"/>
      </rPr>
      <t>無水マレイン酸</t>
    </r>
    <phoneticPr fontId="2"/>
  </si>
  <si>
    <r>
      <rPr>
        <sz val="10"/>
        <rFont val="ＭＳ 明朝"/>
        <family val="1"/>
        <charset val="128"/>
      </rPr>
      <t>水素</t>
    </r>
    <rPh sb="0" eb="2">
      <t>スイソ</t>
    </rPh>
    <phoneticPr fontId="12"/>
  </si>
  <si>
    <r>
      <t>CH</t>
    </r>
    <r>
      <rPr>
        <vertAlign val="subscript"/>
        <sz val="10"/>
        <rFont val="Times New Roman"/>
        <family val="1"/>
      </rPr>
      <t>4</t>
    </r>
    <phoneticPr fontId="2"/>
  </si>
  <si>
    <r>
      <rPr>
        <sz val="10"/>
        <rFont val="ＭＳ 明朝"/>
        <family val="1"/>
        <charset val="128"/>
      </rPr>
      <t>シリコンカーバイド</t>
    </r>
  </si>
  <si>
    <r>
      <t>kt-CH</t>
    </r>
    <r>
      <rPr>
        <vertAlign val="subscript"/>
        <sz val="10"/>
        <rFont val="Times New Roman"/>
        <family val="1"/>
      </rPr>
      <t>4</t>
    </r>
    <phoneticPr fontId="12"/>
  </si>
  <si>
    <r>
      <rPr>
        <sz val="10"/>
        <rFont val="ＭＳ 明朝"/>
        <family val="1"/>
        <charset val="128"/>
      </rPr>
      <t>石油化学及びカーボンブラック製造</t>
    </r>
    <rPh sb="0" eb="2">
      <t>セキユ</t>
    </rPh>
    <rPh sb="2" eb="4">
      <t>カガク</t>
    </rPh>
    <rPh sb="4" eb="5">
      <t>オヨ</t>
    </rPh>
    <rPh sb="14" eb="16">
      <t>セイゾウ</t>
    </rPh>
    <phoneticPr fontId="2"/>
  </si>
  <si>
    <r>
      <rPr>
        <sz val="10"/>
        <rFont val="ＭＳ 明朝"/>
        <family val="1"/>
        <charset val="128"/>
      </rPr>
      <t>酸化エチレン</t>
    </r>
    <phoneticPr fontId="12"/>
  </si>
  <si>
    <r>
      <rPr>
        <sz val="10"/>
        <rFont val="ＭＳ 明朝"/>
        <family val="1"/>
        <charset val="128"/>
      </rPr>
      <t>カーボンブラック</t>
    </r>
  </si>
  <si>
    <r>
      <rPr>
        <sz val="10"/>
        <rFont val="ＭＳ 明朝"/>
        <family val="1"/>
        <charset val="128"/>
      </rPr>
      <t>スチレン</t>
    </r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</si>
  <si>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rPh sb="6" eb="8">
      <t>カンサン</t>
    </rPh>
    <phoneticPr fontId="12"/>
  </si>
  <si>
    <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2"/>
  </si>
  <si>
    <t>2.B.2</t>
  </si>
  <si>
    <r>
      <rPr>
        <sz val="10"/>
        <rFont val="ＭＳ 明朝"/>
        <family val="1"/>
        <charset val="128"/>
      </rPr>
      <t>硝酸製造</t>
    </r>
  </si>
  <si>
    <r>
      <t>kt-N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12"/>
  </si>
  <si>
    <t>2.B.3</t>
  </si>
  <si>
    <r>
      <rPr>
        <sz val="10"/>
        <rFont val="ＭＳ 明朝"/>
        <family val="1"/>
        <charset val="128"/>
      </rPr>
      <t>アジピン酸製造</t>
    </r>
    <phoneticPr fontId="2"/>
  </si>
  <si>
    <t>2.B.4</t>
    <phoneticPr fontId="2"/>
  </si>
  <si>
    <r>
      <rPr>
        <sz val="10"/>
        <rFont val="ＭＳ 明朝"/>
        <family val="1"/>
        <charset val="128"/>
      </rPr>
      <t>カプロラクタム、グリオキサール、グリオキシル酸製造</t>
    </r>
    <phoneticPr fontId="2"/>
  </si>
  <si>
    <r>
      <rPr>
        <sz val="10"/>
        <rFont val="ＭＳ 明朝"/>
        <family val="1"/>
        <charset val="128"/>
      </rPr>
      <t>カプロラクタム</t>
    </r>
    <phoneticPr fontId="2"/>
  </si>
  <si>
    <r>
      <rPr>
        <sz val="10"/>
        <rFont val="ＭＳ 明朝"/>
        <family val="1"/>
        <charset val="128"/>
      </rPr>
      <t>グリオキサール</t>
    </r>
    <phoneticPr fontId="2"/>
  </si>
  <si>
    <r>
      <rPr>
        <sz val="10"/>
        <rFont val="ＭＳ 明朝"/>
        <family val="1"/>
        <charset val="128"/>
      </rPr>
      <t>グリオキシル酸</t>
    </r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</si>
  <si>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CH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合計</t>
    </r>
    <rPh sb="11" eb="13">
      <t>ゴウケイ</t>
    </rPh>
    <phoneticPr fontId="1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</si>
  <si>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phoneticPr fontId="12"/>
  </si>
  <si>
    <t>HFCs</t>
    <phoneticPr fontId="2"/>
  </si>
  <si>
    <t>2.B.9</t>
    <phoneticPr fontId="2"/>
  </si>
  <si>
    <r>
      <rPr>
        <sz val="10"/>
        <rFont val="ＭＳ 明朝"/>
        <family val="1"/>
        <charset val="128"/>
      </rPr>
      <t>フッ化物製造</t>
    </r>
  </si>
  <si>
    <r>
      <t>HCFC-22</t>
    </r>
    <r>
      <rPr>
        <sz val="10"/>
        <rFont val="ＭＳ 明朝"/>
        <family val="1"/>
        <charset val="128"/>
      </rPr>
      <t>の製造に伴う副生</t>
    </r>
    <r>
      <rPr>
        <sz val="10"/>
        <rFont val="Times New Roman"/>
        <family val="1"/>
      </rPr>
      <t>HFC-23</t>
    </r>
    <r>
      <rPr>
        <sz val="10"/>
        <rFont val="ＭＳ 明朝"/>
        <family val="1"/>
        <charset val="128"/>
      </rPr>
      <t>の排出</t>
    </r>
    <phoneticPr fontId="12"/>
  </si>
  <si>
    <r>
      <rPr>
        <sz val="10"/>
        <rFont val="ＭＳ 明朝"/>
        <family val="1"/>
        <charset val="128"/>
      </rPr>
      <t>製造時の漏出</t>
    </r>
  </si>
  <si>
    <t>PFCs</t>
    <phoneticPr fontId="2"/>
  </si>
  <si>
    <r>
      <t>SF</t>
    </r>
    <r>
      <rPr>
        <vertAlign val="subscript"/>
        <sz val="10"/>
        <rFont val="Times New Roman"/>
        <family val="1"/>
      </rPr>
      <t>6</t>
    </r>
    <phoneticPr fontId="2"/>
  </si>
  <si>
    <t>t</t>
    <phoneticPr fontId="12"/>
  </si>
  <si>
    <r>
      <t>NF</t>
    </r>
    <r>
      <rPr>
        <vertAlign val="subscript"/>
        <sz val="10"/>
        <rFont val="Times New Roman"/>
        <family val="1"/>
      </rPr>
      <t>3</t>
    </r>
    <phoneticPr fontId="2"/>
  </si>
  <si>
    <r>
      <t>F</t>
    </r>
    <r>
      <rPr>
        <sz val="10"/>
        <rFont val="ＭＳ 明朝"/>
        <family val="1"/>
        <charset val="128"/>
      </rPr>
      <t>ガス合計</t>
    </r>
    <rPh sb="3" eb="5">
      <t>ゴウケイ</t>
    </rPh>
    <phoneticPr fontId="1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</si>
  <si>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4-42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2.C.</t>
    </r>
    <r>
      <rPr>
        <sz val="10"/>
        <rFont val="ＭＳ 明朝"/>
        <family val="1"/>
        <charset val="128"/>
      </rPr>
      <t>金属製造からの排出量</t>
    </r>
    <rPh sb="10" eb="12">
      <t>キンゾク</t>
    </rPh>
    <rPh sb="12" eb="14">
      <t>セイゾウ</t>
    </rPh>
    <phoneticPr fontId="2"/>
  </si>
  <si>
    <t>2.C.1</t>
    <phoneticPr fontId="2"/>
  </si>
  <si>
    <r>
      <rPr>
        <sz val="10"/>
        <rFont val="ＭＳ 明朝"/>
        <family val="1"/>
        <charset val="128"/>
      </rPr>
      <t>鉄鋼製造</t>
    </r>
    <phoneticPr fontId="2"/>
  </si>
  <si>
    <r>
      <rPr>
        <sz val="10"/>
        <rFont val="ＭＳ 明朝"/>
        <family val="1"/>
        <charset val="128"/>
      </rPr>
      <t>鉄鋼製造における電気炉の使用</t>
    </r>
    <phoneticPr fontId="2"/>
  </si>
  <si>
    <t>2.C.3</t>
  </si>
  <si>
    <r>
      <rPr>
        <sz val="10"/>
        <rFont val="ＭＳ 明朝"/>
        <family val="1"/>
        <charset val="128"/>
      </rPr>
      <t>アルミニウム製造</t>
    </r>
  </si>
  <si>
    <t>2.C.2</t>
  </si>
  <si>
    <r>
      <rPr>
        <sz val="10"/>
        <rFont val="ＭＳ 明朝"/>
        <family val="1"/>
        <charset val="128"/>
      </rPr>
      <t>フェロアロイ製造</t>
    </r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</si>
  <si>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CH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合計</t>
    </r>
    <rPh sb="7" eb="9">
      <t>ゴウケイ</t>
    </rPh>
    <phoneticPr fontId="12"/>
  </si>
  <si>
    <t>2.C.4</t>
    <phoneticPr fontId="12"/>
  </si>
  <si>
    <r>
      <rPr>
        <sz val="10"/>
        <rFont val="ＭＳ 明朝"/>
        <family val="1"/>
        <charset val="128"/>
      </rPr>
      <t>マグネシウム製造</t>
    </r>
    <rPh sb="6" eb="8">
      <t>セイゾウ</t>
    </rPh>
    <phoneticPr fontId="12"/>
  </si>
  <si>
    <t>2.C.4</t>
    <phoneticPr fontId="2"/>
  </si>
  <si>
    <r>
      <rPr>
        <sz val="10"/>
        <rFont val="ＭＳ 明朝"/>
        <family val="1"/>
        <charset val="128"/>
      </rPr>
      <t>マグネシウム製造</t>
    </r>
    <phoneticPr fontId="2"/>
  </si>
  <si>
    <t>2.D.1</t>
    <phoneticPr fontId="2"/>
  </si>
  <si>
    <r>
      <rPr>
        <sz val="10"/>
        <rFont val="ＭＳ 明朝"/>
        <family val="1"/>
        <charset val="128"/>
      </rPr>
      <t>潤滑油の使用</t>
    </r>
    <rPh sb="0" eb="3">
      <t>ジュンカツユ</t>
    </rPh>
    <rPh sb="4" eb="6">
      <t>シヨウ</t>
    </rPh>
    <phoneticPr fontId="2"/>
  </si>
  <si>
    <t>2.D.2</t>
    <phoneticPr fontId="2"/>
  </si>
  <si>
    <r>
      <rPr>
        <sz val="10"/>
        <rFont val="ＭＳ 明朝"/>
        <family val="1"/>
        <charset val="128"/>
      </rPr>
      <t>パラフィンろうの使用</t>
    </r>
    <phoneticPr fontId="2"/>
  </si>
  <si>
    <t>2.D.3</t>
    <phoneticPr fontId="2"/>
  </si>
  <si>
    <r>
      <rPr>
        <sz val="10"/>
        <rFont val="ＭＳ 明朝"/>
        <family val="1"/>
        <charset val="128"/>
      </rPr>
      <t>尿素触媒</t>
    </r>
  </si>
  <si>
    <t>NO</t>
    <phoneticPr fontId="12"/>
  </si>
  <si>
    <r>
      <t>NMVOC</t>
    </r>
    <r>
      <rPr>
        <sz val="10"/>
        <rFont val="ＭＳ 明朝"/>
        <family val="1"/>
        <charset val="128"/>
      </rPr>
      <t>の焼却</t>
    </r>
    <rPh sb="6" eb="8">
      <t>ショウキャク</t>
    </rPh>
    <phoneticPr fontId="12"/>
  </si>
  <si>
    <t>HFCs</t>
    <phoneticPr fontId="12"/>
  </si>
  <si>
    <t>2.E.1</t>
    <phoneticPr fontId="2"/>
  </si>
  <si>
    <r>
      <rPr>
        <sz val="10"/>
        <rFont val="ＭＳ 明朝"/>
        <family val="1"/>
        <charset val="128"/>
      </rPr>
      <t>半導体製造</t>
    </r>
    <rPh sb="3" eb="5">
      <t>セイゾウ</t>
    </rPh>
    <phoneticPr fontId="2"/>
  </si>
  <si>
    <t>2.E.2</t>
    <phoneticPr fontId="2"/>
  </si>
  <si>
    <r>
      <rPr>
        <sz val="10"/>
        <rFont val="ＭＳ 明朝"/>
        <family val="1"/>
        <charset val="128"/>
      </rPr>
      <t>液晶製造</t>
    </r>
    <rPh sb="0" eb="2">
      <t>エキショウ</t>
    </rPh>
    <phoneticPr fontId="2"/>
  </si>
  <si>
    <t>PFCs</t>
    <phoneticPr fontId="12"/>
  </si>
  <si>
    <r>
      <rPr>
        <sz val="10"/>
        <rFont val="ＭＳ 明朝"/>
        <family val="1"/>
        <charset val="128"/>
      </rPr>
      <t>半導体製造</t>
    </r>
    <phoneticPr fontId="2"/>
  </si>
  <si>
    <r>
      <t>SF</t>
    </r>
    <r>
      <rPr>
        <vertAlign val="subscript"/>
        <sz val="10"/>
        <rFont val="Times New Roman"/>
        <family val="1"/>
      </rPr>
      <t>6</t>
    </r>
    <phoneticPr fontId="12"/>
  </si>
  <si>
    <r>
      <t>NF</t>
    </r>
    <r>
      <rPr>
        <vertAlign val="subscript"/>
        <sz val="10"/>
        <rFont val="Times New Roman"/>
        <family val="1"/>
      </rPr>
      <t>3</t>
    </r>
    <phoneticPr fontId="12"/>
  </si>
  <si>
    <r>
      <rPr>
        <sz val="10"/>
        <rFont val="ＭＳ 明朝"/>
        <family val="1"/>
        <charset val="128"/>
      </rPr>
      <t>全ガス合計</t>
    </r>
    <rPh sb="0" eb="1">
      <t>ゼン</t>
    </rPh>
    <rPh sb="3" eb="5">
      <t>ゴウケイ</t>
    </rPh>
    <phoneticPr fontId="12"/>
  </si>
  <si>
    <t>2.F.1</t>
    <phoneticPr fontId="2"/>
  </si>
  <si>
    <r>
      <rPr>
        <sz val="10"/>
        <rFont val="ＭＳ 明朝"/>
        <family val="1"/>
        <charset val="128"/>
      </rPr>
      <t>冷蔵庫及び空調機器</t>
    </r>
  </si>
  <si>
    <t>2.F.2</t>
    <phoneticPr fontId="2"/>
  </si>
  <si>
    <r>
      <rPr>
        <sz val="10"/>
        <rFont val="ＭＳ 明朝"/>
        <family val="1"/>
        <charset val="128"/>
      </rPr>
      <t>発泡剤</t>
    </r>
    <rPh sb="2" eb="3">
      <t>ザイ</t>
    </rPh>
    <phoneticPr fontId="12"/>
  </si>
  <si>
    <t>2.F.3</t>
    <phoneticPr fontId="2"/>
  </si>
  <si>
    <r>
      <rPr>
        <sz val="10"/>
        <rFont val="ＭＳ 明朝"/>
        <family val="1"/>
        <charset val="128"/>
      </rPr>
      <t>消火剤</t>
    </r>
    <phoneticPr fontId="12"/>
  </si>
  <si>
    <t>2.F.4</t>
    <phoneticPr fontId="2"/>
  </si>
  <si>
    <r>
      <rPr>
        <sz val="10"/>
        <rFont val="ＭＳ 明朝"/>
        <family val="1"/>
        <charset val="128"/>
      </rPr>
      <t>エアゾール</t>
    </r>
    <phoneticPr fontId="12"/>
  </si>
  <si>
    <t>2.F.5</t>
    <phoneticPr fontId="12"/>
  </si>
  <si>
    <r>
      <rPr>
        <sz val="10"/>
        <rFont val="ＭＳ 明朝"/>
        <family val="1"/>
        <charset val="128"/>
      </rPr>
      <t>溶剤</t>
    </r>
    <rPh sb="0" eb="2">
      <t>ヨウザイ</t>
    </rPh>
    <phoneticPr fontId="12"/>
  </si>
  <si>
    <t>2.G.3</t>
    <phoneticPr fontId="12"/>
  </si>
  <si>
    <r>
      <rPr>
        <sz val="10"/>
        <rFont val="ＭＳ 明朝"/>
        <family val="1"/>
        <charset val="128"/>
      </rPr>
      <t>医療利用</t>
    </r>
    <rPh sb="0" eb="2">
      <t>イリョウ</t>
    </rPh>
    <rPh sb="2" eb="4">
      <t>リヨウ</t>
    </rPh>
    <phoneticPr fontId="12"/>
  </si>
  <si>
    <r>
      <rPr>
        <sz val="10"/>
        <rFont val="ＭＳ 明朝"/>
        <family val="1"/>
        <charset val="128"/>
      </rPr>
      <t>半導体・液晶製造工程における利用</t>
    </r>
    <phoneticPr fontId="12"/>
  </si>
  <si>
    <t>2.G.2</t>
    <phoneticPr fontId="12"/>
  </si>
  <si>
    <r>
      <rPr>
        <sz val="10"/>
        <rFont val="ＭＳ 明朝"/>
        <family val="1"/>
        <charset val="128"/>
      </rPr>
      <t>その他　鉄道用シリコン整流器</t>
    </r>
  </si>
  <si>
    <t>2.G.1</t>
    <phoneticPr fontId="12"/>
  </si>
  <si>
    <r>
      <rPr>
        <sz val="10"/>
        <rFont val="ＭＳ 明朝"/>
        <family val="1"/>
        <charset val="128"/>
      </rPr>
      <t>電気設備</t>
    </r>
    <rPh sb="0" eb="2">
      <t>デンキ</t>
    </rPh>
    <rPh sb="2" eb="4">
      <t>セツビ</t>
    </rPh>
    <phoneticPr fontId="12"/>
  </si>
  <si>
    <r>
      <rPr>
        <sz val="10"/>
        <rFont val="ＭＳ 明朝"/>
        <family val="1"/>
        <charset val="128"/>
      </rPr>
      <t>防衛利用</t>
    </r>
  </si>
  <si>
    <r>
      <rPr>
        <sz val="10"/>
        <rFont val="ＭＳ 明朝"/>
        <family val="1"/>
        <charset val="128"/>
      </rPr>
      <t>加速器</t>
    </r>
  </si>
  <si>
    <r>
      <rPr>
        <sz val="10"/>
        <rFont val="ＭＳ 明朝"/>
        <family val="1"/>
        <charset val="128"/>
      </rPr>
      <t>合計</t>
    </r>
    <rPh sb="0" eb="2">
      <t>ゴウケイ</t>
    </rPh>
    <phoneticPr fontId="12"/>
  </si>
  <si>
    <r>
      <t>CO</t>
    </r>
    <r>
      <rPr>
        <vertAlign val="subscript"/>
        <sz val="10"/>
        <rFont val="Times New Roman"/>
        <family val="1"/>
      </rPr>
      <t>2</t>
    </r>
    <phoneticPr fontId="12"/>
  </si>
  <si>
    <t>2.H.2</t>
    <phoneticPr fontId="12"/>
  </si>
  <si>
    <r>
      <rPr>
        <sz val="10"/>
        <rFont val="ＭＳ 明朝"/>
        <family val="1"/>
        <charset val="128"/>
      </rPr>
      <t>食品・飲料産業</t>
    </r>
  </si>
  <si>
    <t>2.H.3</t>
  </si>
  <si>
    <r>
      <rPr>
        <sz val="10"/>
        <rFont val="ＭＳ 明朝"/>
        <family val="1"/>
        <charset val="128"/>
      </rPr>
      <t>輸入炭酸ガスからの排出</t>
    </r>
    <phoneticPr fontId="12"/>
  </si>
  <si>
    <r>
      <t>NIR</t>
    </r>
    <r>
      <rPr>
        <b/>
        <sz val="14"/>
        <rFont val="ＭＳ 明朝"/>
        <family val="1"/>
        <charset val="128"/>
      </rPr>
      <t>第</t>
    </r>
    <r>
      <rPr>
        <b/>
        <sz val="14"/>
        <rFont val="Times New Roman"/>
        <family val="1"/>
      </rPr>
      <t>4</t>
    </r>
    <r>
      <rPr>
        <b/>
        <sz val="14"/>
        <rFont val="ＭＳ 明朝"/>
        <family val="1"/>
        <charset val="128"/>
      </rPr>
      <t>章</t>
    </r>
    <r>
      <rPr>
        <b/>
        <sz val="14"/>
        <rFont val="Times New Roman"/>
        <family val="1"/>
      </rPr>
      <t xml:space="preserve"> </t>
    </r>
    <r>
      <rPr>
        <b/>
        <sz val="14"/>
        <rFont val="ＭＳ 明朝"/>
        <family val="1"/>
        <charset val="128"/>
      </rPr>
      <t>工業プロセス及び製品の使用分野　排出量以外の時系列データ</t>
    </r>
    <rPh sb="3" eb="4">
      <t>ダイ</t>
    </rPh>
    <rPh sb="5" eb="6">
      <t>ショウ</t>
    </rPh>
    <rPh sb="7" eb="9">
      <t>コウギョウ</t>
    </rPh>
    <rPh sb="13" eb="14">
      <t>オヨ</t>
    </rPh>
    <rPh sb="15" eb="17">
      <t>セイヒン</t>
    </rPh>
    <rPh sb="18" eb="20">
      <t>シヨウ</t>
    </rPh>
    <rPh sb="23" eb="25">
      <t>ハイシュツ</t>
    </rPh>
    <rPh sb="25" eb="26">
      <t>リョウ</t>
    </rPh>
    <rPh sb="26" eb="28">
      <t>イガイ</t>
    </rPh>
    <rPh sb="29" eb="32">
      <t>ジケイレツ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</si>
  <si>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  </t>
    </r>
    <r>
      <rPr>
        <sz val="10"/>
        <rFont val="ＭＳ 明朝"/>
        <family val="1"/>
        <charset val="128"/>
      </rPr>
      <t>セメント製造に伴う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の排出係数</t>
    </r>
    <rPh sb="0" eb="1">
      <t>ヒョウ</t>
    </rPh>
    <rPh sb="10" eb="12">
      <t>セイゾウ</t>
    </rPh>
    <rPh sb="13" eb="14">
      <t>トモナ</t>
    </rPh>
    <rPh sb="19" eb="21">
      <t>ハイシュツ</t>
    </rPh>
    <rPh sb="21" eb="23">
      <t>ケイスウ</t>
    </rPh>
    <phoneticPr fontId="2"/>
  </si>
  <si>
    <r>
      <rPr>
        <sz val="10"/>
        <rFont val="ＭＳ 明朝"/>
        <family val="1"/>
        <charset val="128"/>
      </rPr>
      <t>項目</t>
    </r>
    <rPh sb="0" eb="2">
      <t>コウモク</t>
    </rPh>
    <phoneticPr fontId="2"/>
  </si>
  <si>
    <r>
      <rPr>
        <sz val="10"/>
        <rFont val="ＭＳ 明朝"/>
        <family val="1"/>
        <charset val="128"/>
      </rPr>
      <t>単位</t>
    </r>
    <rPh sb="0" eb="2">
      <t>タンイ</t>
    </rPh>
    <phoneticPr fontId="2"/>
  </si>
  <si>
    <r>
      <rPr>
        <sz val="10"/>
        <rFont val="ＭＳ 明朝"/>
        <family val="1"/>
        <charset val="128"/>
      </rPr>
      <t>クリンカ中平均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4" eb="5">
      <t>チュウ</t>
    </rPh>
    <rPh sb="5" eb="7">
      <t>ヘイキン</t>
    </rPh>
    <rPh sb="10" eb="13">
      <t>ガンユウリツ</t>
    </rPh>
    <phoneticPr fontId="2"/>
  </si>
  <si>
    <t>%</t>
    <phoneticPr fontId="2"/>
  </si>
  <si>
    <r>
      <rPr>
        <sz val="10"/>
        <rFont val="ＭＳ 明朝"/>
        <family val="1"/>
        <charset val="128"/>
      </rPr>
      <t>クリンカ中廃棄物等由来の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4" eb="5">
      <t>チュウ</t>
    </rPh>
    <rPh sb="5" eb="8">
      <t>ハイキブツ</t>
    </rPh>
    <rPh sb="8" eb="9">
      <t>トウ</t>
    </rPh>
    <rPh sb="9" eb="11">
      <t>ユライ</t>
    </rPh>
    <rPh sb="15" eb="18">
      <t>ガンユウリツ</t>
    </rPh>
    <phoneticPr fontId="2"/>
  </si>
  <si>
    <r>
      <rPr>
        <sz val="10"/>
        <rFont val="ＭＳ 明朝"/>
        <family val="1"/>
        <charset val="128"/>
      </rPr>
      <t>廃棄物等を除いたクリンカ中の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0" eb="3">
      <t>ハイキブツ</t>
    </rPh>
    <rPh sb="3" eb="4">
      <t>トウ</t>
    </rPh>
    <rPh sb="5" eb="6">
      <t>ジョ</t>
    </rPh>
    <rPh sb="12" eb="13">
      <t>チュウ</t>
    </rPh>
    <rPh sb="17" eb="20">
      <t>ガンユウリツ</t>
    </rPh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</si>
  <si>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/CaO</t>
    </r>
    <phoneticPr fontId="2"/>
  </si>
  <si>
    <r>
      <rPr>
        <sz val="10"/>
        <rFont val="ＭＳ 明朝"/>
        <family val="1"/>
        <charset val="128"/>
      </rPr>
      <t>排出係数</t>
    </r>
    <rPh sb="0" eb="2">
      <t>ハイシュツ</t>
    </rPh>
    <rPh sb="2" eb="4">
      <t>ケイスウ</t>
    </rPh>
    <phoneticPr fontId="2"/>
  </si>
  <si>
    <r>
      <t>t-CO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/t</t>
    </r>
    <phoneticPr fontId="2"/>
  </si>
  <si>
    <r>
      <rPr>
        <sz val="10"/>
        <rFont val="ＭＳ 明朝"/>
        <family val="1"/>
        <charset val="128"/>
      </rPr>
      <t>クリンカ中平均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4" eb="5">
      <t>チュウ</t>
    </rPh>
    <rPh sb="5" eb="7">
      <t>ヘイキン</t>
    </rPh>
    <rPh sb="10" eb="13">
      <t>ガンユウリツ</t>
    </rPh>
    <phoneticPr fontId="2"/>
  </si>
  <si>
    <r>
      <rPr>
        <sz val="10"/>
        <rFont val="ＭＳ 明朝"/>
        <family val="1"/>
        <charset val="128"/>
      </rPr>
      <t>クリンカ中廃棄物等由来の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4" eb="5">
      <t>チュウ</t>
    </rPh>
    <rPh sb="5" eb="8">
      <t>ハイキブツ</t>
    </rPh>
    <rPh sb="8" eb="9">
      <t>トウ</t>
    </rPh>
    <rPh sb="9" eb="11">
      <t>ユライ</t>
    </rPh>
    <rPh sb="15" eb="18">
      <t>ガンユウリツ</t>
    </rPh>
    <phoneticPr fontId="2"/>
  </si>
  <si>
    <r>
      <rPr>
        <sz val="10"/>
        <rFont val="ＭＳ 明朝"/>
        <family val="1"/>
        <charset val="128"/>
      </rPr>
      <t>廃棄物等を除いたクリンカ中の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0" eb="3">
      <t>ハイキブツ</t>
    </rPh>
    <rPh sb="3" eb="4">
      <t>トウ</t>
    </rPh>
    <rPh sb="5" eb="6">
      <t>ジョ</t>
    </rPh>
    <rPh sb="12" eb="13">
      <t>チュウ</t>
    </rPh>
    <rPh sb="17" eb="20">
      <t>ガンユウリツ</t>
    </rPh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</si>
  <si>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/MgO</t>
    </r>
    <phoneticPr fontId="2"/>
  </si>
  <si>
    <r>
      <rPr>
        <sz val="10"/>
        <rFont val="ＭＳ 明朝"/>
        <family val="1"/>
        <charset val="128"/>
      </rPr>
      <t>合計排出係数</t>
    </r>
    <rPh sb="0" eb="2">
      <t>ゴウケイ</t>
    </rPh>
    <rPh sb="2" eb="4">
      <t>ハイシュツ</t>
    </rPh>
    <rPh sb="4" eb="6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</si>
  <si>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  </t>
    </r>
    <r>
      <rPr>
        <sz val="10"/>
        <rFont val="ＭＳ 明朝"/>
        <family val="1"/>
        <charset val="128"/>
      </rPr>
      <t>クリンカ生産量</t>
    </r>
    <rPh sb="0" eb="1">
      <t>ヒョウ</t>
    </rPh>
    <rPh sb="10" eb="12">
      <t>セイサン</t>
    </rPh>
    <rPh sb="12" eb="13">
      <t>リョウ</t>
    </rPh>
    <phoneticPr fontId="2"/>
  </si>
  <si>
    <r>
      <rPr>
        <sz val="10"/>
        <rFont val="ＭＳ 明朝"/>
        <family val="1"/>
        <charset val="128"/>
      </rPr>
      <t>石灰石消費量　実績</t>
    </r>
    <r>
      <rPr>
        <sz val="10"/>
        <rFont val="Times New Roman"/>
        <family val="1"/>
      </rPr>
      <t xml:space="preserve"> </t>
    </r>
    <rPh sb="0" eb="3">
      <t>セッカイセキ</t>
    </rPh>
    <rPh sb="3" eb="6">
      <t>ショウヒリョウ</t>
    </rPh>
    <rPh sb="7" eb="9">
      <t>ジッセキ</t>
    </rPh>
    <phoneticPr fontId="2"/>
  </si>
  <si>
    <t>kt (dry)</t>
    <phoneticPr fontId="2"/>
  </si>
  <si>
    <t>-</t>
    <phoneticPr fontId="2"/>
  </si>
  <si>
    <r>
      <rPr>
        <sz val="10"/>
        <rFont val="ＭＳ 明朝"/>
        <family val="1"/>
        <charset val="128"/>
      </rPr>
      <t>クリンカ生産量　実績</t>
    </r>
    <rPh sb="4" eb="7">
      <t>セイサンリョウ</t>
    </rPh>
    <rPh sb="8" eb="10">
      <t>ジッセキ</t>
    </rPh>
    <phoneticPr fontId="2"/>
  </si>
  <si>
    <t>kt</t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</si>
  <si>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  </t>
    </r>
    <r>
      <rPr>
        <sz val="10"/>
        <rFont val="ＭＳ 明朝"/>
        <family val="1"/>
        <charset val="128"/>
      </rPr>
      <t>石灰石消費量</t>
    </r>
    <rPh sb="6" eb="9">
      <t>セッカイセキ</t>
    </rPh>
    <rPh sb="9" eb="12">
      <t>ショウヒリョウ</t>
    </rPh>
    <phoneticPr fontId="2"/>
  </si>
  <si>
    <r>
      <rPr>
        <sz val="10"/>
        <rFont val="ＭＳ 明朝"/>
        <family val="1"/>
        <charset val="128"/>
      </rPr>
      <t>石灰石消費量（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</si>
  <si>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  </t>
    </r>
    <r>
      <rPr>
        <sz val="10"/>
        <rFont val="ＭＳ 明朝"/>
        <family val="1"/>
        <charset val="128"/>
      </rPr>
      <t>石灰石、ドロマイト及びソーダ灰の消費量</t>
    </r>
    <rPh sb="15" eb="16">
      <t>オヨ</t>
    </rPh>
    <rPh sb="20" eb="21">
      <t>ハイ</t>
    </rPh>
    <phoneticPr fontId="2"/>
  </si>
  <si>
    <r>
      <rPr>
        <sz val="10"/>
        <rFont val="ＭＳ 明朝"/>
        <family val="1"/>
        <charset val="128"/>
      </rPr>
      <t>ドロマイト消費量（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</si>
  <si>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ソーダ灰消費量（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rPh sb="3" eb="4">
      <t>ハイ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</si>
  <si>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4-11  </t>
    </r>
    <r>
      <rPr>
        <sz val="10"/>
        <rFont val="ＭＳ 明朝"/>
        <family val="1"/>
        <charset val="128"/>
      </rPr>
      <t>石灰石及びドロマイトの消費量</t>
    </r>
    <phoneticPr fontId="2"/>
  </si>
  <si>
    <r>
      <rPr>
        <sz val="10"/>
        <rFont val="ＭＳ 明朝"/>
        <family val="1"/>
        <charset val="128"/>
      </rPr>
      <t>石灰石消費量</t>
    </r>
  </si>
  <si>
    <r>
      <t xml:space="preserve">  </t>
    </r>
    <r>
      <rPr>
        <sz val="10"/>
        <rFont val="ＭＳ 明朝"/>
        <family val="1"/>
        <charset val="128"/>
      </rPr>
      <t>セラミック製品用（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</si>
  <si>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ドロマイト消費量</t>
    </r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</si>
  <si>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4-13  </t>
    </r>
    <r>
      <rPr>
        <sz val="10"/>
        <rFont val="ＭＳ 明朝"/>
        <family val="1"/>
        <charset val="128"/>
      </rPr>
      <t>石灰石及びドロマイトの消費量</t>
    </r>
    <phoneticPr fontId="2"/>
  </si>
  <si>
    <r>
      <t xml:space="preserve">  </t>
    </r>
    <r>
      <rPr>
        <sz val="10"/>
        <rFont val="ＭＳ 明朝"/>
        <family val="1"/>
        <charset val="128"/>
      </rPr>
      <t>排煙脱硫用（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</si>
  <si>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t xml:space="preserve">  </t>
    </r>
    <r>
      <rPr>
        <sz val="10"/>
        <rFont val="ＭＳ 明朝"/>
        <family val="1"/>
        <charset val="128"/>
      </rPr>
      <t>化学製品用（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</si>
  <si>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4-15  </t>
    </r>
    <r>
      <rPr>
        <sz val="10"/>
        <rFont val="ＭＳ 明朝"/>
        <family val="1"/>
        <charset val="128"/>
      </rPr>
      <t>アンモニア製造時に使用する原料、排出係数及び発熱量</t>
    </r>
    <rPh sb="12" eb="14">
      <t>セイゾウ</t>
    </rPh>
    <rPh sb="14" eb="15">
      <t>ジ</t>
    </rPh>
    <rPh sb="16" eb="18">
      <t>シヨウ</t>
    </rPh>
    <rPh sb="20" eb="22">
      <t>ゲンリョウ</t>
    </rPh>
    <rPh sb="23" eb="25">
      <t>ハイシュツ</t>
    </rPh>
    <rPh sb="25" eb="27">
      <t>ケイスウ</t>
    </rPh>
    <rPh sb="27" eb="28">
      <t>オヨ</t>
    </rPh>
    <rPh sb="29" eb="31">
      <t>ハツネツ</t>
    </rPh>
    <rPh sb="31" eb="32">
      <t>リョウ</t>
    </rPh>
    <phoneticPr fontId="2"/>
  </si>
  <si>
    <r>
      <rPr>
        <sz val="10"/>
        <rFont val="ＭＳ 明朝"/>
        <family val="1"/>
        <charset val="128"/>
      </rPr>
      <t>ナフサ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　　　総発熱量</t>
    </r>
    <rPh sb="11" eb="15">
      <t>ソウハツネツリョウ</t>
    </rPh>
    <phoneticPr fontId="2"/>
  </si>
  <si>
    <t>MJ/l</t>
  </si>
  <si>
    <t>tC/TJ</t>
    <phoneticPr fontId="2"/>
  </si>
  <si>
    <r>
      <rPr>
        <sz val="10"/>
        <rFont val="ＭＳ 明朝"/>
        <family val="1"/>
        <charset val="128"/>
      </rPr>
      <t>液化石油ガス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総発熱量</t>
    </r>
    <phoneticPr fontId="2"/>
  </si>
  <si>
    <t>MJ/kg</t>
  </si>
  <si>
    <r>
      <rPr>
        <sz val="10"/>
        <rFont val="ＭＳ 明朝"/>
        <family val="1"/>
        <charset val="128"/>
      </rPr>
      <t>石油系炭化水素ガス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総発熱量</t>
    </r>
    <rPh sb="0" eb="3">
      <t>セキユケイ</t>
    </rPh>
    <rPh sb="3" eb="5">
      <t>タンカ</t>
    </rPh>
    <rPh sb="5" eb="7">
      <t>スイソ</t>
    </rPh>
    <phoneticPr fontId="2"/>
  </si>
  <si>
    <r>
      <t>MJ/m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</si>
  <si>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天然ガス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　　総発熱量</t>
    </r>
    <rPh sb="0" eb="2">
      <t>テンネン</t>
    </rPh>
    <phoneticPr fontId="2"/>
  </si>
  <si>
    <r>
      <rPr>
        <sz val="10"/>
        <rFont val="ＭＳ 明朝"/>
        <family val="1"/>
        <charset val="128"/>
      </rPr>
      <t>石炭（一般炭、輸入炭）総発熱量</t>
    </r>
    <rPh sb="0" eb="2">
      <t>セキタン</t>
    </rPh>
    <rPh sb="3" eb="5">
      <t>イッパン</t>
    </rPh>
    <rPh sb="5" eb="6">
      <t>タン</t>
    </rPh>
    <rPh sb="7" eb="10">
      <t>ユニュウタン</t>
    </rPh>
    <phoneticPr fontId="2"/>
  </si>
  <si>
    <r>
      <rPr>
        <sz val="10"/>
        <rFont val="ＭＳ 明朝"/>
        <family val="1"/>
        <charset val="128"/>
      </rPr>
      <t>オイルコークス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総発熱量</t>
    </r>
    <phoneticPr fontId="2"/>
  </si>
  <si>
    <r>
      <rPr>
        <sz val="10"/>
        <rFont val="ＭＳ 明朝"/>
        <family val="1"/>
        <charset val="128"/>
      </rPr>
      <t>液化天然ガス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総発熱量</t>
    </r>
    <rPh sb="0" eb="2">
      <t>エキカ</t>
    </rPh>
    <rPh sb="2" eb="4">
      <t>テンネン</t>
    </rPh>
    <phoneticPr fontId="2"/>
  </si>
  <si>
    <r>
      <rPr>
        <sz val="10"/>
        <rFont val="ＭＳ 明朝"/>
        <family val="1"/>
        <charset val="128"/>
      </rPr>
      <t>コークス炉ガス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総発熱量</t>
    </r>
    <rPh sb="4" eb="5">
      <t>ロ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</si>
  <si>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4-16  </t>
    </r>
    <r>
      <rPr>
        <sz val="10"/>
        <rFont val="ＭＳ 明朝"/>
        <family val="1"/>
        <charset val="128"/>
      </rPr>
      <t>アンモニア製造に係る原料用消費量</t>
    </r>
    <rPh sb="12" eb="14">
      <t>セイゾウ</t>
    </rPh>
    <rPh sb="15" eb="16">
      <t>カカ</t>
    </rPh>
    <rPh sb="17" eb="19">
      <t>ゲンリョウ</t>
    </rPh>
    <rPh sb="19" eb="20">
      <t>ヨウ</t>
    </rPh>
    <rPh sb="20" eb="22">
      <t>ショウヒ</t>
    </rPh>
    <rPh sb="22" eb="23">
      <t>リョウ</t>
    </rPh>
    <phoneticPr fontId="2"/>
  </si>
  <si>
    <r>
      <rPr>
        <sz val="10"/>
        <rFont val="ＭＳ 明朝"/>
        <family val="1"/>
        <charset val="128"/>
      </rPr>
      <t>ナフサ</t>
    </r>
    <phoneticPr fontId="2"/>
  </si>
  <si>
    <t>kl</t>
    <phoneticPr fontId="2"/>
  </si>
  <si>
    <r>
      <rPr>
        <sz val="10"/>
        <rFont val="ＭＳ 明朝"/>
        <family val="1"/>
        <charset val="128"/>
      </rPr>
      <t>液化石油ガス</t>
    </r>
    <phoneticPr fontId="2"/>
  </si>
  <si>
    <t>t</t>
    <phoneticPr fontId="2"/>
  </si>
  <si>
    <r>
      <rPr>
        <sz val="10"/>
        <rFont val="ＭＳ 明朝"/>
        <family val="1"/>
        <charset val="128"/>
      </rPr>
      <t>石油系炭化水素ガス</t>
    </r>
    <rPh sb="0" eb="3">
      <t>セキユケイ</t>
    </rPh>
    <rPh sb="3" eb="5">
      <t>タンカ</t>
    </rPh>
    <rPh sb="5" eb="7">
      <t>スイソ</t>
    </rPh>
    <phoneticPr fontId="2"/>
  </si>
  <si>
    <r>
      <t>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</si>
  <si>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天然ガス</t>
    </r>
    <rPh sb="0" eb="2">
      <t>テンネン</t>
    </rPh>
    <phoneticPr fontId="2"/>
  </si>
  <si>
    <r>
      <rPr>
        <sz val="10"/>
        <rFont val="ＭＳ 明朝"/>
        <family val="1"/>
        <charset val="128"/>
      </rPr>
      <t>石炭（一般炭、輸入炭）</t>
    </r>
    <rPh sb="0" eb="2">
      <t>セキタン</t>
    </rPh>
    <rPh sb="3" eb="5">
      <t>イッパン</t>
    </rPh>
    <rPh sb="5" eb="6">
      <t>タン</t>
    </rPh>
    <rPh sb="7" eb="10">
      <t>ユニュウタン</t>
    </rPh>
    <phoneticPr fontId="2"/>
  </si>
  <si>
    <r>
      <rPr>
        <sz val="10"/>
        <rFont val="ＭＳ 明朝"/>
        <family val="1"/>
        <charset val="128"/>
      </rPr>
      <t>オイルコークス</t>
    </r>
    <phoneticPr fontId="2"/>
  </si>
  <si>
    <r>
      <rPr>
        <sz val="10"/>
        <rFont val="ＭＳ 明朝"/>
        <family val="1"/>
        <charset val="128"/>
      </rPr>
      <t>液化天然ガス</t>
    </r>
    <rPh sb="0" eb="2">
      <t>エキカ</t>
    </rPh>
    <rPh sb="2" eb="4">
      <t>テンネン</t>
    </rPh>
    <phoneticPr fontId="2"/>
  </si>
  <si>
    <r>
      <rPr>
        <sz val="10"/>
        <rFont val="ＭＳ 明朝"/>
        <family val="1"/>
        <charset val="128"/>
      </rPr>
      <t>コークス炉ガス</t>
    </r>
    <rPh sb="4" eb="5">
      <t>ロ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</si>
  <si>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4-17 </t>
    </r>
    <r>
      <rPr>
        <sz val="10"/>
        <rFont val="ＭＳ 明朝"/>
        <family val="1"/>
        <charset val="128"/>
      </rPr>
      <t>硝酸製造に伴う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排出係数</t>
    </r>
    <rPh sb="6" eb="8">
      <t>ショウサン</t>
    </rPh>
    <rPh sb="8" eb="10">
      <t>セイゾウ</t>
    </rPh>
    <rPh sb="11" eb="12">
      <t>トモナ</t>
    </rPh>
    <rPh sb="16" eb="18">
      <t>ハイシュツ</t>
    </rPh>
    <rPh sb="18" eb="20">
      <t>ケイスウ</t>
    </rPh>
    <phoneticPr fontId="2"/>
  </si>
  <si>
    <r>
      <rPr>
        <sz val="10"/>
        <rFont val="ＭＳ 明朝"/>
        <family val="1"/>
        <charset val="128"/>
      </rPr>
      <t>硝酸製造に伴う排出係数</t>
    </r>
    <rPh sb="0" eb="2">
      <t>ショウサン</t>
    </rPh>
    <rPh sb="2" eb="4">
      <t>セイゾウ</t>
    </rPh>
    <rPh sb="5" eb="6">
      <t>トモナ</t>
    </rPh>
    <rPh sb="7" eb="9">
      <t>ハイシュツ</t>
    </rPh>
    <rPh sb="9" eb="11">
      <t>ケイスウ</t>
    </rPh>
    <phoneticPr fontId="2"/>
  </si>
  <si>
    <r>
      <t>kg-N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O/t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</si>
  <si>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4-18 </t>
    </r>
    <r>
      <rPr>
        <sz val="10"/>
        <rFont val="ＭＳ 明朝"/>
        <family val="1"/>
        <charset val="128"/>
      </rPr>
      <t>硝酸生産量</t>
    </r>
    <rPh sb="6" eb="8">
      <t>ショウサン</t>
    </rPh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</si>
  <si>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硝酸生産量</t>
    </r>
    <rPh sb="0" eb="2">
      <t>ショウサン</t>
    </rPh>
    <rPh sb="2" eb="4">
      <t>セイサン</t>
    </rPh>
    <rPh sb="4" eb="5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</si>
  <si>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4-19 </t>
    </r>
    <r>
      <rPr>
        <sz val="10"/>
        <rFont val="ＭＳ 明朝"/>
        <family val="1"/>
        <charset val="128"/>
      </rPr>
      <t>カプロラクタム生産量</t>
    </r>
    <rPh sb="13" eb="15">
      <t>セイサン</t>
    </rPh>
    <rPh sb="15" eb="16">
      <t>リョウ</t>
    </rPh>
    <phoneticPr fontId="2"/>
  </si>
  <si>
    <r>
      <rPr>
        <sz val="10"/>
        <rFont val="ＭＳ 明朝"/>
        <family val="1"/>
        <charset val="128"/>
      </rPr>
      <t>カプロラクタム生産量</t>
    </r>
    <rPh sb="7" eb="10">
      <t>セイサンリョウ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</si>
  <si>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4-21 </t>
    </r>
    <r>
      <rPr>
        <sz val="10"/>
        <rFont val="ＭＳ 明朝"/>
        <family val="1"/>
        <charset val="128"/>
      </rPr>
      <t>メタノール生産量</t>
    </r>
    <rPh sb="11" eb="13">
      <t>セイサン</t>
    </rPh>
    <rPh sb="13" eb="14">
      <t>リョウ</t>
    </rPh>
    <phoneticPr fontId="2"/>
  </si>
  <si>
    <r>
      <rPr>
        <sz val="10"/>
        <rFont val="ＭＳ 明朝"/>
        <family val="1"/>
        <charset val="128"/>
      </rPr>
      <t>メタノール生産量</t>
    </r>
    <rPh sb="5" eb="8">
      <t>セイサンリョウ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</si>
  <si>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4-22 </t>
    </r>
    <r>
      <rPr>
        <sz val="10"/>
        <rFont val="ＭＳ 明朝"/>
        <family val="1"/>
        <charset val="128"/>
      </rPr>
      <t>エチレン生産量</t>
    </r>
    <rPh sb="10" eb="12">
      <t>セイサン</t>
    </rPh>
    <rPh sb="12" eb="13">
      <t>リョウ</t>
    </rPh>
    <phoneticPr fontId="2"/>
  </si>
  <si>
    <r>
      <rPr>
        <sz val="10"/>
        <rFont val="ＭＳ 明朝"/>
        <family val="1"/>
        <charset val="128"/>
      </rPr>
      <t>エチレン生産量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</si>
  <si>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4-23 </t>
    </r>
    <r>
      <rPr>
        <sz val="10"/>
        <rFont val="ＭＳ 明朝"/>
        <family val="1"/>
        <charset val="128"/>
      </rPr>
      <t>塩化ビニルモノマー（クロロエチレン）生産量</t>
    </r>
    <rPh sb="6" eb="8">
      <t>エンカ</t>
    </rPh>
    <rPh sb="24" eb="26">
      <t>セイサン</t>
    </rPh>
    <rPh sb="26" eb="27">
      <t>リョウ</t>
    </rPh>
    <phoneticPr fontId="2"/>
  </si>
  <si>
    <r>
      <rPr>
        <sz val="10"/>
        <rFont val="ＭＳ 明朝"/>
        <family val="1"/>
        <charset val="128"/>
      </rPr>
      <t>塩化ビニルモノマー生産量</t>
    </r>
    <rPh sb="0" eb="2">
      <t>エンカ</t>
    </rPh>
    <rPh sb="9" eb="11">
      <t>セイサン</t>
    </rPh>
    <rPh sb="11" eb="12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</si>
  <si>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4-24 </t>
    </r>
    <r>
      <rPr>
        <sz val="10"/>
        <rFont val="ＭＳ 明朝"/>
        <family val="1"/>
        <charset val="128"/>
      </rPr>
      <t>二塩化エチレン（</t>
    </r>
    <r>
      <rPr>
        <sz val="10"/>
        <rFont val="Times New Roman"/>
        <family val="1"/>
      </rPr>
      <t>1,2-</t>
    </r>
    <r>
      <rPr>
        <sz val="10"/>
        <rFont val="ＭＳ 明朝"/>
        <family val="1"/>
        <charset val="128"/>
      </rPr>
      <t>ジクロロエタン）生産量</t>
    </r>
    <rPh sb="6" eb="7">
      <t>ニ</t>
    </rPh>
    <rPh sb="7" eb="9">
      <t>エンカ</t>
    </rPh>
    <rPh sb="26" eb="28">
      <t>セイサン</t>
    </rPh>
    <rPh sb="28" eb="29">
      <t>リョウ</t>
    </rPh>
    <phoneticPr fontId="2"/>
  </si>
  <si>
    <r>
      <t>1,2-</t>
    </r>
    <r>
      <rPr>
        <sz val="10"/>
        <rFont val="ＭＳ 明朝"/>
        <family val="1"/>
        <charset val="128"/>
      </rPr>
      <t>ジクロロエタン生産量</t>
    </r>
    <rPh sb="11" eb="14">
      <t>セイサンリョウ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</si>
  <si>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4-25 </t>
    </r>
    <r>
      <rPr>
        <sz val="10"/>
        <rFont val="ＭＳ 明朝"/>
        <family val="1"/>
        <charset val="128"/>
      </rPr>
      <t>酸化エチレン生産量</t>
    </r>
    <rPh sb="6" eb="8">
      <t>サンカ</t>
    </rPh>
    <rPh sb="12" eb="14">
      <t>セイサン</t>
    </rPh>
    <rPh sb="14" eb="15">
      <t>リョウ</t>
    </rPh>
    <phoneticPr fontId="2"/>
  </si>
  <si>
    <r>
      <rPr>
        <sz val="10"/>
        <rFont val="ＭＳ 明朝"/>
        <family val="1"/>
        <charset val="128"/>
      </rPr>
      <t>酸化エチレン生産量</t>
    </r>
    <rPh sb="0" eb="2">
      <t>サンカ</t>
    </rPh>
    <rPh sb="6" eb="8">
      <t>セイサン</t>
    </rPh>
    <rPh sb="8" eb="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</si>
  <si>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4-26 </t>
    </r>
    <r>
      <rPr>
        <sz val="10"/>
        <rFont val="ＭＳ 明朝"/>
        <family val="1"/>
        <charset val="128"/>
      </rPr>
      <t>アクリロニトリル生産量</t>
    </r>
    <rPh sb="14" eb="16">
      <t>セイサン</t>
    </rPh>
    <rPh sb="16" eb="17">
      <t>リョウ</t>
    </rPh>
    <phoneticPr fontId="2"/>
  </si>
  <si>
    <r>
      <rPr>
        <sz val="10"/>
        <rFont val="ＭＳ 明朝"/>
        <family val="1"/>
        <charset val="128"/>
      </rPr>
      <t>アクリロニトリル生産量</t>
    </r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</si>
  <si>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4-27 </t>
    </r>
    <r>
      <rPr>
        <sz val="10"/>
        <rFont val="ＭＳ 明朝"/>
        <family val="1"/>
        <charset val="128"/>
      </rPr>
      <t>カーボンブラック生産量</t>
    </r>
    <rPh sb="14" eb="16">
      <t>セイサン</t>
    </rPh>
    <rPh sb="16" eb="17">
      <t>リョウ</t>
    </rPh>
    <phoneticPr fontId="2"/>
  </si>
  <si>
    <r>
      <rPr>
        <sz val="10"/>
        <rFont val="ＭＳ 明朝"/>
        <family val="1"/>
        <charset val="128"/>
      </rPr>
      <t>カーボンブラック生産量</t>
    </r>
    <rPh sb="8" eb="11">
      <t>セイサンリョウ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</si>
  <si>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4-28 </t>
    </r>
    <r>
      <rPr>
        <sz val="10"/>
        <rFont val="ＭＳ 明朝"/>
        <family val="1"/>
        <charset val="128"/>
      </rPr>
      <t>スチレン（モノマー）生産量</t>
    </r>
    <rPh sb="16" eb="18">
      <t>セイサン</t>
    </rPh>
    <rPh sb="18" eb="19">
      <t>リョウ</t>
    </rPh>
    <phoneticPr fontId="2"/>
  </si>
  <si>
    <r>
      <rPr>
        <sz val="10"/>
        <rFont val="ＭＳ 明朝"/>
        <family val="1"/>
        <charset val="128"/>
      </rPr>
      <t>スチレン生産量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</si>
  <si>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4-30 </t>
    </r>
    <r>
      <rPr>
        <sz val="10"/>
        <rFont val="ＭＳ 明朝"/>
        <family val="1"/>
        <charset val="128"/>
      </rPr>
      <t>無水フタル酸生産能力に基づく加重平均排出係数</t>
    </r>
    <rPh sb="6" eb="8">
      <t>ムスイ</t>
    </rPh>
    <rPh sb="11" eb="12">
      <t>サン</t>
    </rPh>
    <rPh sb="12" eb="14">
      <t>セイサン</t>
    </rPh>
    <rPh sb="14" eb="16">
      <t>ノウリョク</t>
    </rPh>
    <rPh sb="17" eb="18">
      <t>モト</t>
    </rPh>
    <rPh sb="20" eb="22">
      <t>カジュウ</t>
    </rPh>
    <rPh sb="22" eb="24">
      <t>ヘイキン</t>
    </rPh>
    <rPh sb="24" eb="26">
      <t>ハイシュツ</t>
    </rPh>
    <rPh sb="26" eb="28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</si>
  <si>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4-31 </t>
    </r>
    <r>
      <rPr>
        <sz val="10"/>
        <rFont val="ＭＳ 明朝"/>
        <family val="1"/>
        <charset val="128"/>
      </rPr>
      <t>無水フタル酸生産量</t>
    </r>
    <rPh sb="6" eb="8">
      <t>ムスイ</t>
    </rPh>
    <rPh sb="11" eb="12">
      <t>サン</t>
    </rPh>
    <rPh sb="12" eb="14">
      <t>セイサン</t>
    </rPh>
    <rPh sb="14" eb="15">
      <t>リョウ</t>
    </rPh>
    <phoneticPr fontId="2"/>
  </si>
  <si>
    <r>
      <rPr>
        <sz val="10"/>
        <rFont val="ＭＳ 明朝"/>
        <family val="1"/>
        <charset val="128"/>
      </rPr>
      <t>無水フタル酸生産量</t>
    </r>
    <rPh sb="6" eb="8">
      <t>セイサン</t>
    </rPh>
    <rPh sb="8" eb="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</si>
  <si>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4-33 </t>
    </r>
    <r>
      <rPr>
        <sz val="10"/>
        <rFont val="ＭＳ 明朝"/>
        <family val="1"/>
        <charset val="128"/>
      </rPr>
      <t>無水マレイン酸生産能力に基づく加重平均排出係数</t>
    </r>
    <rPh sb="6" eb="8">
      <t>ムスイ</t>
    </rPh>
    <rPh sb="12" eb="13">
      <t>サン</t>
    </rPh>
    <rPh sb="13" eb="15">
      <t>セイサン</t>
    </rPh>
    <rPh sb="15" eb="17">
      <t>ノウリョク</t>
    </rPh>
    <rPh sb="18" eb="19">
      <t>モト</t>
    </rPh>
    <rPh sb="21" eb="23">
      <t>カジュウ</t>
    </rPh>
    <rPh sb="23" eb="25">
      <t>ヘイキン</t>
    </rPh>
    <rPh sb="25" eb="27">
      <t>ハイシュツ</t>
    </rPh>
    <rPh sb="27" eb="29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</si>
  <si>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4-34 </t>
    </r>
    <r>
      <rPr>
        <sz val="10"/>
        <rFont val="ＭＳ 明朝"/>
        <family val="1"/>
        <charset val="128"/>
      </rPr>
      <t>無水マレイン酸生産量</t>
    </r>
    <rPh sb="6" eb="8">
      <t>ムスイ</t>
    </rPh>
    <rPh sb="12" eb="13">
      <t>サン</t>
    </rPh>
    <rPh sb="13" eb="15">
      <t>セイサン</t>
    </rPh>
    <rPh sb="15" eb="16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</si>
  <si>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4-35 </t>
    </r>
    <r>
      <rPr>
        <sz val="10"/>
        <rFont val="ＭＳ 明朝"/>
        <family val="1"/>
        <charset val="128"/>
      </rPr>
      <t>水素製造における排出係数</t>
    </r>
    <rPh sb="6" eb="8">
      <t>スイソ</t>
    </rPh>
    <rPh sb="8" eb="10">
      <t>セイゾウ</t>
    </rPh>
    <rPh sb="14" eb="16">
      <t>ハイシュツ</t>
    </rPh>
    <rPh sb="16" eb="18">
      <t>ケイスウ</t>
    </rPh>
    <phoneticPr fontId="2"/>
  </si>
  <si>
    <r>
      <t>t-CO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Nm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</si>
  <si>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4-36 </t>
    </r>
    <r>
      <rPr>
        <sz val="10"/>
        <rFont val="ＭＳ 明朝"/>
        <family val="1"/>
        <charset val="128"/>
      </rPr>
      <t>水素生産量</t>
    </r>
    <rPh sb="6" eb="8">
      <t>スイソ</t>
    </rPh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</si>
  <si>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水素生産量</t>
    </r>
    <rPh sb="0" eb="2">
      <t>スイソ</t>
    </rPh>
    <rPh sb="2" eb="4">
      <t>セイサン</t>
    </rPh>
    <rPh sb="4" eb="5">
      <t>リョウ</t>
    </rPh>
    <phoneticPr fontId="2"/>
  </si>
  <si>
    <r>
      <t>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Nm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</si>
  <si>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4-37 HCFC-22</t>
    </r>
    <r>
      <rPr>
        <sz val="10"/>
        <rFont val="ＭＳ 明朝"/>
        <family val="1"/>
        <charset val="128"/>
      </rPr>
      <t>の製造に伴う副生</t>
    </r>
    <r>
      <rPr>
        <sz val="10"/>
        <rFont val="Times New Roman"/>
        <family val="1"/>
      </rPr>
      <t>HFC-23</t>
    </r>
    <r>
      <rPr>
        <sz val="10"/>
        <rFont val="ＭＳ 明朝"/>
        <family val="1"/>
        <charset val="128"/>
      </rPr>
      <t>の排出の関連指標</t>
    </r>
    <rPh sb="14" eb="16">
      <t>セイゾウ</t>
    </rPh>
    <rPh sb="17" eb="18">
      <t>トモナ</t>
    </rPh>
    <rPh sb="19" eb="21">
      <t>フクセイ</t>
    </rPh>
    <rPh sb="28" eb="30">
      <t>ハイシュツ</t>
    </rPh>
    <rPh sb="31" eb="33">
      <t>カンレン</t>
    </rPh>
    <rPh sb="33" eb="35">
      <t>シヒョウ</t>
    </rPh>
    <phoneticPr fontId="2"/>
  </si>
  <si>
    <r>
      <t>HCFC-22</t>
    </r>
    <r>
      <rPr>
        <sz val="10"/>
        <rFont val="ＭＳ 明朝"/>
        <family val="1"/>
        <charset val="128"/>
      </rPr>
      <t>の生産量</t>
    </r>
    <rPh sb="8" eb="11">
      <t>セイサンリョウ</t>
    </rPh>
    <phoneticPr fontId="2"/>
  </si>
  <si>
    <r>
      <t>HFC-23</t>
    </r>
    <r>
      <rPr>
        <sz val="10"/>
        <rFont val="ＭＳ 明朝"/>
        <family val="1"/>
        <charset val="128"/>
      </rPr>
      <t>副生率</t>
    </r>
    <rPh sb="6" eb="8">
      <t>フクセイ</t>
    </rPh>
    <rPh sb="8" eb="9">
      <t>リツ</t>
    </rPh>
    <phoneticPr fontId="2"/>
  </si>
  <si>
    <r>
      <t>HCFC-22</t>
    </r>
    <r>
      <rPr>
        <sz val="10"/>
        <rFont val="ＭＳ 明朝"/>
        <family val="1"/>
        <charset val="128"/>
      </rPr>
      <t>生産に対する排出割合</t>
    </r>
    <r>
      <rPr>
        <sz val="9"/>
        <rFont val="Times New Roman"/>
        <family val="1"/>
      </rPr>
      <t/>
    </r>
    <phoneticPr fontId="2"/>
  </si>
  <si>
    <r>
      <rPr>
        <sz val="10"/>
        <rFont val="ＭＳ 明朝"/>
        <family val="1"/>
        <charset val="128"/>
      </rPr>
      <t>排出量</t>
    </r>
    <phoneticPr fontId="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</si>
  <si>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rPh sb="6" eb="8">
      <t>カンサン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</si>
  <si>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4-38 HFCs</t>
    </r>
    <r>
      <rPr>
        <sz val="10"/>
        <rFont val="ＭＳ 明朝"/>
        <family val="1"/>
        <charset val="128"/>
      </rPr>
      <t>の製造時の漏出の排出量</t>
    </r>
    <rPh sb="11" eb="13">
      <t>セイゾウ</t>
    </rPh>
    <rPh sb="13" eb="14">
      <t>ジ</t>
    </rPh>
    <rPh sb="15" eb="17">
      <t>ロウシュツ</t>
    </rPh>
    <rPh sb="18" eb="20">
      <t>ハイシュツ</t>
    </rPh>
    <rPh sb="20" eb="21">
      <t>リョウ</t>
    </rPh>
    <phoneticPr fontId="2"/>
  </si>
  <si>
    <r>
      <rPr>
        <sz val="10"/>
        <rFont val="ＭＳ 明朝"/>
        <family val="1"/>
        <charset val="128"/>
      </rPr>
      <t>排出量</t>
    </r>
    <rPh sb="0" eb="2">
      <t>ハイシュツ</t>
    </rPh>
    <rPh sb="2" eb="3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</si>
  <si>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4-39 PFCs</t>
    </r>
    <r>
      <rPr>
        <sz val="10"/>
        <rFont val="ＭＳ 明朝"/>
        <family val="1"/>
        <charset val="128"/>
      </rPr>
      <t>の製造時の漏出の排出量</t>
    </r>
    <rPh sb="11" eb="13">
      <t>セイゾウ</t>
    </rPh>
    <rPh sb="13" eb="14">
      <t>ジ</t>
    </rPh>
    <rPh sb="15" eb="17">
      <t>ロウシュツ</t>
    </rPh>
    <rPh sb="18" eb="20">
      <t>ハイシュツ</t>
    </rPh>
    <rPh sb="20" eb="2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</si>
  <si>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4-40 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の製造時の漏出の関連指標</t>
    </r>
    <rPh sb="10" eb="12">
      <t>セイゾウ</t>
    </rPh>
    <rPh sb="12" eb="13">
      <t>ジ</t>
    </rPh>
    <rPh sb="14" eb="16">
      <t>ロウシュツ</t>
    </rPh>
    <rPh sb="17" eb="19">
      <t>カンレン</t>
    </rPh>
    <rPh sb="19" eb="21">
      <t>シヒョウ</t>
    </rPh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</si>
  <si>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</si>
  <si>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排出量</t>
    </r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</si>
  <si>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4-41 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の製造時の漏出の関連指標</t>
    </r>
    <rPh sb="10" eb="12">
      <t>セイゾウ</t>
    </rPh>
    <rPh sb="12" eb="13">
      <t>ジ</t>
    </rPh>
    <rPh sb="14" eb="16">
      <t>ロウシュツ</t>
    </rPh>
    <rPh sb="17" eb="19">
      <t>カンレン</t>
    </rPh>
    <rPh sb="19" eb="21">
      <t>シヒョウ</t>
    </rPh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</si>
  <si>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</si>
  <si>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4-43 </t>
    </r>
    <r>
      <rPr>
        <sz val="10"/>
        <rFont val="ＭＳ 明朝"/>
        <family val="1"/>
        <charset val="128"/>
      </rPr>
      <t>鉄鋼製造における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排出量（エネルギー用途と還元剤用途）</t>
    </r>
    <r>
      <rPr>
        <sz val="10"/>
        <rFont val="Times New Roman"/>
        <family val="1"/>
      </rPr>
      <t xml:space="preserve">  </t>
    </r>
    <rPh sb="6" eb="8">
      <t>テッコウ</t>
    </rPh>
    <rPh sb="8" eb="10">
      <t>セイゾウ</t>
    </rPh>
    <rPh sb="17" eb="19">
      <t>ハイシュツ</t>
    </rPh>
    <rPh sb="19" eb="20">
      <t>リョウ</t>
    </rPh>
    <rPh sb="26" eb="28">
      <t>ヨウト</t>
    </rPh>
    <rPh sb="29" eb="32">
      <t>カンゲンザイ</t>
    </rPh>
    <rPh sb="32" eb="34">
      <t>ヨウト</t>
    </rPh>
    <phoneticPr fontId="2"/>
  </si>
  <si>
    <r>
      <t xml:space="preserve">1.A.2.a
</t>
    </r>
    <r>
      <rPr>
        <sz val="10"/>
        <rFont val="ＭＳ 明朝"/>
        <family val="1"/>
        <charset val="128"/>
      </rPr>
      <t>（エネルギー分野－鉄鋼）</t>
    </r>
    <phoneticPr fontId="2"/>
  </si>
  <si>
    <r>
      <t>kt-CO</t>
    </r>
    <r>
      <rPr>
        <vertAlign val="subscript"/>
        <sz val="10"/>
        <rFont val="Times New Roman"/>
        <family val="1"/>
      </rPr>
      <t>2</t>
    </r>
    <phoneticPr fontId="2"/>
  </si>
  <si>
    <r>
      <t xml:space="preserve">2.C.1.
</t>
    </r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IPPU</t>
    </r>
    <r>
      <rPr>
        <sz val="10"/>
        <rFont val="ＭＳ 明朝"/>
        <family val="1"/>
        <charset val="128"/>
      </rPr>
      <t>分野－鉄鋼製造）</t>
    </r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</si>
  <si>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合計</t>
    </r>
    <rPh sb="3" eb="5">
      <t>ゴウケイシュツリョウ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</si>
  <si>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4-44 </t>
    </r>
    <r>
      <rPr>
        <sz val="10"/>
        <rFont val="ＭＳ 明朝"/>
        <family val="1"/>
        <charset val="128"/>
      </rPr>
      <t>電気炉の電極からの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6" eb="9">
      <t>デンキロ</t>
    </rPh>
    <rPh sb="10" eb="12">
      <t>デンキョク</t>
    </rPh>
    <rPh sb="18" eb="20">
      <t>ハイシュツ</t>
    </rPh>
    <rPh sb="20" eb="21">
      <t>リョウ</t>
    </rPh>
    <phoneticPr fontId="2"/>
  </si>
  <si>
    <r>
      <t xml:space="preserve">#A </t>
    </r>
    <r>
      <rPr>
        <sz val="10"/>
        <rFont val="ＭＳ 明朝"/>
        <family val="1"/>
        <charset val="128"/>
      </rPr>
      <t>輸入量</t>
    </r>
    <rPh sb="3" eb="5">
      <t>ユニュウ</t>
    </rPh>
    <rPh sb="5" eb="6">
      <t>リョウ</t>
    </rPh>
    <phoneticPr fontId="5"/>
  </si>
  <si>
    <t>t</t>
    <phoneticPr fontId="5"/>
  </si>
  <si>
    <r>
      <t xml:space="preserve">#B </t>
    </r>
    <r>
      <rPr>
        <sz val="10"/>
        <rFont val="ＭＳ 明朝"/>
        <family val="1"/>
        <charset val="128"/>
      </rPr>
      <t>国内生産量</t>
    </r>
    <rPh sb="3" eb="5">
      <t>コクナイ</t>
    </rPh>
    <rPh sb="5" eb="7">
      <t>セイサン</t>
    </rPh>
    <rPh sb="7" eb="8">
      <t>リョウ</t>
    </rPh>
    <phoneticPr fontId="5"/>
  </si>
  <si>
    <r>
      <t xml:space="preserve">#C </t>
    </r>
    <r>
      <rPr>
        <sz val="10"/>
        <rFont val="ＭＳ 明朝"/>
        <family val="1"/>
        <charset val="128"/>
      </rPr>
      <t>輸出量</t>
    </r>
    <rPh sb="3" eb="5">
      <t>ユシュツ</t>
    </rPh>
    <rPh sb="5" eb="6">
      <t>リョウ</t>
    </rPh>
    <phoneticPr fontId="5"/>
  </si>
  <si>
    <r>
      <t xml:space="preserve">#D </t>
    </r>
    <r>
      <rPr>
        <sz val="10"/>
        <rFont val="ＭＳ 明朝"/>
        <family val="1"/>
        <charset val="128"/>
      </rPr>
      <t>電気炉ガス</t>
    </r>
    <phoneticPr fontId="5"/>
  </si>
  <si>
    <r>
      <rPr>
        <sz val="10"/>
        <rFont val="ＭＳ 明朝"/>
        <family val="1"/>
        <charset val="128"/>
      </rPr>
      <t>国内消費
（</t>
    </r>
    <r>
      <rPr>
        <sz val="10"/>
        <rFont val="Times New Roman"/>
        <family val="1"/>
      </rPr>
      <t>#A + #B - #C - #D</t>
    </r>
    <r>
      <rPr>
        <sz val="10"/>
        <rFont val="ＭＳ 明朝"/>
        <family val="1"/>
        <charset val="128"/>
      </rPr>
      <t>）</t>
    </r>
    <rPh sb="0" eb="2">
      <t>コクナイ</t>
    </rPh>
    <rPh sb="2" eb="4">
      <t>ショウヒ</t>
    </rPh>
    <phoneticPr fontId="5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</si>
  <si>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3" eb="5">
      <t>ハイシュツ</t>
    </rPh>
    <rPh sb="5" eb="6">
      <t>リョウ</t>
    </rPh>
    <phoneticPr fontId="5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</si>
  <si>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rPh sb="6" eb="8">
      <t>カンサン</t>
    </rPh>
    <phoneticPr fontId="5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</si>
  <si>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4-45 </t>
    </r>
    <r>
      <rPr>
        <sz val="10"/>
        <rFont val="ＭＳ 明朝"/>
        <family val="1"/>
        <charset val="128"/>
      </rPr>
      <t>電気炉における電力消費量</t>
    </r>
    <rPh sb="6" eb="9">
      <t>デンキロ</t>
    </rPh>
    <rPh sb="13" eb="15">
      <t>デンリョク</t>
    </rPh>
    <rPh sb="15" eb="18">
      <t>ショウヒリョウ</t>
    </rPh>
    <phoneticPr fontId="2"/>
  </si>
  <si>
    <t>TJ</t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</si>
  <si>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4-47 </t>
    </r>
    <r>
      <rPr>
        <sz val="10"/>
        <rFont val="ＭＳ 明朝"/>
        <family val="1"/>
        <charset val="128"/>
      </rPr>
      <t>石灰石及びドロマイトの消費量</t>
    </r>
    <rPh sb="6" eb="9">
      <t>セッカイセキ</t>
    </rPh>
    <rPh sb="9" eb="10">
      <t>オヨ</t>
    </rPh>
    <rPh sb="17" eb="20">
      <t>ショウヒリョウ</t>
    </rPh>
    <phoneticPr fontId="2"/>
  </si>
  <si>
    <r>
      <t xml:space="preserve">  </t>
    </r>
    <r>
      <rPr>
        <sz val="10"/>
        <rFont val="ＭＳ 明朝"/>
        <family val="1"/>
        <charset val="128"/>
      </rPr>
      <t>鉄鋼・製錬用（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</si>
  <si>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4-48 </t>
    </r>
    <r>
      <rPr>
        <sz val="10"/>
        <rFont val="ＭＳ 明朝"/>
        <family val="1"/>
        <charset val="128"/>
      </rPr>
      <t>総合エネルギー統計への未計上分のフレアリング処理量の推計結果</t>
    </r>
    <rPh sb="6" eb="8">
      <t>ソウゴウ</t>
    </rPh>
    <rPh sb="13" eb="15">
      <t>トウケイ</t>
    </rPh>
    <rPh sb="17" eb="20">
      <t>ミケイジョウ</t>
    </rPh>
    <rPh sb="20" eb="21">
      <t>ブン</t>
    </rPh>
    <rPh sb="28" eb="30">
      <t>ショリ</t>
    </rPh>
    <rPh sb="30" eb="31">
      <t>リョウ</t>
    </rPh>
    <rPh sb="32" eb="34">
      <t>スイケイ</t>
    </rPh>
    <rPh sb="34" eb="36">
      <t>ケッカ</t>
    </rPh>
    <phoneticPr fontId="2"/>
  </si>
  <si>
    <t>高炉ガス</t>
    <rPh sb="0" eb="2">
      <t>コウロ</t>
    </rPh>
    <phoneticPr fontId="2"/>
  </si>
  <si>
    <r>
      <rPr>
        <sz val="10"/>
        <rFont val="ＭＳ 明朝"/>
        <family val="1"/>
        <charset val="128"/>
      </rPr>
      <t>百万</t>
    </r>
    <r>
      <rPr>
        <sz val="10"/>
        <rFont val="Times New Roman"/>
        <family val="1"/>
      </rPr>
      <t>Nm</t>
    </r>
    <r>
      <rPr>
        <vertAlign val="superscript"/>
        <sz val="10"/>
        <rFont val="Times New Roman"/>
        <family val="1"/>
      </rPr>
      <t>3</t>
    </r>
    <rPh sb="0" eb="2">
      <t>ヒャクマン</t>
    </rPh>
    <phoneticPr fontId="2"/>
  </si>
  <si>
    <t>転炉ガス</t>
    <rPh sb="0" eb="2">
      <t>テンロ</t>
    </rPh>
    <phoneticPr fontId="2"/>
  </si>
  <si>
    <r>
      <t>PFC-14</t>
    </r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）発生係数</t>
    </r>
    <rPh sb="11" eb="13">
      <t>ハッセイ</t>
    </rPh>
    <rPh sb="13" eb="15">
      <t>ケイスウ</t>
    </rPh>
    <phoneticPr fontId="2"/>
  </si>
  <si>
    <t>kg-PFC-14/t</t>
    <phoneticPr fontId="2"/>
  </si>
  <si>
    <t>NA</t>
    <phoneticPr fontId="2"/>
  </si>
  <si>
    <r>
      <t>PFC-116</t>
    </r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）発生係数</t>
    </r>
    <rPh sb="13" eb="15">
      <t>ハッセイ</t>
    </rPh>
    <rPh sb="15" eb="17">
      <t>ケイスウ</t>
    </rPh>
    <phoneticPr fontId="2"/>
  </si>
  <si>
    <t>kg-PFC-116/t</t>
    <phoneticPr fontId="2"/>
  </si>
  <si>
    <r>
      <rPr>
        <sz val="10"/>
        <rFont val="ＭＳ 明朝"/>
        <family val="1"/>
        <charset val="128"/>
      </rPr>
      <t>アルミニウム生産量</t>
    </r>
    <rPh sb="6" eb="8">
      <t>セイサン</t>
    </rPh>
    <rPh sb="8" eb="9">
      <t>リョウ</t>
    </rPh>
    <phoneticPr fontId="2"/>
  </si>
  <si>
    <r>
      <t>HFC-134a</t>
    </r>
    <r>
      <rPr>
        <sz val="10"/>
        <rFont val="ＭＳ 明朝"/>
        <family val="1"/>
        <charset val="128"/>
      </rPr>
      <t>使用量</t>
    </r>
    <rPh sb="8" eb="11">
      <t>シヨウリョウ</t>
    </rPh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</si>
  <si>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使用量</t>
    </r>
    <rPh sb="3" eb="6">
      <t>シヨウリョウ</t>
    </rPh>
    <phoneticPr fontId="2"/>
  </si>
  <si>
    <r>
      <rPr>
        <sz val="10"/>
        <rFont val="ＭＳ 明朝"/>
        <family val="1"/>
        <charset val="128"/>
      </rPr>
      <t>全損タイプ以外のエンジン油消費量</t>
    </r>
    <rPh sb="0" eb="2">
      <t>ゼンソン</t>
    </rPh>
    <rPh sb="5" eb="7">
      <t>イガイ</t>
    </rPh>
    <rPh sb="12" eb="13">
      <t>アブラ</t>
    </rPh>
    <rPh sb="13" eb="16">
      <t>ショウヒリョウ</t>
    </rPh>
    <phoneticPr fontId="2"/>
  </si>
  <si>
    <r>
      <rPr>
        <sz val="10"/>
        <rFont val="ＭＳ 明朝"/>
        <family val="1"/>
        <charset val="128"/>
      </rPr>
      <t>グリース消費量</t>
    </r>
    <rPh sb="4" eb="7">
      <t>ショウヒリョウ</t>
    </rPh>
    <phoneticPr fontId="2"/>
  </si>
  <si>
    <r>
      <rPr>
        <sz val="10"/>
        <rFont val="ＭＳ 明朝"/>
        <family val="1"/>
        <charset val="128"/>
      </rPr>
      <t>塗料</t>
    </r>
    <rPh sb="0" eb="2">
      <t>トリョウ</t>
    </rPh>
    <phoneticPr fontId="2"/>
  </si>
  <si>
    <r>
      <rPr>
        <sz val="10"/>
        <rFont val="ＭＳ 明朝"/>
        <family val="1"/>
        <charset val="128"/>
      </rPr>
      <t>洗浄剤</t>
    </r>
    <rPh sb="0" eb="2">
      <t>センジョウ</t>
    </rPh>
    <rPh sb="2" eb="3">
      <t>ザイ</t>
    </rPh>
    <phoneticPr fontId="2"/>
  </si>
  <si>
    <r>
      <rPr>
        <sz val="10"/>
        <rFont val="ＭＳ 明朝"/>
        <family val="1"/>
        <charset val="128"/>
      </rPr>
      <t>印刷</t>
    </r>
    <rPh sb="0" eb="2">
      <t>インサツ</t>
    </rPh>
    <phoneticPr fontId="2"/>
  </si>
  <si>
    <r>
      <rPr>
        <sz val="10"/>
        <rFont val="ＭＳ 明朝"/>
        <family val="1"/>
        <charset val="128"/>
      </rPr>
      <t>化学製品</t>
    </r>
    <rPh sb="0" eb="2">
      <t>カガク</t>
    </rPh>
    <rPh sb="2" eb="4">
      <t>セイヒン</t>
    </rPh>
    <phoneticPr fontId="2"/>
  </si>
  <si>
    <r>
      <rPr>
        <sz val="10"/>
        <rFont val="ＭＳ 明朝"/>
        <family val="1"/>
        <charset val="128"/>
      </rPr>
      <t>その他</t>
    </r>
    <rPh sb="2" eb="3">
      <t>ホカ</t>
    </rPh>
    <phoneticPr fontId="2"/>
  </si>
  <si>
    <r>
      <t>HFC-23</t>
    </r>
    <r>
      <rPr>
        <sz val="10"/>
        <rFont val="ＭＳ 明朝"/>
        <family val="1"/>
        <charset val="128"/>
      </rPr>
      <t>の購入量</t>
    </r>
  </si>
  <si>
    <t>t</t>
  </si>
  <si>
    <r>
      <t>PFC-14</t>
    </r>
    <r>
      <rPr>
        <sz val="10"/>
        <rFont val="ＭＳ 明朝"/>
        <family val="1"/>
        <charset val="128"/>
      </rPr>
      <t>の購入量</t>
    </r>
  </si>
  <si>
    <r>
      <t>PFC-116</t>
    </r>
    <r>
      <rPr>
        <sz val="10"/>
        <rFont val="ＭＳ 明朝"/>
        <family val="1"/>
        <charset val="128"/>
      </rPr>
      <t>の購入量</t>
    </r>
  </si>
  <si>
    <r>
      <t>PFC-218</t>
    </r>
    <r>
      <rPr>
        <sz val="10"/>
        <rFont val="ＭＳ 明朝"/>
        <family val="1"/>
        <charset val="128"/>
      </rPr>
      <t>の購入量</t>
    </r>
    <phoneticPr fontId="2"/>
  </si>
  <si>
    <r>
      <t>PFC-c318</t>
    </r>
    <r>
      <rPr>
        <sz val="10"/>
        <rFont val="ＭＳ 明朝"/>
        <family val="1"/>
        <charset val="128"/>
      </rPr>
      <t>の購入量</t>
    </r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</si>
  <si>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の購入量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</si>
  <si>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の購入量</t>
    </r>
    <phoneticPr fontId="2"/>
  </si>
  <si>
    <r>
      <rPr>
        <sz val="10"/>
        <rFont val="ＭＳ 明朝"/>
        <family val="1"/>
        <charset val="128"/>
      </rPr>
      <t>プロセス供給率</t>
    </r>
  </si>
  <si>
    <t>%</t>
  </si>
  <si>
    <r>
      <t>PFCs</t>
    </r>
    <r>
      <rPr>
        <sz val="10"/>
        <rFont val="ＭＳ 明朝"/>
        <family val="1"/>
        <charset val="128"/>
      </rPr>
      <t>等の反応消費率</t>
    </r>
    <phoneticPr fontId="2"/>
  </si>
  <si>
    <t>10 - 98 %</t>
    <phoneticPr fontId="2"/>
  </si>
  <si>
    <r>
      <t>PFCs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の除害効率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</si>
  <si>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の除害効率</t>
    </r>
    <rPh sb="4" eb="6">
      <t>ジョガイ</t>
    </rPh>
    <rPh sb="6" eb="8">
      <t>コウリツ</t>
    </rPh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</si>
  <si>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等発生率</t>
    </r>
    <rPh sb="1" eb="2">
      <t>ナマ</t>
    </rPh>
    <rPh sb="5" eb="6">
      <t>トウ</t>
    </rPh>
    <phoneticPr fontId="2"/>
  </si>
  <si>
    <t>2 - 20 %</t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</si>
  <si>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等除害効率</t>
    </r>
    <rPh sb="1" eb="2">
      <t>ナマ</t>
    </rPh>
    <rPh sb="5" eb="6">
      <t>トウ</t>
    </rPh>
    <phoneticPr fontId="2"/>
  </si>
  <si>
    <r>
      <t>HFCs</t>
    </r>
    <r>
      <rPr>
        <sz val="10"/>
        <rFont val="ＭＳ 明朝"/>
        <family val="1"/>
        <charset val="128"/>
      </rPr>
      <t>排出量</t>
    </r>
    <phoneticPr fontId="2"/>
  </si>
  <si>
    <r>
      <t>PFCs</t>
    </r>
    <r>
      <rPr>
        <sz val="10"/>
        <rFont val="ＭＳ 明朝"/>
        <family val="1"/>
        <charset val="128"/>
      </rPr>
      <t>排出量</t>
    </r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</si>
  <si>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排出量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</si>
  <si>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排出量</t>
    </r>
    <phoneticPr fontId="2"/>
  </si>
  <si>
    <t>40 - 97 %</t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</si>
  <si>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等発生率</t>
    </r>
    <rPh sb="1" eb="2">
      <t>ナマ</t>
    </rPh>
    <phoneticPr fontId="2"/>
  </si>
  <si>
    <t>0.9 - 7 %</t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</si>
  <si>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等除害効率</t>
    </r>
    <rPh sb="1" eb="2">
      <t>ナマ</t>
    </rPh>
    <phoneticPr fontId="2"/>
  </si>
  <si>
    <r>
      <rPr>
        <sz val="10"/>
        <rFont val="ＭＳ 明朝"/>
        <family val="1"/>
        <charset val="128"/>
      </rPr>
      <t>製造時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充填総量</t>
    </r>
    <rPh sb="0" eb="3">
      <t>セイゾウジ</t>
    </rPh>
    <rPh sb="6" eb="8">
      <t>ジュウテン</t>
    </rPh>
    <rPh sb="8" eb="9">
      <t>ソウ</t>
    </rPh>
    <rPh sb="9" eb="10">
      <t>リョウ</t>
    </rPh>
    <phoneticPr fontId="5"/>
  </si>
  <si>
    <r>
      <rPr>
        <sz val="10"/>
        <rFont val="ＭＳ 明朝"/>
        <family val="1"/>
        <charset val="128"/>
      </rPr>
      <t>生産時漏洩率</t>
    </r>
  </si>
  <si>
    <r>
      <t>HFC</t>
    </r>
    <r>
      <rPr>
        <sz val="10"/>
        <rFont val="ＭＳ 明朝"/>
        <family val="1"/>
        <charset val="128"/>
      </rPr>
      <t>使用機器国内稼働台数</t>
    </r>
    <rPh sb="3" eb="5">
      <t>シヨウ</t>
    </rPh>
    <rPh sb="5" eb="7">
      <t>キキ</t>
    </rPh>
    <rPh sb="7" eb="9">
      <t>コクナイ</t>
    </rPh>
    <rPh sb="9" eb="11">
      <t>カドウ</t>
    </rPh>
    <phoneticPr fontId="5"/>
  </si>
  <si>
    <r>
      <rPr>
        <sz val="10"/>
        <rFont val="ＭＳ 明朝"/>
        <family val="1"/>
        <charset val="128"/>
      </rPr>
      <t>千台</t>
    </r>
    <rPh sb="0" eb="1">
      <t>セン</t>
    </rPh>
    <rPh sb="1" eb="2">
      <t>ダイ</t>
    </rPh>
    <phoneticPr fontId="5"/>
  </si>
  <si>
    <r>
      <t>1</t>
    </r>
    <r>
      <rPr>
        <sz val="10"/>
        <rFont val="ＭＳ 明朝"/>
        <family val="1"/>
        <charset val="128"/>
      </rPr>
      <t>台当たり充填量</t>
    </r>
    <phoneticPr fontId="2"/>
  </si>
  <si>
    <t>g</t>
    <phoneticPr fontId="2"/>
  </si>
  <si>
    <r>
      <rPr>
        <sz val="10"/>
        <rFont val="ＭＳ 明朝"/>
        <family val="1"/>
        <charset val="128"/>
      </rPr>
      <t>使用時（故障時含む）漏洩率</t>
    </r>
    <rPh sb="0" eb="3">
      <t>シヨウジ</t>
    </rPh>
    <rPh sb="4" eb="7">
      <t>コショウジ</t>
    </rPh>
    <rPh sb="7" eb="8">
      <t>フク</t>
    </rPh>
    <phoneticPr fontId="5"/>
  </si>
  <si>
    <r>
      <t>HFC</t>
    </r>
    <r>
      <rPr>
        <sz val="10"/>
        <rFont val="ＭＳ 明朝"/>
        <family val="1"/>
        <charset val="128"/>
      </rPr>
      <t>使用機器廃棄台数</t>
    </r>
    <rPh sb="3" eb="5">
      <t>シヨウ</t>
    </rPh>
    <rPh sb="5" eb="7">
      <t>キキ</t>
    </rPh>
    <phoneticPr fontId="5"/>
  </si>
  <si>
    <r>
      <rPr>
        <sz val="10"/>
        <rFont val="ＭＳ 明朝"/>
        <family val="1"/>
        <charset val="128"/>
      </rPr>
      <t>法律に基づく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rPh sb="0" eb="2">
      <t>ホウリツ</t>
    </rPh>
    <rPh sb="3" eb="4">
      <t>モト</t>
    </rPh>
    <rPh sb="9" eb="12">
      <t>カイシュウリョウ</t>
    </rPh>
    <phoneticPr fontId="5"/>
  </si>
  <si>
    <r>
      <t>t/</t>
    </r>
    <r>
      <rPr>
        <sz val="10"/>
        <rFont val="ＭＳ 明朝"/>
        <family val="1"/>
        <charset val="128"/>
      </rPr>
      <t>年</t>
    </r>
    <rPh sb="2" eb="3">
      <t>ネン</t>
    </rPh>
    <phoneticPr fontId="5"/>
  </si>
  <si>
    <r>
      <rPr>
        <sz val="10"/>
        <rFont val="ＭＳ 明朝"/>
        <family val="1"/>
        <charset val="128"/>
      </rPr>
      <t>機器製造時排出量</t>
    </r>
    <phoneticPr fontId="2"/>
  </si>
  <si>
    <r>
      <rPr>
        <sz val="10"/>
        <rFont val="ＭＳ 明朝"/>
        <family val="1"/>
        <charset val="128"/>
      </rPr>
      <t>機器稼働時排出量</t>
    </r>
    <phoneticPr fontId="2"/>
  </si>
  <si>
    <r>
      <rPr>
        <sz val="10"/>
        <rFont val="ＭＳ 明朝"/>
        <family val="1"/>
        <charset val="128"/>
      </rPr>
      <t>機器廃棄時排出量</t>
    </r>
    <phoneticPr fontId="2"/>
  </si>
  <si>
    <r>
      <t>HFC</t>
    </r>
    <r>
      <rPr>
        <sz val="10"/>
        <rFont val="ＭＳ 明朝"/>
        <family val="1"/>
        <charset val="128"/>
      </rPr>
      <t>機器生産台数</t>
    </r>
    <rPh sb="3" eb="5">
      <t>キキ</t>
    </rPh>
    <rPh sb="5" eb="7">
      <t>セイサン</t>
    </rPh>
    <rPh sb="7" eb="9">
      <t>ダイスウ</t>
    </rPh>
    <phoneticPr fontId="0"/>
  </si>
  <si>
    <r>
      <rPr>
        <sz val="10"/>
        <rFont val="ＭＳ 明朝"/>
        <family val="1"/>
        <charset val="128"/>
      </rPr>
      <t>千台</t>
    </r>
    <rPh sb="0" eb="2">
      <t>センダイ</t>
    </rPh>
    <phoneticPr fontId="5"/>
  </si>
  <si>
    <r>
      <rPr>
        <sz val="10"/>
        <rFont val="ＭＳ 明朝"/>
        <family val="1"/>
        <charset val="128"/>
      </rPr>
      <t>工場生産時平均冷媒充填量</t>
    </r>
    <rPh sb="0" eb="2">
      <t>コウジョウ</t>
    </rPh>
    <rPh sb="2" eb="5">
      <t>セイサンジ</t>
    </rPh>
    <rPh sb="5" eb="7">
      <t>ヘイキン</t>
    </rPh>
    <rPh sb="7" eb="9">
      <t>レイバイ</t>
    </rPh>
    <rPh sb="9" eb="12">
      <t>ジュウテンリョウ</t>
    </rPh>
    <phoneticPr fontId="0"/>
  </si>
  <si>
    <r>
      <t>g/</t>
    </r>
    <r>
      <rPr>
        <sz val="10"/>
        <rFont val="ＭＳ 明朝"/>
        <family val="1"/>
        <charset val="128"/>
      </rPr>
      <t>台</t>
    </r>
    <rPh sb="2" eb="3">
      <t>ダイ</t>
    </rPh>
    <phoneticPr fontId="5"/>
  </si>
  <si>
    <r>
      <rPr>
        <sz val="10"/>
        <rFont val="ＭＳ 明朝"/>
        <family val="1"/>
        <charset val="128"/>
      </rPr>
      <t>工場生産時冷媒排出係数</t>
    </r>
    <rPh sb="0" eb="2">
      <t>コウジョウ</t>
    </rPh>
    <rPh sb="2" eb="4">
      <t>セイサン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</si>
  <si>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r>
      <t>HFC</t>
    </r>
    <r>
      <rPr>
        <sz val="10"/>
        <rFont val="ＭＳ 明朝"/>
        <family val="1"/>
        <charset val="128"/>
      </rPr>
      <t>機器現場充填実施台数</t>
    </r>
    <rPh sb="3" eb="5">
      <t>キキ</t>
    </rPh>
    <rPh sb="5" eb="7">
      <t>ゲンバ</t>
    </rPh>
    <rPh sb="7" eb="9">
      <t>ジュウテン</t>
    </rPh>
    <rPh sb="9" eb="11">
      <t>ジッシ</t>
    </rPh>
    <rPh sb="11" eb="13">
      <t>ダイスウ</t>
    </rPh>
    <phoneticPr fontId="0"/>
  </si>
  <si>
    <r>
      <rPr>
        <sz val="10"/>
        <rFont val="ＭＳ 明朝"/>
        <family val="1"/>
        <charset val="128"/>
      </rPr>
      <t>現場設置時平均冷媒充填量</t>
    </r>
    <rPh sb="0" eb="2">
      <t>ゲンバ</t>
    </rPh>
    <rPh sb="2" eb="5">
      <t>セッチジ</t>
    </rPh>
    <rPh sb="5" eb="7">
      <t>ヘイキン</t>
    </rPh>
    <rPh sb="7" eb="9">
      <t>レイバイ</t>
    </rPh>
    <rPh sb="9" eb="12">
      <t>ジュウテンリョウ</t>
    </rPh>
    <phoneticPr fontId="0"/>
  </si>
  <si>
    <r>
      <rPr>
        <sz val="10"/>
        <rFont val="ＭＳ 明朝"/>
        <family val="1"/>
        <charset val="128"/>
      </rPr>
      <t>現場設置時冷媒排出係数</t>
    </r>
    <rPh sb="0" eb="2">
      <t>ゲンバ</t>
    </rPh>
    <rPh sb="2" eb="4">
      <t>セッチ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</si>
  <si>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r>
      <t>HFC</t>
    </r>
    <r>
      <rPr>
        <sz val="10"/>
        <rFont val="ＭＳ 明朝"/>
        <family val="1"/>
        <charset val="128"/>
      </rPr>
      <t>機器市中稼働台数</t>
    </r>
    <rPh sb="3" eb="5">
      <t>キキ</t>
    </rPh>
    <rPh sb="5" eb="7">
      <t>シチュウ</t>
    </rPh>
    <rPh sb="7" eb="9">
      <t>カドウ</t>
    </rPh>
    <rPh sb="9" eb="11">
      <t>ダイスウ</t>
    </rPh>
    <phoneticPr fontId="0"/>
  </si>
  <si>
    <r>
      <rPr>
        <sz val="10"/>
        <rFont val="ＭＳ 明朝"/>
        <family val="1"/>
        <charset val="128"/>
      </rPr>
      <t>機器稼働時平均冷媒充填量</t>
    </r>
    <rPh sb="0" eb="2">
      <t>キキ</t>
    </rPh>
    <rPh sb="4" eb="5">
      <t>ジ</t>
    </rPh>
    <rPh sb="5" eb="7">
      <t>ヘイキン</t>
    </rPh>
    <rPh sb="7" eb="9">
      <t>レイバイ</t>
    </rPh>
    <rPh sb="9" eb="11">
      <t>ジュウテン</t>
    </rPh>
    <rPh sb="11" eb="12">
      <t>リョウ</t>
    </rPh>
    <phoneticPr fontId="2"/>
  </si>
  <si>
    <r>
      <rPr>
        <sz val="10"/>
        <rFont val="ＭＳ 明朝"/>
        <family val="1"/>
        <charset val="128"/>
      </rPr>
      <t>機器稼働時冷媒排出係数</t>
    </r>
    <rPh sb="0" eb="2">
      <t>キキ</t>
    </rPh>
    <rPh sb="2" eb="4">
      <t>カドウ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</si>
  <si>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ズ</t>
    </rPh>
    <rPh sb="6" eb="8">
      <t>キキ</t>
    </rPh>
    <rPh sb="8" eb="10">
      <t>ハッセイ</t>
    </rPh>
    <rPh sb="10" eb="12">
      <t>ダイスウ</t>
    </rPh>
    <phoneticPr fontId="0"/>
  </si>
  <si>
    <r>
      <rPr>
        <sz val="10"/>
        <rFont val="ＭＳ 明朝"/>
        <family val="1"/>
        <charset val="128"/>
      </rPr>
      <t>法律に基づく整備時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phoneticPr fontId="2"/>
  </si>
  <si>
    <r>
      <rPr>
        <sz val="10"/>
        <rFont val="ＭＳ 明朝"/>
        <family val="1"/>
        <charset val="128"/>
      </rPr>
      <t>法律に基づく使用済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rPh sb="6" eb="8">
      <t>シヨウ</t>
    </rPh>
    <rPh sb="8" eb="9">
      <t>スミ</t>
    </rPh>
    <phoneticPr fontId="2"/>
  </si>
  <si>
    <r>
      <t>HFC</t>
    </r>
    <r>
      <rPr>
        <sz val="10"/>
        <rFont val="ＭＳ 明朝"/>
        <family val="1"/>
        <charset val="128"/>
      </rPr>
      <t>使用機器生産（販売）台数</t>
    </r>
    <phoneticPr fontId="2"/>
  </si>
  <si>
    <r>
      <t>1</t>
    </r>
    <r>
      <rPr>
        <sz val="10"/>
        <rFont val="ＭＳ 明朝"/>
        <family val="1"/>
        <charset val="128"/>
      </rPr>
      <t>台当たり充填量</t>
    </r>
    <rPh sb="5" eb="7">
      <t>ジュウテン</t>
    </rPh>
    <phoneticPr fontId="5"/>
  </si>
  <si>
    <r>
      <rPr>
        <sz val="10"/>
        <rFont val="ＭＳ 明朝"/>
        <family val="1"/>
        <charset val="128"/>
      </rPr>
      <t>稼働台数</t>
    </r>
  </si>
  <si>
    <r>
      <rPr>
        <sz val="10"/>
        <rFont val="ＭＳ 明朝"/>
        <family val="1"/>
        <charset val="128"/>
      </rPr>
      <t>事故・故障発生率</t>
    </r>
    <rPh sb="0" eb="2">
      <t>ジコ</t>
    </rPh>
    <rPh sb="5" eb="7">
      <t>ハッセイ</t>
    </rPh>
    <phoneticPr fontId="5"/>
  </si>
  <si>
    <r>
      <rPr>
        <sz val="10"/>
        <rFont val="ＭＳ 明朝"/>
        <family val="1"/>
        <charset val="128"/>
      </rPr>
      <t>故障時平均漏洩率</t>
    </r>
    <rPh sb="0" eb="2">
      <t>コショウ</t>
    </rPh>
    <rPh sb="2" eb="3">
      <t>ジ</t>
    </rPh>
    <rPh sb="3" eb="5">
      <t>ヘイキン</t>
    </rPh>
    <rPh sb="7" eb="8">
      <t>リツ</t>
    </rPh>
    <phoneticPr fontId="5"/>
  </si>
  <si>
    <r>
      <rPr>
        <sz val="10"/>
        <rFont val="ＭＳ 明朝"/>
        <family val="1"/>
        <charset val="128"/>
      </rPr>
      <t>修理時平均漏洩率</t>
    </r>
    <rPh sb="3" eb="5">
      <t>ヘイキン</t>
    </rPh>
    <rPh sb="7" eb="8">
      <t>リツ</t>
    </rPh>
    <phoneticPr fontId="5"/>
  </si>
  <si>
    <r>
      <rPr>
        <sz val="10"/>
        <rFont val="ＭＳ 明朝"/>
        <family val="1"/>
        <charset val="128"/>
      </rPr>
      <t>廃棄台数</t>
    </r>
  </si>
  <si>
    <r>
      <t>HFC</t>
    </r>
    <r>
      <rPr>
        <sz val="10"/>
        <rFont val="ＭＳ 明朝"/>
        <family val="1"/>
        <charset val="128"/>
      </rPr>
      <t>機器生産台数</t>
    </r>
    <r>
      <rPr>
        <vertAlign val="superscript"/>
        <sz val="10"/>
        <rFont val="Times New Roman"/>
        <family val="1"/>
      </rPr>
      <t>1)</t>
    </r>
    <rPh sb="3" eb="5">
      <t>キキ</t>
    </rPh>
    <rPh sb="5" eb="7">
      <t>セイサン</t>
    </rPh>
    <rPh sb="7" eb="9">
      <t>ダイスウ</t>
    </rPh>
    <phoneticPr fontId="62"/>
  </si>
  <si>
    <r>
      <rPr>
        <sz val="10"/>
        <rFont val="ＭＳ 明朝"/>
        <family val="1"/>
        <charset val="128"/>
      </rPr>
      <t>台</t>
    </r>
    <rPh sb="0" eb="1">
      <t>ダイ</t>
    </rPh>
    <phoneticPr fontId="62"/>
  </si>
  <si>
    <r>
      <t>1</t>
    </r>
    <r>
      <rPr>
        <sz val="10"/>
        <rFont val="ＭＳ 明朝"/>
        <family val="1"/>
        <charset val="128"/>
      </rPr>
      <t>台あたり製造時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充填量</t>
    </r>
    <r>
      <rPr>
        <vertAlign val="superscript"/>
        <sz val="10"/>
        <rFont val="Times New Roman"/>
        <family val="1"/>
      </rPr>
      <t>1)</t>
    </r>
    <rPh sb="1" eb="2">
      <t>ダイ</t>
    </rPh>
    <rPh sb="5" eb="7">
      <t>セイゾウ</t>
    </rPh>
    <rPh sb="7" eb="8">
      <t>ジ</t>
    </rPh>
    <rPh sb="11" eb="13">
      <t>ジュウテン</t>
    </rPh>
    <rPh sb="13" eb="14">
      <t>リョウ</t>
    </rPh>
    <phoneticPr fontId="62"/>
  </si>
  <si>
    <t>kg</t>
    <phoneticPr fontId="62"/>
  </si>
  <si>
    <r>
      <rPr>
        <sz val="10"/>
        <rFont val="ＭＳ 明朝"/>
        <family val="1"/>
        <charset val="128"/>
      </rPr>
      <t>製造時漏えい率</t>
    </r>
    <rPh sb="0" eb="2">
      <t>セイゾウ</t>
    </rPh>
    <rPh sb="2" eb="3">
      <t>ジ</t>
    </rPh>
    <rPh sb="3" eb="4">
      <t>ロウ</t>
    </rPh>
    <rPh sb="6" eb="7">
      <t>リツ</t>
    </rPh>
    <phoneticPr fontId="62"/>
  </si>
  <si>
    <t>%</t>
    <phoneticPr fontId="62"/>
  </si>
  <si>
    <r>
      <rPr>
        <sz val="10"/>
        <rFont val="ＭＳ 明朝"/>
        <family val="1"/>
        <charset val="128"/>
      </rPr>
      <t>使用時漏えい率</t>
    </r>
    <rPh sb="0" eb="2">
      <t>シヨウ</t>
    </rPh>
    <rPh sb="2" eb="3">
      <t>ジ</t>
    </rPh>
    <rPh sb="3" eb="4">
      <t>ロウ</t>
    </rPh>
    <rPh sb="6" eb="7">
      <t>リツ</t>
    </rPh>
    <phoneticPr fontId="62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</si>
  <si>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スミ</t>
    </rPh>
    <rPh sb="6" eb="8">
      <t>キキ</t>
    </rPh>
    <rPh sb="8" eb="10">
      <t>ハッセイ</t>
    </rPh>
    <rPh sb="10" eb="12">
      <t>ダイスウ</t>
    </rPh>
    <phoneticPr fontId="62"/>
  </si>
  <si>
    <r>
      <rPr>
        <sz val="10"/>
        <rFont val="ＭＳ 明朝"/>
        <family val="1"/>
        <charset val="128"/>
      </rPr>
      <t>廃棄時充填量</t>
    </r>
    <rPh sb="0" eb="2">
      <t>ハイキ</t>
    </rPh>
    <rPh sb="2" eb="3">
      <t>ジ</t>
    </rPh>
    <rPh sb="3" eb="5">
      <t>ジュウテン</t>
    </rPh>
    <rPh sb="5" eb="6">
      <t>リョウ</t>
    </rPh>
    <phoneticPr fontId="62"/>
  </si>
  <si>
    <r>
      <rPr>
        <sz val="10"/>
        <rFont val="ＭＳ 明朝"/>
        <family val="1"/>
        <charset val="128"/>
      </rPr>
      <t>回収率</t>
    </r>
    <rPh sb="0" eb="2">
      <t>カイシュウ</t>
    </rPh>
    <rPh sb="2" eb="3">
      <t>リツ</t>
    </rPh>
    <phoneticPr fontId="62"/>
  </si>
  <si>
    <r>
      <rPr>
        <sz val="10"/>
        <rFont val="ＭＳ 明朝"/>
        <family val="1"/>
        <charset val="128"/>
      </rPr>
      <t>機器製造時排出量</t>
    </r>
    <rPh sb="0" eb="2">
      <t>キキ</t>
    </rPh>
    <rPh sb="2" eb="4">
      <t>セイゾウ</t>
    </rPh>
    <rPh sb="4" eb="5">
      <t>ジ</t>
    </rPh>
    <rPh sb="5" eb="7">
      <t>ハイシュツ</t>
    </rPh>
    <rPh sb="7" eb="8">
      <t>リョウ</t>
    </rPh>
    <phoneticPr fontId="62"/>
  </si>
  <si>
    <r>
      <rPr>
        <sz val="10"/>
        <rFont val="ＭＳ 明朝"/>
        <family val="1"/>
        <charset val="128"/>
      </rPr>
      <t>機器稼働時排出量</t>
    </r>
    <rPh sb="0" eb="2">
      <t>キキ</t>
    </rPh>
    <rPh sb="2" eb="4">
      <t>カドウ</t>
    </rPh>
    <rPh sb="4" eb="5">
      <t>ジ</t>
    </rPh>
    <rPh sb="5" eb="7">
      <t>ハイシュツ</t>
    </rPh>
    <rPh sb="7" eb="8">
      <t>リョウ</t>
    </rPh>
    <phoneticPr fontId="62"/>
  </si>
  <si>
    <r>
      <rPr>
        <sz val="10"/>
        <rFont val="ＭＳ 明朝"/>
        <family val="1"/>
        <charset val="128"/>
      </rPr>
      <t>機器廃棄時排出量</t>
    </r>
    <rPh sb="0" eb="2">
      <t>キキ</t>
    </rPh>
    <rPh sb="2" eb="4">
      <t>ハイキ</t>
    </rPh>
    <rPh sb="4" eb="5">
      <t>ジ</t>
    </rPh>
    <rPh sb="5" eb="7">
      <t>ハイシュツ</t>
    </rPh>
    <rPh sb="7" eb="8">
      <t>リョウ</t>
    </rPh>
    <phoneticPr fontId="62"/>
  </si>
  <si>
    <r>
      <rPr>
        <sz val="10"/>
        <rFont val="ＭＳ 明朝"/>
        <family val="1"/>
        <charset val="128"/>
      </rPr>
      <t>排出量</t>
    </r>
    <rPh sb="0" eb="2">
      <t>ハイシュツ</t>
    </rPh>
    <rPh sb="2" eb="3">
      <t>リョウ</t>
    </rPh>
    <phoneticPr fontId="62"/>
  </si>
  <si>
    <r>
      <t>HFC</t>
    </r>
    <r>
      <rPr>
        <sz val="10"/>
        <rFont val="ＭＳ 明朝"/>
        <family val="1"/>
        <charset val="128"/>
      </rPr>
      <t>使用機器生産台数</t>
    </r>
    <phoneticPr fontId="2"/>
  </si>
  <si>
    <r>
      <rPr>
        <sz val="10"/>
        <rFont val="ＭＳ 明朝"/>
        <family val="1"/>
        <charset val="128"/>
      </rPr>
      <t>生産時排出係数</t>
    </r>
    <r>
      <rPr>
        <sz val="10"/>
        <rFont val="Times New Roman"/>
        <family val="1"/>
      </rPr>
      <t xml:space="preserve"> </t>
    </r>
    <phoneticPr fontId="2"/>
  </si>
  <si>
    <r>
      <t>HFC</t>
    </r>
    <r>
      <rPr>
        <sz val="10"/>
        <rFont val="ＭＳ 明朝"/>
        <family val="1"/>
        <charset val="128"/>
      </rPr>
      <t>機器市中稼働台数</t>
    </r>
    <rPh sb="3" eb="5">
      <t>キキ</t>
    </rPh>
    <rPh sb="5" eb="7">
      <t>シチュウ</t>
    </rPh>
    <rPh sb="7" eb="9">
      <t>カドウ</t>
    </rPh>
    <rPh sb="9" eb="11">
      <t>ダイスウ</t>
    </rPh>
    <phoneticPr fontId="5"/>
  </si>
  <si>
    <r>
      <rPr>
        <sz val="10"/>
        <rFont val="ＭＳ 明朝"/>
        <family val="1"/>
        <charset val="128"/>
      </rPr>
      <t>機器稼働時平均冷媒充填量</t>
    </r>
  </si>
  <si>
    <r>
      <t>g/</t>
    </r>
    <r>
      <rPr>
        <sz val="10"/>
        <rFont val="ＭＳ 明朝"/>
        <family val="1"/>
        <charset val="128"/>
      </rPr>
      <t>台</t>
    </r>
    <phoneticPr fontId="5"/>
  </si>
  <si>
    <r>
      <rPr>
        <sz val="10"/>
        <rFont val="ＭＳ 明朝"/>
        <family val="1"/>
        <charset val="128"/>
      </rPr>
      <t>機器稼働時冷媒排出係数</t>
    </r>
    <rPh sb="0" eb="2">
      <t>キキ</t>
    </rPh>
    <rPh sb="2" eb="4">
      <t>カドウ</t>
    </rPh>
    <rPh sb="4" eb="5">
      <t>ジ</t>
    </rPh>
    <rPh sb="5" eb="7">
      <t>レイバイ</t>
    </rPh>
    <rPh sb="7" eb="9">
      <t>ハイシュツ</t>
    </rPh>
    <rPh sb="9" eb="11">
      <t>ケイスウ</t>
    </rPh>
    <phoneticPr fontId="2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</si>
  <si>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スミ</t>
    </rPh>
    <rPh sb="6" eb="8">
      <t>キキ</t>
    </rPh>
    <rPh sb="8" eb="10">
      <t>ハッセイ</t>
    </rPh>
    <rPh sb="10" eb="12">
      <t>ダイスウ</t>
    </rPh>
    <phoneticPr fontId="2"/>
  </si>
  <si>
    <r>
      <rPr>
        <sz val="10"/>
        <rFont val="ＭＳ 明朝"/>
        <family val="1"/>
        <charset val="128"/>
      </rPr>
      <t>機器廃棄時平均冷媒充填量</t>
    </r>
    <rPh sb="0" eb="2">
      <t>キキ</t>
    </rPh>
    <rPh sb="2" eb="4">
      <t>ハイキ</t>
    </rPh>
    <rPh sb="4" eb="5">
      <t>ジ</t>
    </rPh>
    <rPh sb="5" eb="7">
      <t>ヘイキン</t>
    </rPh>
    <rPh sb="7" eb="9">
      <t>レイバイ</t>
    </rPh>
    <rPh sb="9" eb="11">
      <t>ジュウテン</t>
    </rPh>
    <rPh sb="11" eb="12">
      <t>リョウ</t>
    </rPh>
    <phoneticPr fontId="9"/>
  </si>
  <si>
    <r>
      <rPr>
        <sz val="10"/>
        <rFont val="ＭＳ 明朝"/>
        <family val="1"/>
        <charset val="128"/>
      </rPr>
      <t>法律に基づく使用済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rPh sb="0" eb="2">
      <t>ホウリツ</t>
    </rPh>
    <rPh sb="3" eb="4">
      <t>モト</t>
    </rPh>
    <rPh sb="6" eb="8">
      <t>シヨウ</t>
    </rPh>
    <rPh sb="8" eb="9">
      <t>スミ</t>
    </rPh>
    <rPh sb="12" eb="14">
      <t>カイシュウ</t>
    </rPh>
    <rPh sb="14" eb="15">
      <t>リョウ</t>
    </rPh>
    <phoneticPr fontId="5"/>
  </si>
  <si>
    <t xml:space="preserve"> </t>
    <phoneticPr fontId="2"/>
  </si>
  <si>
    <r>
      <t>HFC</t>
    </r>
    <r>
      <rPr>
        <sz val="10"/>
        <rFont val="ＭＳ 明朝"/>
        <family val="1"/>
        <charset val="128"/>
      </rPr>
      <t>エアコン車生産台数</t>
    </r>
    <rPh sb="7" eb="8">
      <t>シャ</t>
    </rPh>
    <phoneticPr fontId="5"/>
  </si>
  <si>
    <r>
      <t>1</t>
    </r>
    <r>
      <rPr>
        <sz val="10"/>
        <rFont val="ＭＳ 明朝"/>
        <family val="1"/>
        <charset val="128"/>
      </rPr>
      <t>台当たり生産時漏洩量</t>
    </r>
  </si>
  <si>
    <r>
      <t>HFC</t>
    </r>
    <r>
      <rPr>
        <sz val="10"/>
        <rFont val="ＭＳ 明朝"/>
        <family val="1"/>
        <charset val="128"/>
      </rPr>
      <t>エアコン車両保有台数</t>
    </r>
  </si>
  <si>
    <r>
      <t>1</t>
    </r>
    <r>
      <rPr>
        <sz val="10"/>
        <rFont val="ＭＳ 明朝"/>
        <family val="1"/>
        <charset val="128"/>
      </rPr>
      <t>台当たり平均冷媒充填量</t>
    </r>
  </si>
  <si>
    <r>
      <t>1</t>
    </r>
    <r>
      <rPr>
        <sz val="10"/>
        <rFont val="ＭＳ 明朝"/>
        <family val="1"/>
        <charset val="128"/>
      </rPr>
      <t>台当たり年間使用時漏洩量（普通自動車）</t>
    </r>
    <rPh sb="14" eb="16">
      <t>フツウ</t>
    </rPh>
    <rPh sb="16" eb="19">
      <t>ジドウシャ</t>
    </rPh>
    <phoneticPr fontId="5"/>
  </si>
  <si>
    <r>
      <rPr>
        <sz val="10"/>
        <rFont val="ＭＳ 明朝"/>
        <family val="1"/>
        <charset val="128"/>
      </rPr>
      <t>故障発生割合</t>
    </r>
    <rPh sb="0" eb="2">
      <t>コショウ</t>
    </rPh>
    <rPh sb="2" eb="4">
      <t>ハッセイ</t>
    </rPh>
    <rPh sb="4" eb="6">
      <t>ワリアイ</t>
    </rPh>
    <phoneticPr fontId="5"/>
  </si>
  <si>
    <r>
      <rPr>
        <sz val="10"/>
        <rFont val="ＭＳ 明朝"/>
        <family val="1"/>
        <charset val="128"/>
      </rPr>
      <t>故障事故車両冷媒漏洩率</t>
    </r>
  </si>
  <si>
    <r>
      <rPr>
        <sz val="10"/>
        <rFont val="ＭＳ 明朝"/>
        <family val="1"/>
        <charset val="128"/>
      </rPr>
      <t>全損事故車両数</t>
    </r>
    <rPh sb="2" eb="4">
      <t>ジコ</t>
    </rPh>
    <phoneticPr fontId="5"/>
  </si>
  <si>
    <r>
      <rPr>
        <sz val="10"/>
        <rFont val="ＭＳ 明朝"/>
        <family val="1"/>
        <charset val="128"/>
      </rPr>
      <t>全損事故車輌冷媒充填量</t>
    </r>
    <rPh sb="2" eb="4">
      <t>ジコ</t>
    </rPh>
    <rPh sb="4" eb="6">
      <t>シャリョウ</t>
    </rPh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</si>
  <si>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車国内台数</t>
    </r>
    <rPh sb="0" eb="2">
      <t>シヨウ</t>
    </rPh>
    <rPh sb="2" eb="3">
      <t>ズ</t>
    </rPh>
    <rPh sb="6" eb="7">
      <t>シャ</t>
    </rPh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</si>
  <si>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車冷媒充填量</t>
    </r>
    <rPh sb="0" eb="2">
      <t>シヨウ</t>
    </rPh>
    <rPh sb="2" eb="3">
      <t>ズ</t>
    </rPh>
    <rPh sb="6" eb="7">
      <t>シャリョウ</t>
    </rPh>
    <phoneticPr fontId="5"/>
  </si>
  <si>
    <r>
      <t>HFC</t>
    </r>
    <r>
      <rPr>
        <sz val="10"/>
        <rFont val="ＭＳ 明朝"/>
        <family val="1"/>
        <charset val="128"/>
      </rPr>
      <t>回収量（</t>
    </r>
    <r>
      <rPr>
        <sz val="10"/>
        <rFont val="Times New Roman"/>
        <family val="1"/>
      </rPr>
      <t>2002</t>
    </r>
    <r>
      <rPr>
        <sz val="10"/>
        <rFont val="ＭＳ 明朝"/>
        <family val="1"/>
        <charset val="128"/>
      </rPr>
      <t>年度以降は法律に基づく）</t>
    </r>
    <rPh sb="11" eb="13">
      <t>ネンド</t>
    </rPh>
    <rPh sb="13" eb="15">
      <t>イコウ</t>
    </rPh>
    <rPh sb="16" eb="18">
      <t>ホウリツ</t>
    </rPh>
    <rPh sb="19" eb="20">
      <t>モト</t>
    </rPh>
    <phoneticPr fontId="5"/>
  </si>
  <si>
    <r>
      <t xml:space="preserve">HFC-134a </t>
    </r>
    <r>
      <rPr>
        <sz val="10"/>
        <rFont val="ＭＳ 明朝"/>
        <family val="1"/>
        <charset val="128"/>
      </rPr>
      <t>使用量</t>
    </r>
    <rPh sb="9" eb="12">
      <t>シヨウリョウ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</si>
  <si>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使用量</t>
    </r>
    <rPh sb="10" eb="13">
      <t>シヨウリョウ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</si>
  <si>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使用量</t>
    </r>
    <rPh sb="11" eb="14">
      <t>シヨウリョウ</t>
    </rPh>
    <phoneticPr fontId="2"/>
  </si>
  <si>
    <r>
      <rPr>
        <sz val="10"/>
        <rFont val="ＭＳ 明朝"/>
        <family val="1"/>
        <charset val="128"/>
      </rPr>
      <t>発泡時漏洩率</t>
    </r>
    <rPh sb="0" eb="2">
      <t>ハッポウ</t>
    </rPh>
    <rPh sb="2" eb="3">
      <t>ジ</t>
    </rPh>
    <rPh sb="3" eb="5">
      <t>ロウエイ</t>
    </rPh>
    <rPh sb="5" eb="6">
      <t>リツ</t>
    </rPh>
    <phoneticPr fontId="2"/>
  </si>
  <si>
    <r>
      <rPr>
        <sz val="10"/>
        <rFont val="ＭＳ 明朝"/>
        <family val="1"/>
        <charset val="128"/>
      </rPr>
      <t>使用時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年間排出率</t>
    </r>
    <phoneticPr fontId="5"/>
  </si>
  <si>
    <r>
      <t xml:space="preserve">HFC-134a </t>
    </r>
    <r>
      <rPr>
        <sz val="10"/>
        <rFont val="ＭＳ 明朝"/>
        <family val="1"/>
        <charset val="128"/>
      </rPr>
      <t>総排出量</t>
    </r>
    <rPh sb="9" eb="10">
      <t>ソウ</t>
    </rPh>
    <rPh sb="10" eb="12">
      <t>ハイシュツ</t>
    </rPh>
    <rPh sb="12" eb="13">
      <t>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</si>
  <si>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総排出量</t>
    </r>
    <rPh sb="10" eb="11">
      <t>ソウ</t>
    </rPh>
    <rPh sb="11" eb="13">
      <t>ハイシュツ</t>
    </rPh>
    <rPh sb="13" eb="14">
      <t>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</si>
  <si>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総排出量</t>
    </r>
    <rPh sb="11" eb="12">
      <t>ソウ</t>
    </rPh>
    <rPh sb="12" eb="14">
      <t>ハイシュツ</t>
    </rPh>
    <rPh sb="14" eb="15">
      <t>リョウ</t>
    </rPh>
    <phoneticPr fontId="2"/>
  </si>
  <si>
    <r>
      <rPr>
        <sz val="10"/>
        <rFont val="ＭＳ 明朝"/>
        <family val="1"/>
        <charset val="128"/>
      </rPr>
      <t>フォーム製品化率</t>
    </r>
    <rPh sb="4" eb="6">
      <t>セイヒン</t>
    </rPh>
    <rPh sb="6" eb="7">
      <t>カ</t>
    </rPh>
    <rPh sb="7" eb="8">
      <t>リツ</t>
    </rPh>
    <phoneticPr fontId="2"/>
  </si>
  <si>
    <r>
      <rPr>
        <sz val="10"/>
        <rFont val="ＭＳ 明朝"/>
        <family val="1"/>
        <charset val="128"/>
      </rPr>
      <t>使用時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年間排出率</t>
    </r>
    <phoneticPr fontId="2"/>
  </si>
  <si>
    <r>
      <rPr>
        <sz val="10"/>
        <rFont val="ＭＳ 明朝"/>
        <family val="1"/>
        <charset val="128"/>
      </rPr>
      <t>製造時排出量</t>
    </r>
    <rPh sb="0" eb="2">
      <t>セイゾウ</t>
    </rPh>
    <rPh sb="2" eb="3">
      <t>ジ</t>
    </rPh>
    <rPh sb="3" eb="5">
      <t>ハイシュツ</t>
    </rPh>
    <rPh sb="5" eb="6">
      <t>リョウ</t>
    </rPh>
    <phoneticPr fontId="2"/>
  </si>
  <si>
    <r>
      <rPr>
        <sz val="10"/>
        <rFont val="ＭＳ 明朝"/>
        <family val="1"/>
        <charset val="128"/>
      </rPr>
      <t>使用時排出量</t>
    </r>
    <rPh sb="0" eb="3">
      <t>シヨウジ</t>
    </rPh>
    <rPh sb="3" eb="5">
      <t>ハイシュツ</t>
    </rPh>
    <rPh sb="5" eb="6">
      <t>リョウ</t>
    </rPh>
    <phoneticPr fontId="2"/>
  </si>
  <si>
    <r>
      <rPr>
        <sz val="10"/>
        <rFont val="ＭＳ 明朝"/>
        <family val="1"/>
        <charset val="128"/>
      </rPr>
      <t>排出量</t>
    </r>
    <rPh sb="0" eb="3">
      <t>ハイシュツリョウ</t>
    </rPh>
    <phoneticPr fontId="2"/>
  </si>
  <si>
    <r>
      <t>HFC-152a</t>
    </r>
    <r>
      <rPr>
        <sz val="10"/>
        <rFont val="ＭＳ 明朝"/>
        <family val="1"/>
        <charset val="128"/>
      </rPr>
      <t>使用量</t>
    </r>
    <rPh sb="8" eb="11">
      <t>シヨウリョウ</t>
    </rPh>
    <phoneticPr fontId="2"/>
  </si>
  <si>
    <r>
      <t xml:space="preserve">HFC-23 </t>
    </r>
    <r>
      <rPr>
        <sz val="10"/>
        <rFont val="ＭＳ 明朝"/>
        <family val="1"/>
        <charset val="128"/>
      </rPr>
      <t>ストック量</t>
    </r>
    <rPh sb="11" eb="12">
      <t>リョウ</t>
    </rPh>
    <phoneticPr fontId="2"/>
  </si>
  <si>
    <t>NO</t>
    <phoneticPr fontId="2"/>
  </si>
  <si>
    <r>
      <t xml:space="preserve">HFC-23 </t>
    </r>
    <r>
      <rPr>
        <sz val="10"/>
        <rFont val="ＭＳ 明朝"/>
        <family val="1"/>
        <charset val="128"/>
      </rPr>
      <t>排出量</t>
    </r>
    <rPh sb="7" eb="9">
      <t>ハイシュツ</t>
    </rPh>
    <rPh sb="9" eb="10">
      <t>リョウ</t>
    </rPh>
    <phoneticPr fontId="2"/>
  </si>
  <si>
    <r>
      <t xml:space="preserve">HFC-227ea </t>
    </r>
    <r>
      <rPr>
        <sz val="10"/>
        <rFont val="ＭＳ 明朝"/>
        <family val="1"/>
        <charset val="128"/>
      </rPr>
      <t>ストック量</t>
    </r>
    <rPh sb="14" eb="15">
      <t>リョウ</t>
    </rPh>
    <phoneticPr fontId="2"/>
  </si>
  <si>
    <r>
      <t xml:space="preserve">HFC-227ea </t>
    </r>
    <r>
      <rPr>
        <sz val="10"/>
        <rFont val="ＭＳ 明朝"/>
        <family val="1"/>
        <charset val="128"/>
      </rPr>
      <t>排出量</t>
    </r>
    <phoneticPr fontId="2"/>
  </si>
  <si>
    <r>
      <rPr>
        <sz val="10"/>
        <rFont val="ＭＳ 明朝"/>
        <family val="1"/>
        <charset val="128"/>
      </rPr>
      <t>合計排出量</t>
    </r>
    <rPh sb="0" eb="2">
      <t>ゴウケイ</t>
    </rPh>
    <rPh sb="2" eb="4">
      <t>ハイシュツ</t>
    </rPh>
    <rPh sb="4" eb="5">
      <t>リョウ</t>
    </rPh>
    <phoneticPr fontId="2"/>
  </si>
  <si>
    <r>
      <rPr>
        <sz val="10"/>
        <rFont val="ＭＳ 明朝"/>
        <family val="1"/>
        <charset val="128"/>
      </rPr>
      <t>国内生産</t>
    </r>
    <r>
      <rPr>
        <sz val="10"/>
        <rFont val="Times New Roman"/>
        <family val="1"/>
      </rPr>
      <t>MDI</t>
    </r>
    <r>
      <rPr>
        <sz val="10"/>
        <rFont val="ＭＳ 明朝"/>
        <family val="1"/>
        <charset val="128"/>
      </rPr>
      <t>使用量</t>
    </r>
    <rPh sb="2" eb="4">
      <t>セイサン</t>
    </rPh>
    <phoneticPr fontId="2"/>
  </si>
  <si>
    <r>
      <rPr>
        <sz val="10"/>
        <rFont val="ＭＳ 明朝"/>
        <family val="1"/>
        <charset val="128"/>
      </rPr>
      <t>輸入</t>
    </r>
    <r>
      <rPr>
        <sz val="10"/>
        <rFont val="Times New Roman"/>
        <family val="1"/>
      </rPr>
      <t>MDI</t>
    </r>
    <r>
      <rPr>
        <sz val="10"/>
        <rFont val="ＭＳ 明朝"/>
        <family val="1"/>
        <charset val="128"/>
      </rPr>
      <t>使用量</t>
    </r>
  </si>
  <si>
    <r>
      <rPr>
        <sz val="10"/>
        <rFont val="ＭＳ 明朝"/>
        <family val="1"/>
        <charset val="128"/>
      </rPr>
      <t>廃棄処理量</t>
    </r>
    <rPh sb="0" eb="2">
      <t>ハイキ</t>
    </rPh>
    <rPh sb="2" eb="4">
      <t>ショリ</t>
    </rPh>
    <phoneticPr fontId="2"/>
  </si>
  <si>
    <r>
      <rPr>
        <sz val="10"/>
        <rFont val="ＭＳ 明朝"/>
        <family val="1"/>
        <charset val="128"/>
      </rPr>
      <t>潜在排出量</t>
    </r>
    <phoneticPr fontId="2"/>
  </si>
  <si>
    <r>
      <rPr>
        <sz val="10"/>
        <rFont val="ＭＳ 明朝"/>
        <family val="1"/>
        <charset val="128"/>
      </rPr>
      <t>製造時漏洩量</t>
    </r>
    <phoneticPr fontId="2"/>
  </si>
  <si>
    <r>
      <rPr>
        <sz val="10"/>
        <rFont val="ＭＳ 明朝"/>
        <family val="1"/>
        <charset val="128"/>
      </rPr>
      <t>製造年使用時排出量</t>
    </r>
    <r>
      <rPr>
        <sz val="10"/>
        <rFont val="Times New Roman"/>
        <family val="1"/>
      </rPr>
      <t/>
    </r>
    <phoneticPr fontId="5"/>
  </si>
  <si>
    <r>
      <rPr>
        <sz val="10"/>
        <rFont val="ＭＳ 明朝"/>
        <family val="1"/>
        <charset val="128"/>
      </rPr>
      <t>残存量（次年排出量）</t>
    </r>
    <phoneticPr fontId="5"/>
  </si>
  <si>
    <r>
      <rPr>
        <sz val="10"/>
        <rFont val="ＭＳ 明朝"/>
        <family val="1"/>
        <charset val="128"/>
      </rPr>
      <t>専用機及び混合機累積台数</t>
    </r>
    <rPh sb="0" eb="3">
      <t>センヨウキ</t>
    </rPh>
    <rPh sb="3" eb="4">
      <t>オヨ</t>
    </rPh>
    <rPh sb="5" eb="7">
      <t>コンゴウ</t>
    </rPh>
    <rPh sb="7" eb="8">
      <t>キ</t>
    </rPh>
    <rPh sb="8" eb="10">
      <t>ルイセキ</t>
    </rPh>
    <rPh sb="10" eb="12">
      <t>ダイスウ</t>
    </rPh>
    <phoneticPr fontId="13"/>
  </si>
  <si>
    <r>
      <rPr>
        <sz val="10"/>
        <rFont val="ＭＳ 明朝"/>
        <family val="1"/>
        <charset val="128"/>
      </rPr>
      <t>台</t>
    </r>
    <phoneticPr fontId="2"/>
  </si>
  <si>
    <r>
      <rPr>
        <sz val="10"/>
        <rFont val="ＭＳ 明朝"/>
        <family val="1"/>
        <charset val="128"/>
      </rPr>
      <t>専用機の年間平均溶剤使用量</t>
    </r>
    <rPh sb="8" eb="10">
      <t>ヨウザイ</t>
    </rPh>
    <phoneticPr fontId="2"/>
  </si>
  <si>
    <r>
      <t>kg/</t>
    </r>
    <r>
      <rPr>
        <sz val="10"/>
        <rFont val="ＭＳ 明朝"/>
        <family val="1"/>
        <charset val="128"/>
      </rPr>
      <t>台</t>
    </r>
    <phoneticPr fontId="2"/>
  </si>
  <si>
    <r>
      <rPr>
        <sz val="10"/>
        <rFont val="ＭＳ 明朝"/>
        <family val="1"/>
        <charset val="128"/>
      </rPr>
      <t>製造時排出量</t>
    </r>
    <phoneticPr fontId="2"/>
  </si>
  <si>
    <r>
      <rPr>
        <sz val="10"/>
        <rFont val="ＭＳ 明朝"/>
        <family val="1"/>
        <charset val="128"/>
      </rPr>
      <t>使用・点検・廃棄時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排出量</t>
    </r>
    <phoneticPr fontId="2"/>
  </si>
  <si>
    <r>
      <rPr>
        <sz val="10"/>
        <rFont val="ＭＳ 明朝"/>
        <family val="1"/>
        <charset val="128"/>
      </rPr>
      <t>粒子加速器数（大学・研究施設）</t>
    </r>
    <phoneticPr fontId="2"/>
  </si>
  <si>
    <r>
      <rPr>
        <sz val="10"/>
        <rFont val="ＭＳ 明朝"/>
        <family val="1"/>
        <charset val="128"/>
      </rPr>
      <t>粒子加速器数（産業用）</t>
    </r>
    <phoneticPr fontId="2"/>
  </si>
  <si>
    <r>
      <rPr>
        <sz val="10"/>
        <rFont val="ＭＳ 明朝"/>
        <family val="1"/>
        <charset val="128"/>
      </rPr>
      <t>粒子加速器数（医療用）</t>
    </r>
    <phoneticPr fontId="2"/>
  </si>
  <si>
    <r>
      <rPr>
        <sz val="10"/>
        <rFont val="ＭＳ 明朝"/>
        <family val="1"/>
        <charset val="128"/>
      </rPr>
      <t>小規模電子加速器数（</t>
    </r>
    <r>
      <rPr>
        <sz val="10"/>
        <rFont val="Times New Roman"/>
        <family val="1"/>
      </rPr>
      <t>1MeV</t>
    </r>
    <r>
      <rPr>
        <sz val="10"/>
        <rFont val="ＭＳ 明朝"/>
        <family val="1"/>
        <charset val="128"/>
      </rPr>
      <t>未満）</t>
    </r>
    <rPh sb="8" eb="9">
      <t>カズ</t>
    </rPh>
    <phoneticPr fontId="2"/>
  </si>
  <si>
    <r>
      <rPr>
        <sz val="10"/>
        <rFont val="ＭＳ 明朝"/>
        <family val="1"/>
        <charset val="128"/>
      </rPr>
      <t>笑気ガス出荷量</t>
    </r>
    <rPh sb="0" eb="2">
      <t>ショウキ</t>
    </rPh>
    <rPh sb="4" eb="7">
      <t>シュッカリョウ</t>
    </rPh>
    <phoneticPr fontId="2"/>
  </si>
  <si>
    <r>
      <t>kg-N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2"/>
  </si>
  <si>
    <r>
      <rPr>
        <sz val="10"/>
        <rFont val="ＭＳ 明朝"/>
        <family val="1"/>
        <charset val="128"/>
      </rPr>
      <t>国内病院における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回収量</t>
    </r>
    <rPh sb="0" eb="2">
      <t>コクナイ</t>
    </rPh>
    <rPh sb="2" eb="4">
      <t>ビョウイン</t>
    </rPh>
    <phoneticPr fontId="2"/>
  </si>
  <si>
    <t>補正後クリンカ生産量</t>
    <rPh sb="0" eb="3">
      <t>ホセイゴ</t>
    </rPh>
    <rPh sb="7" eb="9">
      <t>セイサン</t>
    </rPh>
    <phoneticPr fontId="2"/>
  </si>
  <si>
    <r>
      <t>HFCs</t>
    </r>
    <r>
      <rPr>
        <sz val="10"/>
        <rFont val="ＭＳ 明朝"/>
        <family val="1"/>
        <charset val="128"/>
      </rPr>
      <t>排出量</t>
    </r>
    <rPh sb="4" eb="6">
      <t>ハイシュツ</t>
    </rPh>
    <rPh sb="6" eb="7">
      <t>リョウ</t>
    </rPh>
    <phoneticPr fontId="2"/>
  </si>
  <si>
    <r>
      <t>PFCs</t>
    </r>
    <r>
      <rPr>
        <sz val="10"/>
        <rFont val="ＭＳ 明朝"/>
        <family val="1"/>
        <charset val="128"/>
      </rPr>
      <t>排出量</t>
    </r>
    <rPh sb="4" eb="6">
      <t>ハイシュツ</t>
    </rPh>
    <rPh sb="6" eb="7">
      <t>リョウ</t>
    </rPh>
    <phoneticPr fontId="2"/>
  </si>
  <si>
    <t>無水マレイン酸生産量</t>
    <rPh sb="7" eb="9">
      <t>セイサン</t>
    </rPh>
    <rPh sb="9" eb="10">
      <t>リョウ</t>
    </rPh>
    <phoneticPr fontId="2"/>
  </si>
  <si>
    <t>無水フタル酸製造時の排出係数</t>
    <rPh sb="8" eb="9">
      <t>ジ</t>
    </rPh>
    <rPh sb="10" eb="12">
      <t>ハイシュツ</t>
    </rPh>
    <rPh sb="12" eb="14">
      <t>ケイスウ</t>
    </rPh>
    <phoneticPr fontId="2"/>
  </si>
  <si>
    <t>無水マレイン酸製造時の排出係数</t>
    <rPh sb="7" eb="9">
      <t>セイゾウ</t>
    </rPh>
    <rPh sb="9" eb="10">
      <t>ジ</t>
    </rPh>
    <phoneticPr fontId="2"/>
  </si>
  <si>
    <t>水素製造時の排出係数</t>
    <rPh sb="0" eb="2">
      <t>スイソ</t>
    </rPh>
    <rPh sb="2" eb="4">
      <t>セイゾウ</t>
    </rPh>
    <rPh sb="4" eb="5">
      <t>ジ</t>
    </rPh>
    <phoneticPr fontId="2"/>
  </si>
  <si>
    <t>排出量（鉄道）</t>
    <rPh sb="0" eb="2">
      <t>ハイシュツ</t>
    </rPh>
    <rPh sb="2" eb="3">
      <t>リョウ</t>
    </rPh>
    <rPh sb="4" eb="6">
      <t>テツドウ</t>
    </rPh>
    <phoneticPr fontId="62"/>
  </si>
  <si>
    <t>排出量（船舶）</t>
    <rPh sb="0" eb="2">
      <t>ハイシュツ</t>
    </rPh>
    <rPh sb="2" eb="3">
      <t>リョウ</t>
    </rPh>
    <rPh sb="4" eb="6">
      <t>センパク</t>
    </rPh>
    <phoneticPr fontId="62"/>
  </si>
  <si>
    <r>
      <t>HFC-134a</t>
    </r>
    <r>
      <rPr>
        <sz val="10"/>
        <rFont val="ＭＳ 明朝"/>
        <family val="1"/>
        <charset val="128"/>
      </rPr>
      <t>排出量</t>
    </r>
    <phoneticPr fontId="2"/>
  </si>
  <si>
    <r>
      <t>HFC-227ea</t>
    </r>
    <r>
      <rPr>
        <sz val="10"/>
        <rFont val="ＭＳ 明朝"/>
        <family val="1"/>
        <charset val="128"/>
      </rPr>
      <t>排出量</t>
    </r>
    <phoneticPr fontId="2"/>
  </si>
  <si>
    <r>
      <t>HFC-152a</t>
    </r>
    <r>
      <rPr>
        <sz val="10"/>
        <rFont val="ＭＳ 明朝"/>
        <family val="1"/>
        <charset val="128"/>
      </rPr>
      <t>排出量</t>
    </r>
    <phoneticPr fontId="2"/>
  </si>
  <si>
    <r>
      <t>HFC-245fa</t>
    </r>
    <r>
      <rPr>
        <sz val="10"/>
        <rFont val="ＭＳ 明朝"/>
        <family val="1"/>
        <charset val="128"/>
      </rPr>
      <t>排出量</t>
    </r>
    <phoneticPr fontId="2"/>
  </si>
  <si>
    <r>
      <t>HFC-365mfc</t>
    </r>
    <r>
      <rPr>
        <sz val="10"/>
        <rFont val="ＭＳ 明朝"/>
        <family val="1"/>
        <charset val="128"/>
      </rPr>
      <t>排出量</t>
    </r>
    <phoneticPr fontId="2"/>
  </si>
  <si>
    <t>石灰石消費量実績に対するクリンカ生産量実績の比率</t>
    <rPh sb="0" eb="3">
      <t>セッカイセキ</t>
    </rPh>
    <rPh sb="3" eb="6">
      <t>ショウヒリョウ</t>
    </rPh>
    <rPh sb="6" eb="8">
      <t>ジッセキ</t>
    </rPh>
    <rPh sb="9" eb="10">
      <t>タイ</t>
    </rPh>
    <rPh sb="19" eb="21">
      <t>ジッセキ</t>
    </rPh>
    <rPh sb="22" eb="24">
      <t>ヒリツ</t>
    </rPh>
    <phoneticPr fontId="2"/>
  </si>
  <si>
    <t>電力消費量</t>
    <rPh sb="0" eb="2">
      <t>デンリョク</t>
    </rPh>
    <rPh sb="2" eb="5">
      <t>ショウヒリョウ</t>
    </rPh>
    <phoneticPr fontId="2"/>
  </si>
  <si>
    <t>項目</t>
    <rPh sb="0" eb="2">
      <t>コウモク</t>
    </rPh>
    <phoneticPr fontId="2"/>
  </si>
  <si>
    <t>電気炉</t>
    <rPh sb="0" eb="3">
      <t>デンキロ</t>
    </rPh>
    <phoneticPr fontId="2"/>
  </si>
  <si>
    <t>電気炉（フェロアロイ）</t>
    <rPh sb="0" eb="3">
      <t>デンキロ</t>
    </rPh>
    <phoneticPr fontId="2"/>
  </si>
  <si>
    <t>炭素排出係数</t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</si>
  <si>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4-49 </t>
    </r>
    <r>
      <rPr>
        <sz val="10"/>
        <rFont val="ＭＳ 明朝"/>
        <family val="1"/>
        <charset val="128"/>
      </rPr>
      <t>フェロアロイ製造における電力消費量</t>
    </r>
    <rPh sb="12" eb="14">
      <t>セイゾウ</t>
    </rPh>
    <rPh sb="18" eb="20">
      <t>デンリョク</t>
    </rPh>
    <rPh sb="20" eb="23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</si>
  <si>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4-50 </t>
    </r>
    <r>
      <rPr>
        <sz val="10"/>
        <rFont val="ＭＳ 明朝"/>
        <family val="1"/>
        <charset val="128"/>
      </rPr>
      <t>アルミニウム製造に伴う</t>
    </r>
    <r>
      <rPr>
        <sz val="10"/>
        <rFont val="Times New Roman"/>
        <family val="1"/>
      </rPr>
      <t>PFCs</t>
    </r>
    <r>
      <rPr>
        <sz val="10"/>
        <rFont val="ＭＳ 明朝"/>
        <family val="1"/>
        <charset val="128"/>
      </rPr>
      <t>排出係数、生産量</t>
    </r>
    <rPh sb="12" eb="14">
      <t>セイゾウ</t>
    </rPh>
    <rPh sb="15" eb="16">
      <t>トモナ</t>
    </rPh>
    <rPh sb="21" eb="23">
      <t>ハイシュツ</t>
    </rPh>
    <rPh sb="23" eb="25">
      <t>ケイスウ</t>
    </rPh>
    <rPh sb="26" eb="28">
      <t>セイサン</t>
    </rPh>
    <rPh sb="28" eb="2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</si>
  <si>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4-51 </t>
    </r>
    <r>
      <rPr>
        <sz val="10"/>
        <rFont val="ＭＳ 明朝"/>
        <family val="1"/>
        <charset val="128"/>
      </rPr>
      <t>マグネシウムの鋳造に伴う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排出の関連指標</t>
    </r>
    <rPh sb="13" eb="15">
      <t>チュウゾウ</t>
    </rPh>
    <rPh sb="16" eb="17">
      <t>トモナ</t>
    </rPh>
    <rPh sb="26" eb="28">
      <t>ハイシュツ</t>
    </rPh>
    <rPh sb="29" eb="31">
      <t>カンレン</t>
    </rPh>
    <rPh sb="31" eb="33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</si>
  <si>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4-53 </t>
    </r>
    <r>
      <rPr>
        <sz val="10"/>
        <rFont val="ＭＳ 明朝"/>
        <family val="1"/>
        <charset val="128"/>
      </rPr>
      <t>全損タイプ以外のエンジン油、グリース消費量</t>
    </r>
    <rPh sb="6" eb="8">
      <t>ゼンソン</t>
    </rPh>
    <rPh sb="11" eb="13">
      <t>イガイ</t>
    </rPh>
    <rPh sb="18" eb="19">
      <t>アブラ</t>
    </rPh>
    <rPh sb="24" eb="26">
      <t>ショウヒ</t>
    </rPh>
    <rPh sb="26" eb="2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</si>
  <si>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4-55 NMVOC</t>
    </r>
    <r>
      <rPr>
        <sz val="10"/>
        <rFont val="ＭＳ 明朝"/>
        <family val="1"/>
        <charset val="128"/>
      </rPr>
      <t>焼却処理量</t>
    </r>
    <rPh sb="11" eb="13">
      <t>ショウキャク</t>
    </rPh>
    <rPh sb="13" eb="15">
      <t>ショリ</t>
    </rPh>
    <rPh sb="15" eb="16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</si>
  <si>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4-57 </t>
    </r>
    <r>
      <rPr>
        <sz val="10"/>
        <rFont val="ＭＳ 明朝"/>
        <family val="1"/>
        <charset val="128"/>
      </rPr>
      <t>半導体製造時の</t>
    </r>
    <r>
      <rPr>
        <sz val="10"/>
        <rFont val="Times New Roman"/>
        <family val="1"/>
      </rPr>
      <t>F</t>
    </r>
    <r>
      <rPr>
        <sz val="10"/>
        <rFont val="ＭＳ 明朝"/>
        <family val="1"/>
        <charset val="128"/>
      </rPr>
      <t>ガス排出の関連指標</t>
    </r>
    <rPh sb="6" eb="9">
      <t>ハンドウタイ</t>
    </rPh>
    <rPh sb="9" eb="11">
      <t>セイゾウ</t>
    </rPh>
    <rPh sb="11" eb="12">
      <t>ジ</t>
    </rPh>
    <rPh sb="16" eb="18">
      <t>ハイシュツ</t>
    </rPh>
    <rPh sb="19" eb="21">
      <t>カンレン</t>
    </rPh>
    <rPh sb="21" eb="23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</si>
  <si>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4-60 </t>
    </r>
    <r>
      <rPr>
        <sz val="10"/>
        <rFont val="ＭＳ 明朝"/>
        <family val="1"/>
        <charset val="128"/>
      </rPr>
      <t>液晶製造時の</t>
    </r>
    <r>
      <rPr>
        <sz val="10"/>
        <rFont val="Times New Roman"/>
        <family val="1"/>
      </rPr>
      <t>F</t>
    </r>
    <r>
      <rPr>
        <sz val="10"/>
        <rFont val="ＭＳ 明朝"/>
        <family val="1"/>
        <charset val="128"/>
      </rPr>
      <t>ガス排出の関連指標</t>
    </r>
    <rPh sb="6" eb="8">
      <t>エキショウ</t>
    </rPh>
    <rPh sb="8" eb="10">
      <t>セイゾウ</t>
    </rPh>
    <rPh sb="10" eb="11">
      <t>ジ</t>
    </rPh>
    <rPh sb="15" eb="17">
      <t>ハイシュツ</t>
    </rPh>
    <rPh sb="18" eb="20">
      <t>カンレン</t>
    </rPh>
    <rPh sb="20" eb="22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</si>
  <si>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4-64 </t>
    </r>
    <r>
      <rPr>
        <sz val="10"/>
        <rFont val="ＭＳ 明朝"/>
        <family val="1"/>
        <charset val="128"/>
      </rPr>
      <t>家庭用冷蔵庫からの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9">
      <t>カテイヨウ</t>
    </rPh>
    <rPh sb="9" eb="12">
      <t>レイゾウコ</t>
    </rPh>
    <rPh sb="19" eb="21">
      <t>ハイシュツ</t>
    </rPh>
    <rPh sb="22" eb="24">
      <t>カンレン</t>
    </rPh>
    <rPh sb="24" eb="26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</si>
  <si>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4-65 </t>
    </r>
    <r>
      <rPr>
        <sz val="10"/>
        <rFont val="ＭＳ 明朝"/>
        <family val="1"/>
        <charset val="128"/>
      </rPr>
      <t>業務用冷凍空調機器からの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ギョウム</t>
    </rPh>
    <rPh sb="8" eb="9">
      <t>ヨウ</t>
    </rPh>
    <rPh sb="9" eb="11">
      <t>レイトウ</t>
    </rPh>
    <rPh sb="11" eb="13">
      <t>クウチョウ</t>
    </rPh>
    <rPh sb="13" eb="15">
      <t>キキ</t>
    </rPh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</si>
  <si>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4-67 </t>
    </r>
    <r>
      <rPr>
        <sz val="10"/>
        <rFont val="ＭＳ 明朝"/>
        <family val="1"/>
        <charset val="128"/>
      </rPr>
      <t>自動販売機からの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ジドウ</t>
    </rPh>
    <rPh sb="8" eb="11">
      <t>ハンバイキ</t>
    </rPh>
    <rPh sb="18" eb="20">
      <t>ハイシュツ</t>
    </rPh>
    <rPh sb="21" eb="23">
      <t>カンレン</t>
    </rPh>
    <rPh sb="23" eb="25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</si>
  <si>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4-68 </t>
    </r>
    <r>
      <rPr>
        <sz val="10"/>
        <rFont val="ＭＳ 明朝"/>
        <family val="1"/>
        <charset val="128"/>
      </rPr>
      <t>輸送機器用冷蔵庫（鉄道）からの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ユソウ</t>
    </rPh>
    <rPh sb="8" eb="11">
      <t>キキヨウ</t>
    </rPh>
    <rPh sb="11" eb="14">
      <t>レイゾウコ</t>
    </rPh>
    <rPh sb="15" eb="17">
      <t>テツドウ</t>
    </rPh>
    <rPh sb="16" eb="18">
      <t>テツドウ</t>
    </rPh>
    <rPh sb="26" eb="28">
      <t>ハイシュツ</t>
    </rPh>
    <rPh sb="29" eb="31">
      <t>カンレンシヒョウ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</si>
  <si>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4-69 </t>
    </r>
    <r>
      <rPr>
        <sz val="10"/>
        <rFont val="ＭＳ 明朝"/>
        <family val="1"/>
        <charset val="128"/>
      </rPr>
      <t>輸送機器用冷蔵庫（船舶）からの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ユソウ</t>
    </rPh>
    <rPh sb="8" eb="11">
      <t>キキヨウ</t>
    </rPh>
    <rPh sb="11" eb="14">
      <t>レイゾウコ</t>
    </rPh>
    <rPh sb="15" eb="17">
      <t>センパク</t>
    </rPh>
    <rPh sb="16" eb="18">
      <t>センパク</t>
    </rPh>
    <rPh sb="26" eb="28">
      <t>ハイシュツ</t>
    </rPh>
    <rPh sb="29" eb="31">
      <t>カンレンシヒョウ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</si>
  <si>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4-70 </t>
    </r>
    <r>
      <rPr>
        <sz val="10"/>
        <rFont val="ＭＳ 明朝"/>
        <family val="1"/>
        <charset val="128"/>
      </rPr>
      <t>家庭用エアコンからの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9">
      <t>カテイヨウ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</si>
  <si>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4-71 </t>
    </r>
    <r>
      <rPr>
        <sz val="10"/>
        <rFont val="ＭＳ 明朝"/>
        <family val="1"/>
        <charset val="128"/>
      </rPr>
      <t>カーエアコンからの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の排出の関連指標</t>
    </r>
    <rPh sb="24" eb="26">
      <t>ハイシュツ</t>
    </rPh>
    <rPh sb="27" eb="29">
      <t>カンレン</t>
    </rPh>
    <rPh sb="29" eb="3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</si>
  <si>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4-72 </t>
    </r>
    <r>
      <rPr>
        <sz val="10"/>
        <rFont val="ＭＳ 明朝"/>
        <family val="1"/>
        <charset val="128"/>
      </rPr>
      <t>鉄道用空調機器からの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テツドウ</t>
    </rPh>
    <rPh sb="8" eb="9">
      <t>ヨウ</t>
    </rPh>
    <rPh sb="9" eb="11">
      <t>クウチョウ</t>
    </rPh>
    <rPh sb="11" eb="13">
      <t>キキ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</si>
  <si>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4-73 </t>
    </r>
    <r>
      <rPr>
        <sz val="10"/>
        <rFont val="ＭＳ 明朝"/>
        <family val="1"/>
        <charset val="128"/>
      </rPr>
      <t>船舶用空調機器からの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センパク</t>
    </rPh>
    <rPh sb="8" eb="9">
      <t>ヨウ</t>
    </rPh>
    <rPh sb="9" eb="11">
      <t>クウチョウ</t>
    </rPh>
    <rPh sb="11" eb="13">
      <t>キキ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</si>
  <si>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4-75 </t>
    </r>
    <r>
      <rPr>
        <sz val="10"/>
        <rFont val="ＭＳ 明朝"/>
        <family val="1"/>
        <charset val="128"/>
      </rPr>
      <t>押出発泡ポリスチレンフォームからの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の排出の関連指標</t>
    </r>
    <rPh sb="6" eb="8">
      <t>オシダ</t>
    </rPh>
    <rPh sb="8" eb="10">
      <t>ハッポウ</t>
    </rPh>
    <rPh sb="32" eb="34">
      <t>ハイシュツ</t>
    </rPh>
    <rPh sb="35" eb="37">
      <t>カンレン</t>
    </rPh>
    <rPh sb="37" eb="3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</si>
  <si>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4-76 </t>
    </r>
    <r>
      <rPr>
        <sz val="10"/>
        <rFont val="ＭＳ 明朝"/>
        <family val="1"/>
        <charset val="128"/>
      </rPr>
      <t>高発泡ポリスチレンフォームからの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排出の関連指標</t>
    </r>
    <rPh sb="6" eb="7">
      <t>タカ</t>
    </rPh>
    <rPh sb="7" eb="9">
      <t>ハッポウ</t>
    </rPh>
    <rPh sb="30" eb="32">
      <t>ハイシュツ</t>
    </rPh>
    <rPh sb="33" eb="35">
      <t>カンレン</t>
    </rPh>
    <rPh sb="35" eb="3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</si>
  <si>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4-77 </t>
    </r>
    <r>
      <rPr>
        <sz val="10"/>
        <rFont val="ＭＳ 明朝"/>
        <family val="1"/>
        <charset val="128"/>
      </rPr>
      <t>高発泡ポリスチレンフォームからの</t>
    </r>
    <r>
      <rPr>
        <sz val="10"/>
        <rFont val="Times New Roman"/>
        <family val="1"/>
      </rPr>
      <t>HFC-152a</t>
    </r>
    <r>
      <rPr>
        <sz val="10"/>
        <rFont val="ＭＳ 明朝"/>
        <family val="1"/>
        <charset val="128"/>
      </rPr>
      <t>排出の関連指標</t>
    </r>
    <rPh sb="6" eb="7">
      <t>タカ</t>
    </rPh>
    <rPh sb="7" eb="9">
      <t>ハッポウ</t>
    </rPh>
    <rPh sb="30" eb="32">
      <t>ハイシュツ</t>
    </rPh>
    <rPh sb="33" eb="35">
      <t>カンレン</t>
    </rPh>
    <rPh sb="35" eb="3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</si>
  <si>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4-79 </t>
    </r>
    <r>
      <rPr>
        <sz val="10"/>
        <rFont val="ＭＳ 明朝"/>
        <family val="1"/>
        <charset val="128"/>
      </rPr>
      <t>消火剤ストック量</t>
    </r>
    <rPh sb="6" eb="9">
      <t>ショウカザイ</t>
    </rPh>
    <rPh sb="13" eb="14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</si>
  <si>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4-80 </t>
    </r>
    <r>
      <rPr>
        <sz val="10"/>
        <rFont val="ＭＳ 明朝"/>
        <family val="1"/>
        <charset val="128"/>
      </rPr>
      <t>医療品製造の排出量算定結果（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）</t>
    </r>
    <rPh sb="6" eb="9">
      <t>イリョウヒン</t>
    </rPh>
    <rPh sb="9" eb="11">
      <t>セイゾウ</t>
    </rPh>
    <rPh sb="12" eb="14">
      <t>ハイシュツ</t>
    </rPh>
    <rPh sb="14" eb="15">
      <t>リョウ</t>
    </rPh>
    <rPh sb="15" eb="17">
      <t>サンテイ</t>
    </rPh>
    <rPh sb="17" eb="19">
      <t>ケッカ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</si>
  <si>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4-81 </t>
    </r>
    <r>
      <rPr>
        <sz val="10"/>
        <rFont val="ＭＳ 明朝"/>
        <family val="1"/>
        <charset val="128"/>
      </rPr>
      <t>医療品製造の排出量算定結果（</t>
    </r>
    <r>
      <rPr>
        <sz val="10"/>
        <rFont val="Times New Roman"/>
        <family val="1"/>
      </rPr>
      <t>HFC-227ea</t>
    </r>
    <r>
      <rPr>
        <sz val="10"/>
        <rFont val="ＭＳ 明朝"/>
        <family val="1"/>
        <charset val="128"/>
      </rPr>
      <t>）</t>
    </r>
    <rPh sb="6" eb="9">
      <t>イリョウヒン</t>
    </rPh>
    <rPh sb="9" eb="11">
      <t>セイゾウ</t>
    </rPh>
    <rPh sb="12" eb="14">
      <t>ハイシュツ</t>
    </rPh>
    <rPh sb="14" eb="15">
      <t>リョウ</t>
    </rPh>
    <rPh sb="15" eb="17">
      <t>サンテイ</t>
    </rPh>
    <rPh sb="17" eb="19">
      <t>ケッカ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</si>
  <si>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4-82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排出の関連指標</t>
    </r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</si>
  <si>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4-83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HFC-152a</t>
    </r>
    <r>
      <rPr>
        <sz val="10"/>
        <rFont val="ＭＳ 明朝"/>
        <family val="1"/>
        <charset val="128"/>
      </rPr>
      <t>排出の関連指標</t>
    </r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</si>
  <si>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4-84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HFC-245fa</t>
    </r>
    <r>
      <rPr>
        <sz val="10"/>
        <rFont val="ＭＳ 明朝"/>
        <family val="1"/>
        <charset val="128"/>
      </rPr>
      <t>排出の関連指標</t>
    </r>
    <rPh sb="23" eb="25">
      <t>ハイシュツ</t>
    </rPh>
    <rPh sb="26" eb="28">
      <t>カンレン</t>
    </rPh>
    <rPh sb="28" eb="30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</si>
  <si>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4-85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HFC-365mfc</t>
    </r>
    <r>
      <rPr>
        <sz val="10"/>
        <rFont val="ＭＳ 明朝"/>
        <family val="1"/>
        <charset val="128"/>
      </rPr>
      <t>排出の関連指標</t>
    </r>
    <rPh sb="24" eb="26">
      <t>ハイシュツ</t>
    </rPh>
    <rPh sb="27" eb="29">
      <t>カンレン</t>
    </rPh>
    <rPh sb="29" eb="3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</si>
  <si>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4-86 </t>
    </r>
    <r>
      <rPr>
        <sz val="10"/>
        <rFont val="ＭＳ 明朝"/>
        <family val="1"/>
        <charset val="128"/>
      </rPr>
      <t>ソルカンドライ用クリーニング機累積出荷台数及び年間平均溶剤使用量</t>
    </r>
    <rPh sb="13" eb="14">
      <t>ヨウ</t>
    </rPh>
    <rPh sb="20" eb="21">
      <t>キ</t>
    </rPh>
    <rPh sb="21" eb="23">
      <t>ルイセキ</t>
    </rPh>
    <rPh sb="23" eb="25">
      <t>シュッカ</t>
    </rPh>
    <rPh sb="25" eb="27">
      <t>ダイスウ</t>
    </rPh>
    <rPh sb="27" eb="28">
      <t>オヨ</t>
    </rPh>
    <rPh sb="29" eb="31">
      <t>ネンカン</t>
    </rPh>
    <rPh sb="31" eb="33">
      <t>ヘイキン</t>
    </rPh>
    <rPh sb="33" eb="35">
      <t>ヨウザイ</t>
    </rPh>
    <rPh sb="35" eb="37">
      <t>シヨウ</t>
    </rPh>
    <rPh sb="37" eb="38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</si>
  <si>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4-88 </t>
    </r>
    <r>
      <rPr>
        <sz val="10"/>
        <rFont val="ＭＳ 明朝"/>
        <family val="1"/>
        <charset val="128"/>
      </rPr>
      <t>電気設備からの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</t>
    </r>
    <rPh sb="6" eb="8">
      <t>デンキ</t>
    </rPh>
    <rPh sb="8" eb="10">
      <t>セツビ</t>
    </rPh>
    <rPh sb="16" eb="18">
      <t>ハイシュツ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</si>
  <si>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4-91 </t>
    </r>
    <r>
      <rPr>
        <sz val="10"/>
        <rFont val="ＭＳ 明朝"/>
        <family val="1"/>
        <charset val="128"/>
      </rPr>
      <t>加速器の種類毎の数</t>
    </r>
    <rPh sb="6" eb="9">
      <t>カソクキ</t>
    </rPh>
    <rPh sb="10" eb="12">
      <t>シュルイ</t>
    </rPh>
    <rPh sb="12" eb="13">
      <t>ゴト</t>
    </rPh>
    <rPh sb="14" eb="15">
      <t>カズ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</si>
  <si>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4-92 </t>
    </r>
    <r>
      <rPr>
        <sz val="10"/>
        <rFont val="ＭＳ 明朝"/>
        <family val="1"/>
        <charset val="128"/>
      </rPr>
      <t>全身麻酔剤（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）の出荷量及び国内病院における回収量</t>
    </r>
    <rPh sb="6" eb="8">
      <t>ゼンシン</t>
    </rPh>
    <rPh sb="8" eb="10">
      <t>マスイ</t>
    </rPh>
    <rPh sb="10" eb="11">
      <t>ザイ</t>
    </rPh>
    <rPh sb="17" eb="19">
      <t>シュッカ</t>
    </rPh>
    <rPh sb="19" eb="20">
      <t>リョウ</t>
    </rPh>
    <rPh sb="20" eb="21">
      <t>オヨ</t>
    </rPh>
    <rPh sb="22" eb="24">
      <t>コクナイ</t>
    </rPh>
    <rPh sb="24" eb="26">
      <t>ビョウイン</t>
    </rPh>
    <rPh sb="30" eb="32">
      <t>カイシュウ</t>
    </rPh>
    <rPh sb="32" eb="33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</si>
  <si>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4-52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2.D.</t>
    </r>
    <r>
      <rPr>
        <sz val="10"/>
        <rFont val="ＭＳ 明朝"/>
        <family val="1"/>
        <charset val="128"/>
      </rPr>
      <t>燃料からの非エネルギー製品及び溶剤の使用からの排出量</t>
    </r>
    <rPh sb="10" eb="12">
      <t>ネンリョウ</t>
    </rPh>
    <rPh sb="15" eb="16">
      <t>ヒ</t>
    </rPh>
    <rPh sb="21" eb="23">
      <t>セイヒン</t>
    </rPh>
    <rPh sb="23" eb="24">
      <t>オヨ</t>
    </rPh>
    <rPh sb="25" eb="27">
      <t>ヨウザイ</t>
    </rPh>
    <rPh sb="28" eb="30">
      <t>シヨウ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</si>
  <si>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4-56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2.E.</t>
    </r>
    <r>
      <rPr>
        <sz val="10"/>
        <rFont val="ＭＳ 明朝"/>
        <family val="1"/>
        <charset val="128"/>
      </rPr>
      <t>電子産業からの排出量</t>
    </r>
    <rPh sb="10" eb="12">
      <t>デンシ</t>
    </rPh>
    <rPh sb="12" eb="14">
      <t>サンギョウ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</si>
  <si>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4-63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2.F.</t>
    </r>
    <r>
      <rPr>
        <sz val="10"/>
        <rFont val="ＭＳ 明朝"/>
        <family val="1"/>
        <charset val="128"/>
      </rPr>
      <t>オゾン層破壊物質の代替としての製品の使用からの排出量</t>
    </r>
    <rPh sb="13" eb="14">
      <t>ソウ</t>
    </rPh>
    <rPh sb="14" eb="16">
      <t>ハカイ</t>
    </rPh>
    <rPh sb="16" eb="18">
      <t>ブッシツ</t>
    </rPh>
    <rPh sb="19" eb="21">
      <t>ダイタイ</t>
    </rPh>
    <rPh sb="25" eb="27">
      <t>セイヒン</t>
    </rPh>
    <rPh sb="28" eb="30">
      <t>シヨウ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</si>
  <si>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4-93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2.H.</t>
    </r>
    <r>
      <rPr>
        <sz val="10"/>
        <rFont val="ＭＳ 明朝"/>
        <family val="1"/>
        <charset val="128"/>
      </rPr>
      <t>その他の排出量</t>
    </r>
    <rPh sb="12" eb="13">
      <t>タ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</si>
  <si>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4-74 </t>
    </r>
    <r>
      <rPr>
        <sz val="10"/>
        <rFont val="ＭＳ 明朝"/>
        <family val="1"/>
        <charset val="128"/>
      </rPr>
      <t>ウレタンフォームからの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21" eb="23">
      <t>ハイシュツ</t>
    </rPh>
    <rPh sb="24" eb="26">
      <t>カンレン</t>
    </rPh>
    <rPh sb="26" eb="28">
      <t>シヒョウ</t>
    </rPh>
    <phoneticPr fontId="2"/>
  </si>
  <si>
    <t>3, 14, 42, 52, 56, 63, 87, 93</t>
    <phoneticPr fontId="2"/>
  </si>
  <si>
    <t>5, 6, 7, 9, 11, 13, 15, 16, 17, 18, 19, 21, 22, 23, 24, 25, 26, 27, 28, 30, 31, 33, 34, 35, 36, 37, 38, 39, 40, 41, 43, 44, 45, 47, 48, 49, 50, 51, 53, 55, 57, 60, 64, 65, 67, 68, 69, 70, 71, 72, 73, 74, 75, 76, 77, 79, 80, 81, 82, 83, 84, 85, 86, 88, 91, 92</t>
    <phoneticPr fontId="2"/>
  </si>
  <si>
    <r>
      <rPr>
        <sz val="10"/>
        <rFont val="ＭＳ 明朝"/>
        <family val="1"/>
        <charset val="128"/>
      </rPr>
      <t>鉄鋼製造における石灰石・ドロマイトの使用</t>
    </r>
    <phoneticPr fontId="12"/>
  </si>
  <si>
    <r>
      <rPr>
        <sz val="10"/>
        <rFont val="ＭＳ 明朝"/>
        <family val="1"/>
        <charset val="128"/>
      </rPr>
      <t>副生ガスのフレアリング</t>
    </r>
    <rPh sb="0" eb="2">
      <t>フクセイ</t>
    </rPh>
    <phoneticPr fontId="83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</si>
  <si>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4-87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2.G.</t>
    </r>
    <r>
      <rPr>
        <sz val="10"/>
        <rFont val="ＭＳ 明朝"/>
        <family val="1"/>
        <charset val="128"/>
      </rPr>
      <t>その他製品の製造及び使用からの排出量</t>
    </r>
    <rPh sb="12" eb="13">
      <t>ホカ</t>
    </rPh>
    <rPh sb="13" eb="15">
      <t>セイヒン</t>
    </rPh>
    <rPh sb="16" eb="18">
      <t>セイゾウ</t>
    </rPh>
    <rPh sb="18" eb="19">
      <t>オヨ</t>
    </rPh>
    <rPh sb="20" eb="22">
      <t>シヨウ</t>
    </rPh>
    <phoneticPr fontId="2"/>
  </si>
  <si>
    <t>NIR第4章_排出量</t>
    <rPh sb="3" eb="4">
      <t>ダイ</t>
    </rPh>
    <phoneticPr fontId="2"/>
  </si>
  <si>
    <t>NIR第4章_排出量以外のデータ</t>
    <rPh sb="3" eb="4">
      <t>ダイ</t>
    </rPh>
    <phoneticPr fontId="2"/>
  </si>
  <si>
    <t>NO</t>
  </si>
  <si>
    <t>C</t>
  </si>
  <si>
    <t>－</t>
  </si>
  <si>
    <t>-</t>
  </si>
  <si>
    <t>https://www.nies.go.jp/gio/copyright/index.html</t>
  </si>
  <si>
    <r>
      <t>2022</t>
    </r>
    <r>
      <rPr>
        <sz val="11"/>
        <rFont val="ＭＳ Ｐゴシック"/>
        <family val="3"/>
        <charset val="128"/>
      </rPr>
      <t>年</t>
    </r>
    <r>
      <rPr>
        <sz val="11"/>
        <rFont val="Times New Roman"/>
        <family val="1"/>
      </rPr>
      <t>5</t>
    </r>
    <r>
      <rPr>
        <sz val="11"/>
        <rFont val="ＭＳ Ｐゴシック"/>
        <family val="3"/>
        <charset val="128"/>
      </rPr>
      <t>月</t>
    </r>
    <rPh sb="4" eb="5">
      <t>ネン</t>
    </rPh>
    <rPh sb="6" eb="7">
      <t>ガツ</t>
    </rPh>
    <phoneticPr fontId="70"/>
  </si>
  <si>
    <r>
      <rPr>
        <sz val="10.5"/>
        <color theme="1"/>
        <rFont val="ＭＳ Ｐゴシック"/>
        <family val="3"/>
        <charset val="128"/>
      </rPr>
      <t>※データをご使用の際は、「</t>
    </r>
    <r>
      <rPr>
        <sz val="10.5"/>
        <color theme="1"/>
        <rFont val="Times New Roman"/>
        <family val="1"/>
      </rPr>
      <t>GIO</t>
    </r>
    <r>
      <rPr>
        <sz val="10.5"/>
        <color theme="1"/>
        <rFont val="ＭＳ Ｐゴシック"/>
        <family val="3"/>
        <charset val="128"/>
      </rPr>
      <t>サイトポリシー」をご覧ください。</t>
    </r>
    <rPh sb="26" eb="27">
      <t>ラン</t>
    </rPh>
    <phoneticPr fontId="7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</si>
</sst>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176" formatCode="#,##0_);[Red]\(#,##0\)"/>
    <numFmt numFmtId="177" formatCode="#,##0_ "/>
    <numFmt numFmtId="178" formatCode="0.0%"/>
    <numFmt numFmtId="179" formatCode="#,##0.0_ "/>
    <numFmt numFmtId="180" formatCode="#,##0.00_ "/>
    <numFmt numFmtId="181" formatCode="0.000_ "/>
    <numFmt numFmtId="182" formatCode="0.0_ "/>
    <numFmt numFmtId="183" formatCode="#,##0.0000"/>
    <numFmt numFmtId="184" formatCode="#,##0.0"/>
    <numFmt numFmtId="185" formatCode="#,##0.000"/>
    <numFmt numFmtId="186" formatCode="0.00_ "/>
    <numFmt numFmtId="187" formatCode="0.0000000_ "/>
    <numFmt numFmtId="188" formatCode="#,##0.0000000_ "/>
    <numFmt numFmtId="189" formatCode="#,##0.000000"/>
    <numFmt numFmtId="190" formatCode="0.000"/>
    <numFmt numFmtId="191" formatCode="0.0"/>
    <numFmt numFmtId="192" formatCode="#,##0.0000_ "/>
    <numFmt numFmtId="193" formatCode="0.000000_ "/>
    <numFmt numFmtId="194" formatCode="0.0000"/>
    <numFmt numFmtId="195" formatCode="0.0000_ "/>
    <numFmt numFmtId="196" formatCode="0.000%"/>
    <numFmt numFmtId="197" formatCode="_-* #,##0.00_-;\-* #,##0.00_-;_-* &quot;-&quot;??_-;_-@_-"/>
    <numFmt numFmtId="198" formatCode="_-* #,##0.00\ _F_-;\-* #,##0.00\ _F_-;_-* &quot;-&quot;??\ _F_-;_-@_-"/>
    <numFmt numFmtId="199" formatCode="#,##0.000;[Red]\-#,##0.000"/>
    <numFmt numFmtId="200" formatCode="#,##0.000_ ;[Red]\-#,##0.000\ "/>
    <numFmt numFmtId="201" formatCode="#,##0.0000;[Red]\-#,##0.0000"/>
    <numFmt numFmtId="202" formatCode="#,##0.0;[Red]\-#,##0.0"/>
    <numFmt numFmtId="203" formatCode="0_ "/>
    <numFmt numFmtId="204" formatCode="0.00_);[Red]\(0.00\)"/>
    <numFmt numFmtId="205" formatCode="0.0_);[Red]\(0.0\)"/>
    <numFmt numFmtId="206" formatCode="0_);[Red]\(0\)"/>
    <numFmt numFmtId="207" formatCode="#,##0.00000;[Red]\-#,##0.00000"/>
  </numFmts>
  <fonts count="8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Times New Roman"/>
      <family val="1"/>
    </font>
    <font>
      <sz val="12"/>
      <name val="Osaka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0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b/>
      <sz val="11"/>
      <color indexed="63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8"/>
      <name val="Helvetica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20"/>
      <name val="Calibri"/>
      <family val="2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</font>
    <font>
      <u/>
      <sz val="10"/>
      <color indexed="12"/>
      <name val="Times New Roman"/>
      <family val="1"/>
      <charset val="186"/>
    </font>
    <font>
      <sz val="10"/>
      <name val="Arial"/>
      <family val="2"/>
      <charset val="204"/>
    </font>
    <font>
      <b/>
      <sz val="11"/>
      <color indexed="12"/>
      <name val="Arial"/>
      <family val="2"/>
      <charset val="204"/>
    </font>
    <font>
      <sz val="6"/>
      <name val="ＭＳ Ｐゴシック"/>
      <family val="2"/>
      <charset val="128"/>
      <scheme val="minor"/>
    </font>
    <font>
      <b/>
      <sz val="14"/>
      <name val="Times New Roman"/>
      <family val="1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Times New Roman"/>
      <family val="1"/>
    </font>
    <font>
      <u/>
      <sz val="11"/>
      <color indexed="12"/>
      <name val="ＭＳ Ｐゴシック"/>
      <family val="3"/>
      <charset val="128"/>
    </font>
    <font>
      <sz val="11"/>
      <color theme="1"/>
      <name val="Times New Roman"/>
      <family val="1"/>
    </font>
    <font>
      <sz val="11"/>
      <color theme="1"/>
      <name val="ＭＳ Ｐゴシック"/>
      <family val="3"/>
      <charset val="128"/>
    </font>
    <font>
      <sz val="6"/>
      <name val="Times New Roman"/>
      <family val="2"/>
      <charset val="128"/>
    </font>
    <font>
      <vertAlign val="subscript"/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vertAlign val="superscript"/>
      <sz val="10"/>
      <name val="Times New Roman"/>
      <family val="1"/>
    </font>
    <font>
      <sz val="10"/>
      <color rgb="FF0070C0"/>
      <name val="Times New Roman"/>
      <family val="1"/>
    </font>
    <font>
      <sz val="10"/>
      <color rgb="FF00B050"/>
      <name val="Times New Roman"/>
      <family val="1"/>
    </font>
    <font>
      <b/>
      <sz val="14"/>
      <name val="Times New Roman"/>
      <family val="3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Times New Roman"/>
      <family val="1"/>
    </font>
    <font>
      <b/>
      <sz val="14"/>
      <name val="ＭＳ 明朝"/>
      <family val="1"/>
      <charset val="128"/>
    </font>
    <font>
      <sz val="10"/>
      <color rgb="FFFFC000"/>
      <name val="Times New Roman"/>
      <family val="1"/>
    </font>
    <font>
      <sz val="10"/>
      <name val="Times New Roman"/>
      <family val="1"/>
      <charset val="128"/>
    </font>
    <font>
      <sz val="6"/>
      <name val="Osaka"/>
      <family val="3"/>
      <charset val="128"/>
    </font>
    <font>
      <sz val="10"/>
      <name val="ＭＳ Ｐ明朝"/>
      <family val="1"/>
      <charset val="128"/>
    </font>
    <font>
      <sz val="10"/>
      <color rgb="FFFF0000"/>
      <name val="Times New Roman"/>
      <family val="1"/>
      <charset val="128"/>
    </font>
    <font>
      <sz val="10.5"/>
      <color theme="1"/>
      <name val="ＭＳ Ｐゴシック"/>
      <family val="3"/>
      <charset val="128"/>
    </font>
    <font>
      <sz val="10.5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C99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52">
    <xf numFmtId="0" fontId="0" fillId="0" borderId="0"/>
    <xf numFmtId="49" fontId="6" fillId="0" borderId="1" applyNumberFormat="0" applyFont="0" applyFill="0" applyBorder="0" applyProtection="0">
      <alignment horizontal="left" vertical="center" indent="2"/>
    </xf>
    <xf numFmtId="49" fontId="6" fillId="0" borderId="2" applyNumberFormat="0" applyFont="0" applyFill="0" applyBorder="0" applyProtection="0">
      <alignment horizontal="left" vertical="center" indent="5"/>
    </xf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7" fillId="3" borderId="1">
      <alignment horizontal="right" vertical="center"/>
    </xf>
    <xf numFmtId="0" fontId="7" fillId="3" borderId="1">
      <alignment horizontal="right" vertical="center"/>
    </xf>
    <xf numFmtId="0" fontId="7" fillId="3" borderId="3">
      <alignment horizontal="right" vertical="center"/>
    </xf>
    <xf numFmtId="4" fontId="8" fillId="0" borderId="4" applyFill="0" applyBorder="0" applyProtection="0">
      <alignment horizontal="right" vertical="center"/>
    </xf>
    <xf numFmtId="0" fontId="7" fillId="0" borderId="0" applyNumberFormat="0">
      <alignment horizontal="right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7" fillId="0" borderId="6">
      <alignment horizontal="left" vertical="top" wrapText="1"/>
    </xf>
    <xf numFmtId="0" fontId="9" fillId="0" borderId="0" applyNumberFormat="0" applyFill="0" applyBorder="0" applyAlignment="0" applyProtection="0"/>
    <xf numFmtId="0" fontId="6" fillId="0" borderId="0" applyBorder="0">
      <alignment horizontal="right" vertical="center"/>
    </xf>
    <xf numFmtId="4" fontId="6" fillId="0" borderId="1" applyFill="0" applyBorder="0" applyProtection="0">
      <alignment horizontal="right" vertical="center"/>
    </xf>
    <xf numFmtId="49" fontId="8" fillId="0" borderId="1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10" fillId="4" borderId="0" applyNumberFormat="0" applyFont="0" applyBorder="0" applyAlignment="0" applyProtection="0"/>
    <xf numFmtId="183" fontId="6" fillId="5" borderId="1" applyNumberFormat="0" applyFont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0">
      <alignment vertical="center"/>
    </xf>
    <xf numFmtId="0" fontId="11" fillId="0" borderId="0"/>
    <xf numFmtId="0" fontId="16" fillId="0" borderId="0"/>
    <xf numFmtId="0" fontId="17" fillId="0" borderId="0"/>
    <xf numFmtId="0" fontId="18" fillId="11" borderId="27" applyNumberFormat="0" applyAlignment="0" applyProtection="0"/>
    <xf numFmtId="0" fontId="19" fillId="0" borderId="0"/>
    <xf numFmtId="0" fontId="8" fillId="0" borderId="0" applyNumberFormat="0" applyFill="0" applyBorder="0" applyProtection="0">
      <alignment horizontal="left" vertical="center"/>
    </xf>
    <xf numFmtId="0" fontId="6" fillId="2" borderId="28">
      <alignment horizontal="right" vertical="center"/>
    </xf>
    <xf numFmtId="0" fontId="19" fillId="0" borderId="0" applyNumberFormat="0" applyFont="0" applyFill="0" applyBorder="0" applyProtection="0">
      <alignment horizontal="left" vertical="center" indent="2"/>
    </xf>
    <xf numFmtId="0" fontId="19" fillId="6" borderId="0" applyNumberFormat="0" applyFont="0" applyBorder="0" applyAlignment="0" applyProtection="0"/>
    <xf numFmtId="0" fontId="19" fillId="0" borderId="0" applyNumberFormat="0" applyFont="0" applyFill="0" applyBorder="0" applyProtection="0">
      <alignment horizontal="left" vertical="center" indent="5"/>
    </xf>
    <xf numFmtId="0" fontId="6" fillId="0" borderId="1">
      <alignment horizontal="right" vertical="center"/>
    </xf>
    <xf numFmtId="0" fontId="19" fillId="0" borderId="31"/>
    <xf numFmtId="0" fontId="21" fillId="2" borderId="1">
      <alignment horizontal="right" vertical="center"/>
    </xf>
    <xf numFmtId="0" fontId="6" fillId="6" borderId="1"/>
    <xf numFmtId="0" fontId="7" fillId="2" borderId="1">
      <alignment horizontal="right" vertical="center"/>
    </xf>
    <xf numFmtId="0" fontId="7" fillId="2" borderId="29">
      <alignment horizontal="right" vertical="center"/>
    </xf>
    <xf numFmtId="0" fontId="6" fillId="0" borderId="29">
      <alignment horizontal="right" vertical="center"/>
    </xf>
    <xf numFmtId="4" fontId="19" fillId="0" borderId="0"/>
    <xf numFmtId="0" fontId="7" fillId="3" borderId="30">
      <alignment horizontal="right" vertical="center"/>
    </xf>
    <xf numFmtId="0" fontId="7" fillId="3" borderId="29">
      <alignment horizontal="right" vertical="center"/>
    </xf>
    <xf numFmtId="0" fontId="7" fillId="3" borderId="2">
      <alignment horizontal="right" vertical="center"/>
    </xf>
    <xf numFmtId="0" fontId="22" fillId="0" borderId="0"/>
    <xf numFmtId="4" fontId="7" fillId="3" borderId="3">
      <alignment horizontal="right" vertical="center"/>
    </xf>
    <xf numFmtId="0" fontId="6" fillId="0" borderId="0"/>
    <xf numFmtId="0" fontId="6" fillId="13" borderId="1">
      <alignment horizontal="right" vertical="center"/>
    </xf>
    <xf numFmtId="0" fontId="6" fillId="13" borderId="0" applyBorder="0">
      <alignment horizontal="right" vertical="center"/>
    </xf>
    <xf numFmtId="0" fontId="19" fillId="0" borderId="0"/>
    <xf numFmtId="0" fontId="19" fillId="12" borderId="1"/>
    <xf numFmtId="4" fontId="19" fillId="0" borderId="0"/>
    <xf numFmtId="4" fontId="6" fillId="0" borderId="1" applyFill="0" applyBorder="0" applyProtection="0">
      <alignment horizontal="right" vertical="center"/>
    </xf>
    <xf numFmtId="0" fontId="24" fillId="0" borderId="0" applyNumberFormat="0" applyFill="0" applyBorder="0" applyAlignment="0" applyProtection="0"/>
    <xf numFmtId="0" fontId="6" fillId="0" borderId="0"/>
    <xf numFmtId="4" fontId="19" fillId="0" borderId="0"/>
    <xf numFmtId="4" fontId="19" fillId="0" borderId="0"/>
    <xf numFmtId="0" fontId="17" fillId="0" borderId="0"/>
    <xf numFmtId="4" fontId="4" fillId="0" borderId="0"/>
    <xf numFmtId="0" fontId="6" fillId="6" borderId="1"/>
    <xf numFmtId="0" fontId="7" fillId="3" borderId="3">
      <alignment horizontal="right" vertical="center"/>
    </xf>
    <xf numFmtId="0" fontId="21" fillId="2" borderId="57">
      <alignment horizontal="right" vertical="center"/>
    </xf>
    <xf numFmtId="0" fontId="7" fillId="3" borderId="58">
      <alignment horizontal="right" vertical="center"/>
    </xf>
    <xf numFmtId="0" fontId="6" fillId="0" borderId="1" applyNumberFormat="0" applyFill="0" applyAlignment="0" applyProtection="0"/>
    <xf numFmtId="0" fontId="7" fillId="3" borderId="1">
      <alignment horizontal="right" vertical="center"/>
    </xf>
    <xf numFmtId="0" fontId="7" fillId="3" borderId="1">
      <alignment horizontal="right" vertical="center"/>
    </xf>
    <xf numFmtId="0" fontId="6" fillId="0" borderId="5">
      <alignment horizontal="left" vertical="center" wrapText="1" indent="2"/>
    </xf>
    <xf numFmtId="0" fontId="7" fillId="3" borderId="3">
      <alignment horizontal="right" vertical="center"/>
    </xf>
    <xf numFmtId="0" fontId="6" fillId="0" borderId="1">
      <alignment horizontal="right" vertical="center"/>
    </xf>
    <xf numFmtId="0" fontId="21" fillId="2" borderId="1">
      <alignment horizontal="right" vertical="center"/>
    </xf>
    <xf numFmtId="0" fontId="6" fillId="6" borderId="1"/>
    <xf numFmtId="0" fontId="7" fillId="2" borderId="1">
      <alignment horizontal="right" vertical="center"/>
    </xf>
    <xf numFmtId="0" fontId="7" fillId="3" borderId="2">
      <alignment horizontal="right" vertical="center"/>
    </xf>
    <xf numFmtId="0" fontId="23" fillId="0" borderId="0" applyNumberFormat="0" applyFill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9" fillId="0" borderId="0" applyNumberFormat="0" applyFont="0" applyFill="0" applyBorder="0" applyProtection="0">
      <alignment horizontal="left" vertical="center" indent="2"/>
    </xf>
    <xf numFmtId="0" fontId="19" fillId="0" borderId="0" applyNumberFormat="0" applyFont="0" applyFill="0" applyBorder="0" applyProtection="0">
      <alignment horizontal="left" vertical="center" indent="2"/>
    </xf>
    <xf numFmtId="49" fontId="6" fillId="0" borderId="1" applyNumberFormat="0" applyFont="0" applyFill="0" applyBorder="0" applyProtection="0">
      <alignment horizontal="left" vertical="center" indent="2"/>
    </xf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19" fillId="0" borderId="0" applyNumberFormat="0" applyFont="0" applyFill="0" applyBorder="0" applyProtection="0">
      <alignment horizontal="left" vertical="center" indent="5"/>
    </xf>
    <xf numFmtId="0" fontId="19" fillId="0" borderId="0" applyNumberFormat="0" applyFont="0" applyFill="0" applyBorder="0" applyProtection="0">
      <alignment horizontal="left" vertical="center" indent="5"/>
    </xf>
    <xf numFmtId="49" fontId="6" fillId="0" borderId="2" applyNumberFormat="0" applyFont="0" applyFill="0" applyBorder="0" applyProtection="0">
      <alignment horizontal="left" vertical="center" indent="5"/>
    </xf>
    <xf numFmtId="0" fontId="26" fillId="24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7" fillId="24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31" borderId="0" applyNumberFormat="0" applyBorder="0" applyAlignment="0" applyProtection="0"/>
    <xf numFmtId="0" fontId="8" fillId="13" borderId="0" applyBorder="0" applyAlignment="0"/>
    <xf numFmtId="4" fontId="8" fillId="13" borderId="0" applyBorder="0" applyAlignment="0"/>
    <xf numFmtId="4" fontId="6" fillId="13" borderId="0" applyBorder="0">
      <alignment horizontal="right" vertical="center"/>
    </xf>
    <xf numFmtId="4" fontId="6" fillId="2" borderId="0" applyBorder="0">
      <alignment horizontal="right" vertical="center"/>
    </xf>
    <xf numFmtId="4" fontId="6" fillId="2" borderId="0" applyBorder="0">
      <alignment horizontal="right" vertical="center"/>
    </xf>
    <xf numFmtId="4" fontId="7" fillId="2" borderId="1">
      <alignment horizontal="right" vertical="center"/>
    </xf>
    <xf numFmtId="4" fontId="21" fillId="2" borderId="1">
      <alignment horizontal="right" vertical="center"/>
    </xf>
    <xf numFmtId="4" fontId="7" fillId="3" borderId="1">
      <alignment horizontal="right" vertical="center"/>
    </xf>
    <xf numFmtId="4" fontId="7" fillId="3" borderId="1">
      <alignment horizontal="right" vertical="center"/>
    </xf>
    <xf numFmtId="4" fontId="7" fillId="3" borderId="2">
      <alignment horizontal="right" vertical="center"/>
    </xf>
    <xf numFmtId="4" fontId="7" fillId="3" borderId="3">
      <alignment horizontal="right" vertical="center"/>
    </xf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28" fillId="32" borderId="32" applyNumberFormat="0" applyAlignment="0" applyProtection="0"/>
    <xf numFmtId="0" fontId="29" fillId="15" borderId="0" applyNumberFormat="0" applyBorder="0" applyAlignment="0" applyProtection="0"/>
    <xf numFmtId="0" fontId="30" fillId="32" borderId="33" applyNumberFormat="0" applyAlignment="0" applyProtection="0"/>
    <xf numFmtId="0" fontId="31" fillId="32" borderId="33" applyNumberFormat="0" applyAlignment="0" applyProtection="0"/>
    <xf numFmtId="0" fontId="32" fillId="33" borderId="34" applyNumberFormat="0" applyAlignment="0" applyProtection="0"/>
    <xf numFmtId="197" fontId="22" fillId="0" borderId="0" applyFont="0" applyFill="0" applyBorder="0" applyAlignment="0" applyProtection="0"/>
    <xf numFmtId="198" fontId="33" fillId="0" borderId="0" applyFont="0" applyFill="0" applyBorder="0" applyAlignment="0" applyProtection="0"/>
    <xf numFmtId="197" fontId="22" fillId="0" borderId="0" applyFont="0" applyFill="0" applyBorder="0" applyAlignment="0" applyProtection="0"/>
    <xf numFmtId="0" fontId="6" fillId="3" borderId="5">
      <alignment horizontal="left" vertical="center" wrapText="1" indent="2"/>
    </xf>
    <xf numFmtId="0" fontId="34" fillId="19" borderId="33" applyNumberFormat="0" applyAlignment="0" applyProtection="0"/>
    <xf numFmtId="0" fontId="35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16" borderId="0" applyNumberFormat="0" applyBorder="0" applyAlignment="0" applyProtection="0"/>
    <xf numFmtId="0" fontId="39" fillId="16" borderId="0" applyNumberFormat="0" applyBorder="0" applyAlignment="0" applyProtection="0"/>
    <xf numFmtId="0" fontId="40" fillId="0" borderId="36" applyNumberFormat="0" applyFill="0" applyAlignment="0" applyProtection="0"/>
    <xf numFmtId="0" fontId="41" fillId="0" borderId="37" applyNumberFormat="0" applyFill="0" applyAlignment="0" applyProtection="0"/>
    <xf numFmtId="0" fontId="42" fillId="0" borderId="38" applyNumberFormat="0" applyFill="0" applyAlignment="0" applyProtection="0"/>
    <xf numFmtId="0" fontId="42" fillId="0" borderId="0" applyNumberFormat="0" applyFill="0" applyBorder="0" applyAlignment="0" applyProtection="0"/>
    <xf numFmtId="0" fontId="43" fillId="19" borderId="33" applyNumberFormat="0" applyAlignment="0" applyProtection="0"/>
    <xf numFmtId="4" fontId="6" fillId="0" borderId="0" applyBorder="0">
      <alignment horizontal="right" vertical="center"/>
    </xf>
    <xf numFmtId="0" fontId="6" fillId="0" borderId="9">
      <alignment horizontal="right" vertical="center"/>
    </xf>
    <xf numFmtId="4" fontId="6" fillId="0" borderId="1">
      <alignment horizontal="right" vertical="center"/>
    </xf>
    <xf numFmtId="1" fontId="20" fillId="2" borderId="0" applyBorder="0">
      <alignment horizontal="right" vertical="center"/>
    </xf>
    <xf numFmtId="0" fontId="44" fillId="0" borderId="39" applyNumberFormat="0" applyFill="0" applyAlignment="0" applyProtection="0"/>
    <xf numFmtId="0" fontId="45" fillId="3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4" fontId="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4" fontId="6" fillId="0" borderId="0" applyFill="0" applyBorder="0" applyProtection="0">
      <alignment horizontal="right" vertical="center"/>
    </xf>
    <xf numFmtId="4" fontId="6" fillId="0" borderId="0" applyFill="0" applyBorder="0" applyProtection="0">
      <alignment horizontal="right" vertical="center"/>
    </xf>
    <xf numFmtId="4" fontId="6" fillId="0" borderId="1" applyFill="0" applyBorder="0" applyProtection="0">
      <alignment horizontal="right" vertical="center"/>
    </xf>
    <xf numFmtId="0" fontId="8" fillId="0" borderId="0" applyNumberFormat="0" applyFill="0" applyBorder="0" applyProtection="0">
      <alignment horizontal="left" vertical="center"/>
    </xf>
    <xf numFmtId="49" fontId="8" fillId="0" borderId="1" applyNumberFormat="0" applyFill="0" applyBorder="0" applyProtection="0">
      <alignment horizontal="left" vertical="center"/>
    </xf>
    <xf numFmtId="0" fontId="19" fillId="6" borderId="0" applyNumberFormat="0" applyFont="0" applyBorder="0" applyAlignment="0" applyProtection="0"/>
    <xf numFmtId="4" fontId="19" fillId="6" borderId="0" applyNumberFormat="0" applyFont="0" applyBorder="0" applyAlignment="0" applyProtection="0"/>
    <xf numFmtId="4" fontId="19" fillId="6" borderId="0" applyNumberFormat="0" applyFont="0" applyBorder="0" applyAlignment="0" applyProtection="0"/>
    <xf numFmtId="0" fontId="19" fillId="6" borderId="0" applyNumberFormat="0" applyFont="0" applyBorder="0" applyAlignment="0" applyProtection="0"/>
    <xf numFmtId="0" fontId="19" fillId="6" borderId="0" applyNumberFormat="0" applyFont="0" applyBorder="0" applyAlignment="0" applyProtection="0"/>
    <xf numFmtId="0" fontId="33" fillId="4" borderId="0" applyNumberFormat="0" applyFont="0" applyBorder="0" applyAlignment="0" applyProtection="0"/>
    <xf numFmtId="0" fontId="25" fillId="35" borderId="40" applyNumberFormat="0" applyFont="0" applyAlignment="0" applyProtection="0"/>
    <xf numFmtId="0" fontId="19" fillId="35" borderId="40" applyNumberFormat="0" applyFont="0" applyAlignment="0" applyProtection="0"/>
    <xf numFmtId="0" fontId="47" fillId="32" borderId="32" applyNumberFormat="0" applyAlignment="0" applyProtection="0"/>
    <xf numFmtId="9" fontId="33" fillId="0" borderId="0" applyFont="0" applyFill="0" applyBorder="0" applyAlignment="0" applyProtection="0"/>
    <xf numFmtId="0" fontId="48" fillId="15" borderId="0" applyNumberFormat="0" applyBorder="0" applyAlignment="0" applyProtection="0"/>
    <xf numFmtId="4" fontId="6" fillId="6" borderId="1"/>
    <xf numFmtId="0" fontId="6" fillId="6" borderId="29"/>
    <xf numFmtId="0" fontId="49" fillId="0" borderId="0" applyNumberFormat="0" applyFill="0" applyBorder="0" applyAlignment="0" applyProtection="0"/>
    <xf numFmtId="0" fontId="50" fillId="0" borderId="35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36" applyNumberFormat="0" applyFill="0" applyAlignment="0" applyProtection="0"/>
    <xf numFmtId="0" fontId="53" fillId="0" borderId="37" applyNumberFormat="0" applyFill="0" applyAlignment="0" applyProtection="0"/>
    <xf numFmtId="0" fontId="54" fillId="0" borderId="38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39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33" borderId="34" applyNumberFormat="0" applyAlignment="0" applyProtection="0"/>
    <xf numFmtId="0" fontId="2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9" fillId="0" borderId="0" applyNumberFormat="0" applyFont="0" applyFill="0" applyBorder="0" applyProtection="0">
      <alignment horizontal="left" vertical="center"/>
    </xf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6" fillId="0" borderId="0" applyBorder="0">
      <alignment horizontal="right" vertical="center"/>
    </xf>
    <xf numFmtId="4" fontId="19" fillId="0" borderId="0"/>
    <xf numFmtId="0" fontId="60" fillId="0" borderId="0"/>
    <xf numFmtId="0" fontId="19" fillId="6" borderId="0" applyNumberFormat="0" applyFont="0" applyBorder="0" applyAlignment="0" applyProtection="0"/>
    <xf numFmtId="0" fontId="24" fillId="0" borderId="0" applyNumberFormat="0" applyFill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31" borderId="0" applyNumberFormat="0" applyBorder="0" applyAlignment="0" applyProtection="0"/>
    <xf numFmtId="0" fontId="29" fillId="15" borderId="0" applyNumberFormat="0" applyBorder="0" applyAlignment="0" applyProtection="0"/>
    <xf numFmtId="0" fontId="31" fillId="32" borderId="33" applyNumberFormat="0" applyAlignment="0" applyProtection="0"/>
    <xf numFmtId="0" fontId="32" fillId="33" borderId="34" applyNumberFormat="0" applyAlignment="0" applyProtection="0"/>
    <xf numFmtId="0" fontId="37" fillId="0" borderId="0" applyNumberFormat="0" applyFill="0" applyBorder="0" applyAlignment="0" applyProtection="0"/>
    <xf numFmtId="0" fontId="38" fillId="16" borderId="0" applyNumberFormat="0" applyBorder="0" applyAlignment="0" applyProtection="0"/>
    <xf numFmtId="0" fontId="40" fillId="0" borderId="36" applyNumberFormat="0" applyFill="0" applyAlignment="0" applyProtection="0"/>
    <xf numFmtId="0" fontId="41" fillId="0" borderId="37" applyNumberFormat="0" applyFill="0" applyAlignment="0" applyProtection="0"/>
    <xf numFmtId="0" fontId="42" fillId="0" borderId="38" applyNumberFormat="0" applyFill="0" applyAlignment="0" applyProtection="0"/>
    <xf numFmtId="0" fontId="42" fillId="0" borderId="0" applyNumberFormat="0" applyFill="0" applyBorder="0" applyAlignment="0" applyProtection="0"/>
    <xf numFmtId="0" fontId="43" fillId="19" borderId="33" applyNumberFormat="0" applyAlignment="0" applyProtection="0"/>
    <xf numFmtId="0" fontId="44" fillId="0" borderId="39" applyNumberFormat="0" applyFill="0" applyAlignment="0" applyProtection="0"/>
    <xf numFmtId="0" fontId="45" fillId="34" borderId="0" applyNumberFormat="0" applyBorder="0" applyAlignment="0" applyProtection="0"/>
    <xf numFmtId="0" fontId="19" fillId="0" borderId="0"/>
    <xf numFmtId="0" fontId="25" fillId="35" borderId="40" applyNumberFormat="0" applyFont="0" applyAlignment="0" applyProtection="0"/>
    <xf numFmtId="0" fontId="47" fillId="32" borderId="32" applyNumberFormat="0" applyAlignment="0" applyProtection="0"/>
    <xf numFmtId="0" fontId="49" fillId="0" borderId="0" applyNumberFormat="0" applyFill="0" applyBorder="0" applyAlignment="0" applyProtection="0"/>
    <xf numFmtId="0" fontId="50" fillId="0" borderId="35" applyNumberFormat="0" applyFill="0" applyAlignment="0" applyProtection="0"/>
    <xf numFmtId="0" fontId="57" fillId="0" borderId="0" applyNumberFormat="0" applyFill="0" applyBorder="0" applyAlignment="0" applyProtection="0"/>
    <xf numFmtId="0" fontId="61" fillId="0" borderId="0">
      <alignment horizontal="left" vertical="center" indent="1"/>
    </xf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7" fillId="2" borderId="41">
      <alignment horizontal="right" vertical="center"/>
    </xf>
    <xf numFmtId="4" fontId="7" fillId="2" borderId="41">
      <alignment horizontal="right" vertical="center"/>
    </xf>
    <xf numFmtId="0" fontId="21" fillId="2" borderId="41">
      <alignment horizontal="right" vertical="center"/>
    </xf>
    <xf numFmtId="4" fontId="21" fillId="2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2">
      <alignment horizontal="right" vertical="center"/>
    </xf>
    <xf numFmtId="4" fontId="7" fillId="3" borderId="42">
      <alignment horizontal="right" vertical="center"/>
    </xf>
    <xf numFmtId="0" fontId="7" fillId="3" borderId="43">
      <alignment horizontal="right" vertical="center"/>
    </xf>
    <xf numFmtId="4" fontId="7" fillId="3" borderId="43">
      <alignment horizontal="right" vertical="center"/>
    </xf>
    <xf numFmtId="0" fontId="31" fillId="32" borderId="33" applyNumberFormat="0" applyAlignment="0" applyProtection="0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6" fillId="2" borderId="42">
      <alignment horizontal="left" vertical="center"/>
    </xf>
    <xf numFmtId="0" fontId="37" fillId="0" borderId="0" applyNumberFormat="0" applyFill="0" applyBorder="0" applyAlignment="0" applyProtection="0"/>
    <xf numFmtId="0" fontId="43" fillId="19" borderId="33" applyNumberFormat="0" applyAlignment="0" applyProtection="0"/>
    <xf numFmtId="0" fontId="6" fillId="0" borderId="41">
      <alignment horizontal="right" vertical="center"/>
    </xf>
    <xf numFmtId="4" fontId="6" fillId="0" borderId="41">
      <alignment horizontal="right" vertical="center"/>
    </xf>
    <xf numFmtId="0" fontId="17" fillId="0" borderId="0"/>
    <xf numFmtId="0" fontId="6" fillId="0" borderId="41" applyNumberFormat="0" applyFill="0" applyAlignment="0" applyProtection="0"/>
    <xf numFmtId="0" fontId="47" fillId="32" borderId="32" applyNumberFormat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6" fillId="6" borderId="41"/>
    <xf numFmtId="4" fontId="6" fillId="6" borderId="41"/>
    <xf numFmtId="0" fontId="50" fillId="0" borderId="35" applyNumberFormat="0" applyFill="0" applyAlignment="0" applyProtection="0"/>
    <xf numFmtId="0" fontId="5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11" borderId="27" applyNumberFormat="0" applyAlignment="0" applyProtection="0"/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6" fillId="0" borderId="0" applyBorder="0">
      <alignment horizontal="right" vertical="center"/>
    </xf>
    <xf numFmtId="0" fontId="19" fillId="0" borderId="0"/>
    <xf numFmtId="49" fontId="6" fillId="0" borderId="41" applyNumberFormat="0" applyFont="0" applyFill="0" applyBorder="0" applyProtection="0">
      <alignment horizontal="left" vertical="center" indent="2"/>
    </xf>
    <xf numFmtId="49" fontId="6" fillId="0" borderId="42" applyNumberFormat="0" applyFont="0" applyFill="0" applyBorder="0" applyProtection="0">
      <alignment horizontal="left" vertical="center" indent="5"/>
    </xf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39" fillId="16" borderId="0" applyNumberFormat="0" applyBorder="0" applyAlignment="0" applyProtection="0"/>
    <xf numFmtId="4" fontId="19" fillId="0" borderId="0"/>
    <xf numFmtId="0" fontId="19" fillId="0" borderId="0"/>
    <xf numFmtId="0" fontId="17" fillId="0" borderId="0"/>
    <xf numFmtId="4" fontId="6" fillId="0" borderId="41" applyFill="0" applyBorder="0" applyProtection="0">
      <alignment horizontal="right" vertical="center"/>
    </xf>
    <xf numFmtId="49" fontId="8" fillId="0" borderId="41" applyNumberFormat="0" applyFill="0" applyBorder="0" applyProtection="0">
      <alignment horizontal="left" vertical="center"/>
    </xf>
    <xf numFmtId="0" fontId="19" fillId="6" borderId="0" applyNumberFormat="0" applyFont="0" applyBorder="0" applyAlignment="0" applyProtection="0"/>
    <xf numFmtId="0" fontId="48" fillId="15" borderId="0" applyNumberFormat="0" applyBorder="0" applyAlignment="0" applyProtection="0"/>
    <xf numFmtId="0" fontId="52" fillId="0" borderId="36" applyNumberFormat="0" applyFill="0" applyAlignment="0" applyProtection="0"/>
    <xf numFmtId="0" fontId="53" fillId="0" borderId="37" applyNumberFormat="0" applyFill="0" applyAlignment="0" applyProtection="0"/>
    <xf numFmtId="0" fontId="54" fillId="0" borderId="38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39" applyNumberFormat="0" applyFill="0" applyAlignment="0" applyProtection="0"/>
    <xf numFmtId="0" fontId="58" fillId="33" borderId="34" applyNumberFormat="0" applyAlignment="0" applyProtection="0"/>
    <xf numFmtId="0" fontId="24" fillId="0" borderId="0" applyNumberFormat="0" applyFill="0" applyBorder="0" applyAlignment="0" applyProtection="0"/>
    <xf numFmtId="0" fontId="17" fillId="0" borderId="0"/>
    <xf numFmtId="0" fontId="18" fillId="11" borderId="27" applyNumberFormat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8" fillId="32" borderId="32" applyNumberFormat="0" applyAlignment="0" applyProtection="0"/>
    <xf numFmtId="0" fontId="30" fillId="32" borderId="33" applyNumberFormat="0" applyAlignment="0" applyProtection="0"/>
    <xf numFmtId="0" fontId="35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17" fillId="0" borderId="0"/>
    <xf numFmtId="0" fontId="56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49" fontId="6" fillId="0" borderId="1" applyNumberFormat="0" applyFont="0" applyFill="0" applyBorder="0" applyProtection="0">
      <alignment horizontal="left" vertical="center" indent="2"/>
    </xf>
    <xf numFmtId="49" fontId="6" fillId="0" borderId="2" applyNumberFormat="0" applyFont="0" applyFill="0" applyBorder="0" applyProtection="0">
      <alignment horizontal="left" vertical="center" indent="5"/>
    </xf>
    <xf numFmtId="0" fontId="7" fillId="2" borderId="1">
      <alignment horizontal="right" vertical="center"/>
    </xf>
    <xf numFmtId="4" fontId="7" fillId="2" borderId="1">
      <alignment horizontal="right" vertical="center"/>
    </xf>
    <xf numFmtId="0" fontId="21" fillId="2" borderId="1">
      <alignment horizontal="right" vertical="center"/>
    </xf>
    <xf numFmtId="4" fontId="21" fillId="2" borderId="1">
      <alignment horizontal="right" vertical="center"/>
    </xf>
    <xf numFmtId="0" fontId="7" fillId="3" borderId="1">
      <alignment horizontal="right" vertical="center"/>
    </xf>
    <xf numFmtId="4" fontId="7" fillId="3" borderId="1">
      <alignment horizontal="right" vertical="center"/>
    </xf>
    <xf numFmtId="0" fontId="7" fillId="3" borderId="1">
      <alignment horizontal="right" vertical="center"/>
    </xf>
    <xf numFmtId="4" fontId="7" fillId="3" borderId="1">
      <alignment horizontal="right" vertical="center"/>
    </xf>
    <xf numFmtId="0" fontId="7" fillId="3" borderId="2">
      <alignment horizontal="right" vertical="center"/>
    </xf>
    <xf numFmtId="4" fontId="7" fillId="3" borderId="2">
      <alignment horizontal="right" vertical="center"/>
    </xf>
    <xf numFmtId="0" fontId="7" fillId="3" borderId="3">
      <alignment horizontal="right" vertical="center"/>
    </xf>
    <xf numFmtId="4" fontId="7" fillId="3" borderId="3">
      <alignment horizontal="right" vertical="center"/>
    </xf>
    <xf numFmtId="198" fontId="10" fillId="0" borderId="0" applyFont="0" applyFill="0" applyBorder="0" applyAlignment="0" applyProtection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34" fillId="19" borderId="33" applyNumberFormat="0" applyAlignment="0" applyProtection="0"/>
    <xf numFmtId="0" fontId="6" fillId="0" borderId="1">
      <alignment horizontal="right" vertical="center"/>
    </xf>
    <xf numFmtId="4" fontId="6" fillId="0" borderId="1">
      <alignment horizontal="right" vertical="center"/>
    </xf>
    <xf numFmtId="0" fontId="10" fillId="0" borderId="0"/>
    <xf numFmtId="0" fontId="60" fillId="0" borderId="0"/>
    <xf numFmtId="0" fontId="6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0" fillId="0" borderId="0"/>
    <xf numFmtId="0" fontId="19" fillId="0" borderId="0"/>
    <xf numFmtId="4" fontId="6" fillId="0" borderId="1" applyFill="0" applyBorder="0" applyProtection="0">
      <alignment horizontal="right" vertical="center"/>
    </xf>
    <xf numFmtId="49" fontId="8" fillId="0" borderId="1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10" fillId="4" borderId="0" applyNumberFormat="0" applyFont="0" applyBorder="0" applyAlignment="0" applyProtection="0"/>
    <xf numFmtId="183" fontId="6" fillId="5" borderId="1" applyNumberFormat="0" applyFont="0" applyBorder="0" applyAlignment="0" applyProtection="0">
      <alignment horizontal="right" vertical="center"/>
    </xf>
    <xf numFmtId="9" fontId="10" fillId="0" borderId="0" applyFont="0" applyFill="0" applyBorder="0" applyAlignment="0" applyProtection="0"/>
    <xf numFmtId="0" fontId="6" fillId="6" borderId="1"/>
    <xf numFmtId="4" fontId="6" fillId="6" borderId="1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19" fillId="0" borderId="0"/>
    <xf numFmtId="4" fontId="7" fillId="3" borderId="41">
      <alignment horizontal="right" vertical="center"/>
    </xf>
    <xf numFmtId="0" fontId="6" fillId="6" borderId="41"/>
    <xf numFmtId="0" fontId="30" fillId="32" borderId="33" applyNumberFormat="0" applyAlignment="0" applyProtection="0"/>
    <xf numFmtId="0" fontId="7" fillId="2" borderId="41">
      <alignment horizontal="right" vertical="center"/>
    </xf>
    <xf numFmtId="0" fontId="6" fillId="0" borderId="41">
      <alignment horizontal="right" vertical="center"/>
    </xf>
    <xf numFmtId="0" fontId="50" fillId="0" borderId="35" applyNumberFormat="0" applyFill="0" applyAlignment="0" applyProtection="0"/>
    <xf numFmtId="0" fontId="6" fillId="2" borderId="42">
      <alignment horizontal="left" vertical="center"/>
    </xf>
    <xf numFmtId="0" fontId="43" fillId="19" borderId="33" applyNumberFormat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25" fillId="35" borderId="40" applyNumberFormat="0" applyFont="0" applyAlignment="0" applyProtection="0"/>
    <xf numFmtId="0" fontId="6" fillId="0" borderId="44">
      <alignment horizontal="left" vertical="center" wrapText="1" indent="2"/>
    </xf>
    <xf numFmtId="4" fontId="6" fillId="6" borderId="41"/>
    <xf numFmtId="49" fontId="8" fillId="0" borderId="41" applyNumberFormat="0" applyFill="0" applyBorder="0" applyProtection="0">
      <alignment horizontal="left" vertical="center"/>
    </xf>
    <xf numFmtId="0" fontId="6" fillId="0" borderId="41">
      <alignment horizontal="right" vertical="center"/>
    </xf>
    <xf numFmtId="4" fontId="7" fillId="3" borderId="43">
      <alignment horizontal="right" vertical="center"/>
    </xf>
    <xf numFmtId="4" fontId="7" fillId="3" borderId="41">
      <alignment horizontal="right" vertical="center"/>
    </xf>
    <xf numFmtId="4" fontId="7" fillId="3" borderId="41">
      <alignment horizontal="right" vertical="center"/>
    </xf>
    <xf numFmtId="0" fontId="21" fillId="2" borderId="41">
      <alignment horizontal="right" vertical="center"/>
    </xf>
    <xf numFmtId="0" fontId="7" fillId="2" borderId="41">
      <alignment horizontal="right" vertical="center"/>
    </xf>
    <xf numFmtId="49" fontId="6" fillId="0" borderId="41" applyNumberFormat="0" applyFont="0" applyFill="0" applyBorder="0" applyProtection="0">
      <alignment horizontal="left" vertical="center" indent="2"/>
    </xf>
    <xf numFmtId="0" fontId="43" fillId="19" borderId="33" applyNumberFormat="0" applyAlignment="0" applyProtection="0"/>
    <xf numFmtId="0" fontId="28" fillId="32" borderId="32" applyNumberFormat="0" applyAlignment="0" applyProtection="0"/>
    <xf numFmtId="49" fontId="6" fillId="0" borderId="41" applyNumberFormat="0" applyFont="0" applyFill="0" applyBorder="0" applyProtection="0">
      <alignment horizontal="left" vertical="center" indent="2"/>
    </xf>
    <xf numFmtId="0" fontId="34" fillId="19" borderId="33" applyNumberFormat="0" applyAlignment="0" applyProtection="0"/>
    <xf numFmtId="4" fontId="6" fillId="0" borderId="41" applyFill="0" applyBorder="0" applyProtection="0">
      <alignment horizontal="right" vertical="center"/>
    </xf>
    <xf numFmtId="0" fontId="31" fillId="32" borderId="33" applyNumberFormat="0" applyAlignment="0" applyProtection="0"/>
    <xf numFmtId="0" fontId="50" fillId="0" borderId="35" applyNumberFormat="0" applyFill="0" applyAlignment="0" applyProtection="0"/>
    <xf numFmtId="0" fontId="47" fillId="32" borderId="32" applyNumberFormat="0" applyAlignment="0" applyProtection="0"/>
    <xf numFmtId="0" fontId="6" fillId="0" borderId="41" applyNumberFormat="0" applyFill="0" applyAlignment="0" applyProtection="0"/>
    <xf numFmtId="4" fontId="6" fillId="0" borderId="41">
      <alignment horizontal="right" vertical="center"/>
    </xf>
    <xf numFmtId="0" fontId="6" fillId="0" borderId="41">
      <alignment horizontal="right" vertical="center"/>
    </xf>
    <xf numFmtId="0" fontId="43" fillId="19" borderId="33" applyNumberFormat="0" applyAlignment="0" applyProtection="0"/>
    <xf numFmtId="0" fontId="28" fillId="32" borderId="32" applyNumberFormat="0" applyAlignment="0" applyProtection="0"/>
    <xf numFmtId="0" fontId="30" fillId="32" borderId="33" applyNumberFormat="0" applyAlignment="0" applyProtection="0"/>
    <xf numFmtId="0" fontId="6" fillId="3" borderId="44">
      <alignment horizontal="left" vertical="center" wrapText="1" indent="2"/>
    </xf>
    <xf numFmtId="0" fontId="31" fillId="32" borderId="33" applyNumberFormat="0" applyAlignment="0" applyProtection="0"/>
    <xf numFmtId="0" fontId="31" fillId="32" borderId="33" applyNumberFormat="0" applyAlignment="0" applyProtection="0"/>
    <xf numFmtId="4" fontId="7" fillId="3" borderId="42">
      <alignment horizontal="right" vertical="center"/>
    </xf>
    <xf numFmtId="0" fontId="7" fillId="3" borderId="42">
      <alignment horizontal="right" vertical="center"/>
    </xf>
    <xf numFmtId="0" fontId="7" fillId="3" borderId="41">
      <alignment horizontal="right" vertical="center"/>
    </xf>
    <xf numFmtId="4" fontId="21" fillId="2" borderId="41">
      <alignment horizontal="right" vertical="center"/>
    </xf>
    <xf numFmtId="0" fontId="34" fillId="19" borderId="33" applyNumberFormat="0" applyAlignment="0" applyProtection="0"/>
    <xf numFmtId="0" fontId="35" fillId="0" borderId="35" applyNumberFormat="0" applyFill="0" applyAlignment="0" applyProtection="0"/>
    <xf numFmtId="0" fontId="50" fillId="0" borderId="35" applyNumberFormat="0" applyFill="0" applyAlignment="0" applyProtection="0"/>
    <xf numFmtId="0" fontId="25" fillId="35" borderId="40" applyNumberFormat="0" applyFont="0" applyAlignment="0" applyProtection="0"/>
    <xf numFmtId="0" fontId="43" fillId="19" borderId="33" applyNumberFormat="0" applyAlignment="0" applyProtection="0"/>
    <xf numFmtId="49" fontId="8" fillId="0" borderId="41" applyNumberFormat="0" applyFill="0" applyBorder="0" applyProtection="0">
      <alignment horizontal="left" vertical="center"/>
    </xf>
    <xf numFmtId="0" fontId="6" fillId="3" borderId="44">
      <alignment horizontal="left" vertical="center" wrapText="1" indent="2"/>
    </xf>
    <xf numFmtId="0" fontId="31" fillId="32" borderId="33" applyNumberFormat="0" applyAlignment="0" applyProtection="0"/>
    <xf numFmtId="0" fontId="6" fillId="0" borderId="44">
      <alignment horizontal="left" vertical="center" wrapText="1" indent="2"/>
    </xf>
    <xf numFmtId="0" fontId="25" fillId="35" borderId="40" applyNumberFormat="0" applyFont="0" applyAlignment="0" applyProtection="0"/>
    <xf numFmtId="0" fontId="19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4" fontId="6" fillId="6" borderId="41"/>
    <xf numFmtId="0" fontId="7" fillId="3" borderId="41">
      <alignment horizontal="right" vertical="center"/>
    </xf>
    <xf numFmtId="0" fontId="50" fillId="0" borderId="35" applyNumberFormat="0" applyFill="0" applyAlignment="0" applyProtection="0"/>
    <xf numFmtId="4" fontId="7" fillId="3" borderId="43">
      <alignment horizontal="right" vertical="center"/>
    </xf>
    <xf numFmtId="0" fontId="30" fillId="32" borderId="33" applyNumberFormat="0" applyAlignment="0" applyProtection="0"/>
    <xf numFmtId="0" fontId="7" fillId="3" borderId="42">
      <alignment horizontal="right" vertical="center"/>
    </xf>
    <xf numFmtId="0" fontId="31" fillId="32" borderId="33" applyNumberFormat="0" applyAlignment="0" applyProtection="0"/>
    <xf numFmtId="0" fontId="35" fillId="0" borderId="35" applyNumberFormat="0" applyFill="0" applyAlignment="0" applyProtection="0"/>
    <xf numFmtId="0" fontId="25" fillId="35" borderId="40" applyNumberFormat="0" applyFont="0" applyAlignment="0" applyProtection="0"/>
    <xf numFmtId="4" fontId="7" fillId="3" borderId="42">
      <alignment horizontal="right" vertical="center"/>
    </xf>
    <xf numFmtId="0" fontId="6" fillId="3" borderId="44">
      <alignment horizontal="left" vertical="center" wrapText="1" indent="2"/>
    </xf>
    <xf numFmtId="0" fontId="6" fillId="6" borderId="41"/>
    <xf numFmtId="183" fontId="6" fillId="5" borderId="41" applyNumberFormat="0" applyFont="0" applyBorder="0" applyAlignment="0" applyProtection="0">
      <alignment horizontal="right" vertical="center"/>
    </xf>
    <xf numFmtId="0" fontId="6" fillId="0" borderId="41" applyNumberFormat="0" applyFill="0" applyAlignment="0" applyProtection="0"/>
    <xf numFmtId="4" fontId="6" fillId="0" borderId="41" applyFill="0" applyBorder="0" applyProtection="0">
      <alignment horizontal="right" vertical="center"/>
    </xf>
    <xf numFmtId="4" fontId="7" fillId="2" borderId="41">
      <alignment horizontal="right" vertical="center"/>
    </xf>
    <xf numFmtId="0" fontId="35" fillId="0" borderId="35" applyNumberFormat="0" applyFill="0" applyAlignment="0" applyProtection="0"/>
    <xf numFmtId="49" fontId="8" fillId="0" borderId="41" applyNumberFormat="0" applyFill="0" applyBorder="0" applyProtection="0">
      <alignment horizontal="left" vertical="center"/>
    </xf>
    <xf numFmtId="49" fontId="6" fillId="0" borderId="42" applyNumberFormat="0" applyFont="0" applyFill="0" applyBorder="0" applyProtection="0">
      <alignment horizontal="left" vertical="center" indent="5"/>
    </xf>
    <xf numFmtId="0" fontId="6" fillId="2" borderId="42">
      <alignment horizontal="left" vertical="center"/>
    </xf>
    <xf numFmtId="0" fontId="31" fillId="32" borderId="33" applyNumberFormat="0" applyAlignment="0" applyProtection="0"/>
    <xf numFmtId="4" fontId="7" fillId="3" borderId="43">
      <alignment horizontal="right" vertical="center"/>
    </xf>
    <xf numFmtId="0" fontId="43" fillId="19" borderId="33" applyNumberFormat="0" applyAlignment="0" applyProtection="0"/>
    <xf numFmtId="0" fontId="43" fillId="19" borderId="33" applyNumberFormat="0" applyAlignment="0" applyProtection="0"/>
    <xf numFmtId="0" fontId="25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0" fontId="7" fillId="3" borderId="41">
      <alignment horizontal="right" vertical="center"/>
    </xf>
    <xf numFmtId="0" fontId="19" fillId="35" borderId="40" applyNumberFormat="0" applyFont="0" applyAlignment="0" applyProtection="0"/>
    <xf numFmtId="4" fontId="6" fillId="0" borderId="41">
      <alignment horizontal="right" vertical="center"/>
    </xf>
    <xf numFmtId="0" fontId="50" fillId="0" borderId="35" applyNumberFormat="0" applyFill="0" applyAlignment="0" applyProtection="0"/>
    <xf numFmtId="0" fontId="7" fillId="3" borderId="41">
      <alignment horizontal="right" vertical="center"/>
    </xf>
    <xf numFmtId="0" fontId="7" fillId="3" borderId="41">
      <alignment horizontal="right" vertical="center"/>
    </xf>
    <xf numFmtId="4" fontId="21" fillId="2" borderId="41">
      <alignment horizontal="right" vertical="center"/>
    </xf>
    <xf numFmtId="0" fontId="7" fillId="2" borderId="41">
      <alignment horizontal="right" vertical="center"/>
    </xf>
    <xf numFmtId="4" fontId="7" fillId="2" borderId="41">
      <alignment horizontal="right" vertical="center"/>
    </xf>
    <xf numFmtId="0" fontId="21" fillId="2" borderId="41">
      <alignment horizontal="right" vertical="center"/>
    </xf>
    <xf numFmtId="4" fontId="21" fillId="2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2">
      <alignment horizontal="right" vertical="center"/>
    </xf>
    <xf numFmtId="4" fontId="7" fillId="3" borderId="42">
      <alignment horizontal="right" vertical="center"/>
    </xf>
    <xf numFmtId="0" fontId="7" fillId="3" borderId="43">
      <alignment horizontal="right" vertical="center"/>
    </xf>
    <xf numFmtId="4" fontId="7" fillId="3" borderId="43">
      <alignment horizontal="right" vertical="center"/>
    </xf>
    <xf numFmtId="0" fontId="31" fillId="32" borderId="33" applyNumberFormat="0" applyAlignment="0" applyProtection="0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6" fillId="2" borderId="42">
      <alignment horizontal="left" vertical="center"/>
    </xf>
    <xf numFmtId="0" fontId="43" fillId="19" borderId="33" applyNumberFormat="0" applyAlignment="0" applyProtection="0"/>
    <xf numFmtId="0" fontId="6" fillId="0" borderId="41">
      <alignment horizontal="right" vertical="center"/>
    </xf>
    <xf numFmtId="4" fontId="6" fillId="0" borderId="41">
      <alignment horizontal="right" vertical="center"/>
    </xf>
    <xf numFmtId="0" fontId="6" fillId="0" borderId="41" applyNumberFormat="0" applyFill="0" applyAlignment="0" applyProtection="0"/>
    <xf numFmtId="0" fontId="47" fillId="32" borderId="32" applyNumberFormat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6" fillId="6" borderId="41"/>
    <xf numFmtId="4" fontId="6" fillId="6" borderId="41"/>
    <xf numFmtId="0" fontId="50" fillId="0" borderId="35" applyNumberFormat="0" applyFill="0" applyAlignment="0" applyProtection="0"/>
    <xf numFmtId="0" fontId="19" fillId="35" borderId="40" applyNumberFormat="0" applyFont="0" applyAlignment="0" applyProtection="0"/>
    <xf numFmtId="0" fontId="25" fillId="35" borderId="40" applyNumberFormat="0" applyFont="0" applyAlignment="0" applyProtection="0"/>
    <xf numFmtId="0" fontId="6" fillId="0" borderId="41" applyNumberFormat="0" applyFill="0" applyAlignment="0" applyProtection="0"/>
    <xf numFmtId="0" fontId="35" fillId="0" borderId="35" applyNumberFormat="0" applyFill="0" applyAlignment="0" applyProtection="0"/>
    <xf numFmtId="0" fontId="50" fillId="0" borderId="35" applyNumberFormat="0" applyFill="0" applyAlignment="0" applyProtection="0"/>
    <xf numFmtId="0" fontId="34" fillId="19" borderId="33" applyNumberFormat="0" applyAlignment="0" applyProtection="0"/>
    <xf numFmtId="0" fontId="31" fillId="32" borderId="33" applyNumberFormat="0" applyAlignment="0" applyProtection="0"/>
    <xf numFmtId="4" fontId="21" fillId="2" borderId="41">
      <alignment horizontal="right" vertical="center"/>
    </xf>
    <xf numFmtId="0" fontId="7" fillId="2" borderId="41">
      <alignment horizontal="right" vertical="center"/>
    </xf>
    <xf numFmtId="183" fontId="6" fillId="5" borderId="41" applyNumberFormat="0" applyFont="0" applyBorder="0" applyAlignment="0" applyProtection="0">
      <alignment horizontal="right" vertical="center"/>
    </xf>
    <xf numFmtId="0" fontId="35" fillId="0" borderId="35" applyNumberFormat="0" applyFill="0" applyAlignment="0" applyProtection="0"/>
    <xf numFmtId="49" fontId="6" fillId="0" borderId="41" applyNumberFormat="0" applyFont="0" applyFill="0" applyBorder="0" applyProtection="0">
      <alignment horizontal="left" vertical="center" indent="2"/>
    </xf>
    <xf numFmtId="49" fontId="6" fillId="0" borderId="42" applyNumberFormat="0" applyFont="0" applyFill="0" applyBorder="0" applyProtection="0">
      <alignment horizontal="left" vertical="center" indent="5"/>
    </xf>
    <xf numFmtId="49" fontId="6" fillId="0" borderId="41" applyNumberFormat="0" applyFont="0" applyFill="0" applyBorder="0" applyProtection="0">
      <alignment horizontal="left" vertical="center" indent="2"/>
    </xf>
    <xf numFmtId="4" fontId="6" fillId="0" borderId="41" applyFill="0" applyBorder="0" applyProtection="0">
      <alignment horizontal="right" vertical="center"/>
    </xf>
    <xf numFmtId="49" fontId="8" fillId="0" borderId="41" applyNumberFormat="0" applyFill="0" applyBorder="0" applyProtection="0">
      <alignment horizontal="left" vertical="center"/>
    </xf>
    <xf numFmtId="0" fontId="6" fillId="0" borderId="44">
      <alignment horizontal="left" vertical="center" wrapText="1" indent="2"/>
    </xf>
    <xf numFmtId="0" fontId="47" fillId="32" borderId="32" applyNumberFormat="0" applyAlignment="0" applyProtection="0"/>
    <xf numFmtId="0" fontId="7" fillId="3" borderId="43">
      <alignment horizontal="right" vertical="center"/>
    </xf>
    <xf numFmtId="0" fontId="34" fillId="19" borderId="33" applyNumberFormat="0" applyAlignment="0" applyProtection="0"/>
    <xf numFmtId="0" fontId="7" fillId="3" borderId="43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0" fontId="28" fillId="32" borderId="32" applyNumberFormat="0" applyAlignment="0" applyProtection="0"/>
    <xf numFmtId="0" fontId="30" fillId="32" borderId="33" applyNumberFormat="0" applyAlignment="0" applyProtection="0"/>
    <xf numFmtId="0" fontId="35" fillId="0" borderId="35" applyNumberFormat="0" applyFill="0" applyAlignment="0" applyProtection="0"/>
    <xf numFmtId="0" fontId="6" fillId="6" borderId="41"/>
    <xf numFmtId="4" fontId="6" fillId="6" borderId="41"/>
    <xf numFmtId="4" fontId="7" fillId="3" borderId="41">
      <alignment horizontal="right" vertical="center"/>
    </xf>
    <xf numFmtId="0" fontId="21" fillId="2" borderId="41">
      <alignment horizontal="right" vertical="center"/>
    </xf>
    <xf numFmtId="0" fontId="34" fillId="19" borderId="33" applyNumberFormat="0" applyAlignment="0" applyProtection="0"/>
    <xf numFmtId="0" fontId="31" fillId="32" borderId="33" applyNumberFormat="0" applyAlignment="0" applyProtection="0"/>
    <xf numFmtId="4" fontId="6" fillId="0" borderId="41">
      <alignment horizontal="right" vertical="center"/>
    </xf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47" fillId="32" borderId="32" applyNumberFormat="0" applyAlignment="0" applyProtection="0"/>
    <xf numFmtId="0" fontId="43" fillId="19" borderId="33" applyNumberFormat="0" applyAlignment="0" applyProtection="0"/>
    <xf numFmtId="0" fontId="30" fillId="32" borderId="33" applyNumberFormat="0" applyAlignment="0" applyProtection="0"/>
    <xf numFmtId="0" fontId="28" fillId="32" borderId="32" applyNumberFormat="0" applyAlignment="0" applyProtection="0"/>
    <xf numFmtId="0" fontId="7" fillId="3" borderId="43">
      <alignment horizontal="right" vertical="center"/>
    </xf>
    <xf numFmtId="0" fontId="21" fillId="2" borderId="41">
      <alignment horizontal="right" vertical="center"/>
    </xf>
    <xf numFmtId="4" fontId="7" fillId="2" borderId="41">
      <alignment horizontal="right" vertical="center"/>
    </xf>
    <xf numFmtId="4" fontId="7" fillId="3" borderId="41">
      <alignment horizontal="right" vertical="center"/>
    </xf>
    <xf numFmtId="49" fontId="6" fillId="0" borderId="42" applyNumberFormat="0" applyFont="0" applyFill="0" applyBorder="0" applyProtection="0">
      <alignment horizontal="left" vertical="center" indent="5"/>
    </xf>
    <xf numFmtId="4" fontId="6" fillId="0" borderId="41" applyFill="0" applyBorder="0" applyProtection="0">
      <alignment horizontal="right" vertical="center"/>
    </xf>
    <xf numFmtId="4" fontId="7" fillId="2" borderId="41">
      <alignment horizontal="right" vertical="center"/>
    </xf>
    <xf numFmtId="0" fontId="19" fillId="0" borderId="0"/>
    <xf numFmtId="0" fontId="43" fillId="19" borderId="33" applyNumberFormat="0" applyAlignment="0" applyProtection="0"/>
    <xf numFmtId="0" fontId="34" fillId="19" borderId="33" applyNumberFormat="0" applyAlignment="0" applyProtection="0"/>
    <xf numFmtId="0" fontId="30" fillId="32" borderId="33" applyNumberFormat="0" applyAlignment="0" applyProtection="0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28" fillId="32" borderId="32" applyNumberFormat="0" applyAlignment="0" applyProtection="0"/>
    <xf numFmtId="0" fontId="30" fillId="32" borderId="33" applyNumberFormat="0" applyAlignment="0" applyProtection="0"/>
    <xf numFmtId="0" fontId="31" fillId="32" borderId="33" applyNumberFormat="0" applyAlignment="0" applyProtection="0"/>
    <xf numFmtId="0" fontId="34" fillId="19" borderId="33" applyNumberFormat="0" applyAlignment="0" applyProtection="0"/>
    <xf numFmtId="0" fontId="35" fillId="0" borderId="35" applyNumberFormat="0" applyFill="0" applyAlignment="0" applyProtection="0"/>
    <xf numFmtId="0" fontId="43" fillId="19" borderId="33" applyNumberFormat="0" applyAlignment="0" applyProtection="0"/>
    <xf numFmtId="0" fontId="25" fillId="35" borderId="40" applyNumberFormat="0" applyFont="0" applyAlignment="0" applyProtection="0"/>
    <xf numFmtId="0" fontId="19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0" fontId="31" fillId="32" borderId="33" applyNumberFormat="0" applyAlignment="0" applyProtection="0"/>
    <xf numFmtId="0" fontId="43" fillId="19" borderId="33" applyNumberFormat="0" applyAlignment="0" applyProtection="0"/>
    <xf numFmtId="0" fontId="25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0" fontId="7" fillId="3" borderId="2">
      <alignment horizontal="right" vertical="center"/>
    </xf>
    <xf numFmtId="4" fontId="7" fillId="3" borderId="2">
      <alignment horizontal="right" vertical="center"/>
    </xf>
    <xf numFmtId="0" fontId="7" fillId="3" borderId="3">
      <alignment horizontal="right" vertical="center"/>
    </xf>
    <xf numFmtId="4" fontId="7" fillId="3" borderId="3">
      <alignment horizontal="right" vertical="center"/>
    </xf>
    <xf numFmtId="0" fontId="31" fillId="32" borderId="33" applyNumberFormat="0" applyAlignment="0" applyProtection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43" fillId="19" borderId="33" applyNumberForma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49" fontId="6" fillId="0" borderId="2" applyNumberFormat="0" applyFont="0" applyFill="0" applyBorder="0" applyProtection="0">
      <alignment horizontal="left" vertical="center" indent="5"/>
    </xf>
    <xf numFmtId="0" fontId="28" fillId="32" borderId="32" applyNumberFormat="0" applyAlignment="0" applyProtection="0"/>
    <xf numFmtId="0" fontId="30" fillId="32" borderId="33" applyNumberFormat="0" applyAlignment="0" applyProtection="0"/>
    <xf numFmtId="0" fontId="35" fillId="0" borderId="35" applyNumberFormat="0" applyFill="0" applyAlignment="0" applyProtection="0"/>
    <xf numFmtId="49" fontId="6" fillId="0" borderId="41" applyNumberFormat="0" applyFont="0" applyFill="0" applyBorder="0" applyProtection="0">
      <alignment horizontal="left" vertical="center" indent="2"/>
    </xf>
    <xf numFmtId="0" fontId="7" fillId="2" borderId="41">
      <alignment horizontal="right" vertical="center"/>
    </xf>
    <xf numFmtId="4" fontId="7" fillId="2" borderId="41">
      <alignment horizontal="right" vertical="center"/>
    </xf>
    <xf numFmtId="0" fontId="21" fillId="2" borderId="41">
      <alignment horizontal="right" vertical="center"/>
    </xf>
    <xf numFmtId="4" fontId="21" fillId="2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34" fillId="19" borderId="33" applyNumberFormat="0" applyAlignment="0" applyProtection="0"/>
    <xf numFmtId="0" fontId="6" fillId="0" borderId="41">
      <alignment horizontal="right" vertical="center"/>
    </xf>
    <xf numFmtId="4" fontId="6" fillId="0" borderId="41">
      <alignment horizontal="right" vertical="center"/>
    </xf>
    <xf numFmtId="4" fontId="6" fillId="0" borderId="41" applyFill="0" applyBorder="0" applyProtection="0">
      <alignment horizontal="right" vertical="center"/>
    </xf>
    <xf numFmtId="49" fontId="8" fillId="0" borderId="41" applyNumberFormat="0" applyFill="0" applyBorder="0" applyProtection="0">
      <alignment horizontal="left" vertical="center"/>
    </xf>
    <xf numFmtId="0" fontId="6" fillId="0" borderId="41" applyNumberFormat="0" applyFill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6" fillId="6" borderId="41"/>
    <xf numFmtId="4" fontId="6" fillId="6" borderId="41"/>
    <xf numFmtId="4" fontId="7" fillId="3" borderId="41">
      <alignment horizontal="right" vertical="center"/>
    </xf>
    <xf numFmtId="0" fontId="6" fillId="6" borderId="41"/>
    <xf numFmtId="0" fontId="30" fillId="32" borderId="33" applyNumberFormat="0" applyAlignment="0" applyProtection="0"/>
    <xf numFmtId="0" fontId="7" fillId="2" borderId="41">
      <alignment horizontal="right" vertical="center"/>
    </xf>
    <xf numFmtId="0" fontId="6" fillId="0" borderId="41">
      <alignment horizontal="right" vertical="center"/>
    </xf>
    <xf numFmtId="0" fontId="50" fillId="0" borderId="35" applyNumberFormat="0" applyFill="0" applyAlignment="0" applyProtection="0"/>
    <xf numFmtId="0" fontId="6" fillId="2" borderId="42">
      <alignment horizontal="left" vertical="center"/>
    </xf>
    <xf numFmtId="0" fontId="43" fillId="19" borderId="33" applyNumberFormat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25" fillId="35" borderId="40" applyNumberFormat="0" applyFont="0" applyAlignment="0" applyProtection="0"/>
    <xf numFmtId="0" fontId="6" fillId="0" borderId="44">
      <alignment horizontal="left" vertical="center" wrapText="1" indent="2"/>
    </xf>
    <xf numFmtId="4" fontId="6" fillId="6" borderId="41"/>
    <xf numFmtId="49" fontId="8" fillId="0" borderId="41" applyNumberFormat="0" applyFill="0" applyBorder="0" applyProtection="0">
      <alignment horizontal="left" vertical="center"/>
    </xf>
    <xf numFmtId="0" fontId="6" fillId="0" borderId="41">
      <alignment horizontal="right" vertical="center"/>
    </xf>
    <xf numFmtId="4" fontId="7" fillId="3" borderId="43">
      <alignment horizontal="right" vertical="center"/>
    </xf>
    <xf numFmtId="4" fontId="7" fillId="3" borderId="41">
      <alignment horizontal="right" vertical="center"/>
    </xf>
    <xf numFmtId="4" fontId="7" fillId="3" borderId="41">
      <alignment horizontal="right" vertical="center"/>
    </xf>
    <xf numFmtId="0" fontId="21" fillId="2" borderId="41">
      <alignment horizontal="right" vertical="center"/>
    </xf>
    <xf numFmtId="0" fontId="7" fillId="2" borderId="41">
      <alignment horizontal="right" vertical="center"/>
    </xf>
    <xf numFmtId="49" fontId="6" fillId="0" borderId="41" applyNumberFormat="0" applyFont="0" applyFill="0" applyBorder="0" applyProtection="0">
      <alignment horizontal="left" vertical="center" indent="2"/>
    </xf>
    <xf numFmtId="0" fontId="43" fillId="19" borderId="33" applyNumberFormat="0" applyAlignment="0" applyProtection="0"/>
    <xf numFmtId="0" fontId="28" fillId="32" borderId="32" applyNumberFormat="0" applyAlignment="0" applyProtection="0"/>
    <xf numFmtId="49" fontId="6" fillId="0" borderId="41" applyNumberFormat="0" applyFont="0" applyFill="0" applyBorder="0" applyProtection="0">
      <alignment horizontal="left" vertical="center" indent="2"/>
    </xf>
    <xf numFmtId="0" fontId="34" fillId="19" borderId="33" applyNumberFormat="0" applyAlignment="0" applyProtection="0"/>
    <xf numFmtId="4" fontId="6" fillId="0" borderId="41" applyFill="0" applyBorder="0" applyProtection="0">
      <alignment horizontal="right" vertical="center"/>
    </xf>
    <xf numFmtId="0" fontId="31" fillId="32" borderId="33" applyNumberFormat="0" applyAlignment="0" applyProtection="0"/>
    <xf numFmtId="0" fontId="50" fillId="0" borderId="35" applyNumberFormat="0" applyFill="0" applyAlignment="0" applyProtection="0"/>
    <xf numFmtId="0" fontId="47" fillId="32" borderId="32" applyNumberFormat="0" applyAlignment="0" applyProtection="0"/>
    <xf numFmtId="0" fontId="6" fillId="0" borderId="41" applyNumberFormat="0" applyFill="0" applyAlignment="0" applyProtection="0"/>
    <xf numFmtId="4" fontId="6" fillId="0" borderId="41">
      <alignment horizontal="right" vertical="center"/>
    </xf>
    <xf numFmtId="0" fontId="6" fillId="0" borderId="41">
      <alignment horizontal="right" vertical="center"/>
    </xf>
    <xf numFmtId="0" fontId="43" fillId="19" borderId="33" applyNumberFormat="0" applyAlignment="0" applyProtection="0"/>
    <xf numFmtId="0" fontId="28" fillId="32" borderId="32" applyNumberFormat="0" applyAlignment="0" applyProtection="0"/>
    <xf numFmtId="0" fontId="30" fillId="32" borderId="33" applyNumberFormat="0" applyAlignment="0" applyProtection="0"/>
    <xf numFmtId="0" fontId="6" fillId="3" borderId="44">
      <alignment horizontal="left" vertical="center" wrapText="1" indent="2"/>
    </xf>
    <xf numFmtId="0" fontId="31" fillId="32" borderId="33" applyNumberFormat="0" applyAlignment="0" applyProtection="0"/>
    <xf numFmtId="0" fontId="31" fillId="32" borderId="33" applyNumberFormat="0" applyAlignment="0" applyProtection="0"/>
    <xf numFmtId="4" fontId="7" fillId="3" borderId="42">
      <alignment horizontal="right" vertical="center"/>
    </xf>
    <xf numFmtId="0" fontId="7" fillId="3" borderId="42">
      <alignment horizontal="right" vertical="center"/>
    </xf>
    <xf numFmtId="0" fontId="7" fillId="3" borderId="41">
      <alignment horizontal="right" vertical="center"/>
    </xf>
    <xf numFmtId="4" fontId="21" fillId="2" borderId="41">
      <alignment horizontal="right" vertical="center"/>
    </xf>
    <xf numFmtId="0" fontId="34" fillId="19" borderId="33" applyNumberFormat="0" applyAlignment="0" applyProtection="0"/>
    <xf numFmtId="0" fontId="35" fillId="0" borderId="35" applyNumberFormat="0" applyFill="0" applyAlignment="0" applyProtection="0"/>
    <xf numFmtId="0" fontId="50" fillId="0" borderId="35" applyNumberFormat="0" applyFill="0" applyAlignment="0" applyProtection="0"/>
    <xf numFmtId="0" fontId="25" fillId="35" borderId="40" applyNumberFormat="0" applyFont="0" applyAlignment="0" applyProtection="0"/>
    <xf numFmtId="0" fontId="43" fillId="19" borderId="33" applyNumberFormat="0" applyAlignment="0" applyProtection="0"/>
    <xf numFmtId="49" fontId="8" fillId="0" borderId="41" applyNumberFormat="0" applyFill="0" applyBorder="0" applyProtection="0">
      <alignment horizontal="left" vertical="center"/>
    </xf>
    <xf numFmtId="0" fontId="6" fillId="3" borderId="44">
      <alignment horizontal="left" vertical="center" wrapText="1" indent="2"/>
    </xf>
    <xf numFmtId="0" fontId="31" fillId="32" borderId="33" applyNumberFormat="0" applyAlignment="0" applyProtection="0"/>
    <xf numFmtId="0" fontId="6" fillId="0" borderId="44">
      <alignment horizontal="left" vertical="center" wrapText="1" indent="2"/>
    </xf>
    <xf numFmtId="0" fontId="25" fillId="35" borderId="40" applyNumberFormat="0" applyFont="0" applyAlignment="0" applyProtection="0"/>
    <xf numFmtId="0" fontId="19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4" fontId="6" fillId="6" borderId="41"/>
    <xf numFmtId="0" fontId="7" fillId="3" borderId="41">
      <alignment horizontal="right" vertical="center"/>
    </xf>
    <xf numFmtId="0" fontId="50" fillId="0" borderId="35" applyNumberFormat="0" applyFill="0" applyAlignment="0" applyProtection="0"/>
    <xf numFmtId="4" fontId="7" fillId="3" borderId="43">
      <alignment horizontal="right" vertical="center"/>
    </xf>
    <xf numFmtId="0" fontId="30" fillId="32" borderId="33" applyNumberFormat="0" applyAlignment="0" applyProtection="0"/>
    <xf numFmtId="0" fontId="7" fillId="3" borderId="42">
      <alignment horizontal="right" vertical="center"/>
    </xf>
    <xf numFmtId="0" fontId="31" fillId="32" borderId="33" applyNumberFormat="0" applyAlignment="0" applyProtection="0"/>
    <xf numFmtId="0" fontId="35" fillId="0" borderId="35" applyNumberFormat="0" applyFill="0" applyAlignment="0" applyProtection="0"/>
    <xf numFmtId="0" fontId="25" fillId="35" borderId="40" applyNumberFormat="0" applyFont="0" applyAlignment="0" applyProtection="0"/>
    <xf numFmtId="4" fontId="7" fillId="3" borderId="42">
      <alignment horizontal="right" vertical="center"/>
    </xf>
    <xf numFmtId="0" fontId="6" fillId="3" borderId="44">
      <alignment horizontal="left" vertical="center" wrapText="1" indent="2"/>
    </xf>
    <xf numFmtId="0" fontId="6" fillId="6" borderId="41"/>
    <xf numFmtId="183" fontId="6" fillId="5" borderId="41" applyNumberFormat="0" applyFont="0" applyBorder="0" applyAlignment="0" applyProtection="0">
      <alignment horizontal="right" vertical="center"/>
    </xf>
    <xf numFmtId="0" fontId="6" fillId="0" borderId="41" applyNumberFormat="0" applyFill="0" applyAlignment="0" applyProtection="0"/>
    <xf numFmtId="4" fontId="6" fillId="0" borderId="41" applyFill="0" applyBorder="0" applyProtection="0">
      <alignment horizontal="right" vertical="center"/>
    </xf>
    <xf numFmtId="4" fontId="7" fillId="2" borderId="41">
      <alignment horizontal="right" vertical="center"/>
    </xf>
    <xf numFmtId="0" fontId="35" fillId="0" borderId="35" applyNumberFormat="0" applyFill="0" applyAlignment="0" applyProtection="0"/>
    <xf numFmtId="49" fontId="8" fillId="0" borderId="41" applyNumberFormat="0" applyFill="0" applyBorder="0" applyProtection="0">
      <alignment horizontal="left" vertical="center"/>
    </xf>
    <xf numFmtId="49" fontId="6" fillId="0" borderId="42" applyNumberFormat="0" applyFont="0" applyFill="0" applyBorder="0" applyProtection="0">
      <alignment horizontal="left" vertical="center" indent="5"/>
    </xf>
    <xf numFmtId="0" fontId="6" fillId="2" borderId="42">
      <alignment horizontal="left" vertical="center"/>
    </xf>
    <xf numFmtId="0" fontId="31" fillId="32" borderId="33" applyNumberFormat="0" applyAlignment="0" applyProtection="0"/>
    <xf numFmtId="4" fontId="7" fillId="3" borderId="43">
      <alignment horizontal="right" vertical="center"/>
    </xf>
    <xf numFmtId="0" fontId="43" fillId="19" borderId="33" applyNumberFormat="0" applyAlignment="0" applyProtection="0"/>
    <xf numFmtId="0" fontId="43" fillId="19" borderId="33" applyNumberFormat="0" applyAlignment="0" applyProtection="0"/>
    <xf numFmtId="0" fontId="25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0" fontId="7" fillId="3" borderId="41">
      <alignment horizontal="right" vertical="center"/>
    </xf>
    <xf numFmtId="0" fontId="19" fillId="35" borderId="40" applyNumberFormat="0" applyFont="0" applyAlignment="0" applyProtection="0"/>
    <xf numFmtId="4" fontId="6" fillId="0" borderId="41">
      <alignment horizontal="right" vertical="center"/>
    </xf>
    <xf numFmtId="0" fontId="50" fillId="0" borderId="35" applyNumberFormat="0" applyFill="0" applyAlignment="0" applyProtection="0"/>
    <xf numFmtId="0" fontId="7" fillId="3" borderId="41">
      <alignment horizontal="right" vertical="center"/>
    </xf>
    <xf numFmtId="0" fontId="7" fillId="3" borderId="41">
      <alignment horizontal="right" vertical="center"/>
    </xf>
    <xf numFmtId="4" fontId="21" fillId="2" borderId="41">
      <alignment horizontal="right" vertical="center"/>
    </xf>
    <xf numFmtId="0" fontId="7" fillId="2" borderId="41">
      <alignment horizontal="right" vertical="center"/>
    </xf>
    <xf numFmtId="4" fontId="7" fillId="2" borderId="41">
      <alignment horizontal="right" vertical="center"/>
    </xf>
    <xf numFmtId="0" fontId="21" fillId="2" borderId="41">
      <alignment horizontal="right" vertical="center"/>
    </xf>
    <xf numFmtId="4" fontId="21" fillId="2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2">
      <alignment horizontal="right" vertical="center"/>
    </xf>
    <xf numFmtId="4" fontId="7" fillId="3" borderId="42">
      <alignment horizontal="right" vertical="center"/>
    </xf>
    <xf numFmtId="0" fontId="7" fillId="3" borderId="43">
      <alignment horizontal="right" vertical="center"/>
    </xf>
    <xf numFmtId="4" fontId="7" fillId="3" borderId="43">
      <alignment horizontal="right" vertical="center"/>
    </xf>
    <xf numFmtId="0" fontId="31" fillId="32" borderId="33" applyNumberFormat="0" applyAlignment="0" applyProtection="0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6" fillId="2" borderId="42">
      <alignment horizontal="left" vertical="center"/>
    </xf>
    <xf numFmtId="0" fontId="43" fillId="19" borderId="33" applyNumberFormat="0" applyAlignment="0" applyProtection="0"/>
    <xf numFmtId="0" fontId="6" fillId="0" borderId="41">
      <alignment horizontal="right" vertical="center"/>
    </xf>
    <xf numFmtId="4" fontId="6" fillId="0" borderId="41">
      <alignment horizontal="right" vertical="center"/>
    </xf>
    <xf numFmtId="0" fontId="6" fillId="0" borderId="41" applyNumberFormat="0" applyFill="0" applyAlignment="0" applyProtection="0"/>
    <xf numFmtId="0" fontId="47" fillId="32" borderId="32" applyNumberFormat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6" fillId="6" borderId="41"/>
    <xf numFmtId="4" fontId="6" fillId="6" borderId="41"/>
    <xf numFmtId="0" fontId="50" fillId="0" borderId="35" applyNumberFormat="0" applyFill="0" applyAlignment="0" applyProtection="0"/>
    <xf numFmtId="0" fontId="19" fillId="35" borderId="40" applyNumberFormat="0" applyFont="0" applyAlignment="0" applyProtection="0"/>
    <xf numFmtId="0" fontId="25" fillId="35" borderId="40" applyNumberFormat="0" applyFont="0" applyAlignment="0" applyProtection="0"/>
    <xf numFmtId="0" fontId="6" fillId="0" borderId="41" applyNumberFormat="0" applyFill="0" applyAlignment="0" applyProtection="0"/>
    <xf numFmtId="0" fontId="35" fillId="0" borderId="35" applyNumberFormat="0" applyFill="0" applyAlignment="0" applyProtection="0"/>
    <xf numFmtId="0" fontId="50" fillId="0" borderId="35" applyNumberFormat="0" applyFill="0" applyAlignment="0" applyProtection="0"/>
    <xf numFmtId="0" fontId="34" fillId="19" borderId="33" applyNumberFormat="0" applyAlignment="0" applyProtection="0"/>
    <xf numFmtId="0" fontId="31" fillId="32" borderId="33" applyNumberFormat="0" applyAlignment="0" applyProtection="0"/>
    <xf numFmtId="4" fontId="21" fillId="2" borderId="41">
      <alignment horizontal="right" vertical="center"/>
    </xf>
    <xf numFmtId="0" fontId="7" fillId="2" borderId="41">
      <alignment horizontal="right" vertical="center"/>
    </xf>
    <xf numFmtId="183" fontId="6" fillId="5" borderId="41" applyNumberFormat="0" applyFont="0" applyBorder="0" applyAlignment="0" applyProtection="0">
      <alignment horizontal="right" vertical="center"/>
    </xf>
    <xf numFmtId="0" fontId="35" fillId="0" borderId="35" applyNumberFormat="0" applyFill="0" applyAlignment="0" applyProtection="0"/>
    <xf numFmtId="49" fontId="6" fillId="0" borderId="41" applyNumberFormat="0" applyFont="0" applyFill="0" applyBorder="0" applyProtection="0">
      <alignment horizontal="left" vertical="center" indent="2"/>
    </xf>
    <xf numFmtId="49" fontId="6" fillId="0" borderId="42" applyNumberFormat="0" applyFont="0" applyFill="0" applyBorder="0" applyProtection="0">
      <alignment horizontal="left" vertical="center" indent="5"/>
    </xf>
    <xf numFmtId="49" fontId="6" fillId="0" borderId="41" applyNumberFormat="0" applyFont="0" applyFill="0" applyBorder="0" applyProtection="0">
      <alignment horizontal="left" vertical="center" indent="2"/>
    </xf>
    <xf numFmtId="4" fontId="6" fillId="0" borderId="41" applyFill="0" applyBorder="0" applyProtection="0">
      <alignment horizontal="right" vertical="center"/>
    </xf>
    <xf numFmtId="49" fontId="8" fillId="0" borderId="41" applyNumberFormat="0" applyFill="0" applyBorder="0" applyProtection="0">
      <alignment horizontal="left" vertical="center"/>
    </xf>
    <xf numFmtId="0" fontId="6" fillId="0" borderId="44">
      <alignment horizontal="left" vertical="center" wrapText="1" indent="2"/>
    </xf>
    <xf numFmtId="0" fontId="47" fillId="32" borderId="32" applyNumberFormat="0" applyAlignment="0" applyProtection="0"/>
    <xf numFmtId="0" fontId="7" fillId="3" borderId="43">
      <alignment horizontal="right" vertical="center"/>
    </xf>
    <xf numFmtId="0" fontId="34" fillId="19" borderId="33" applyNumberFormat="0" applyAlignment="0" applyProtection="0"/>
    <xf numFmtId="0" fontId="7" fillId="3" borderId="43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0" fontId="28" fillId="32" borderId="32" applyNumberFormat="0" applyAlignment="0" applyProtection="0"/>
    <xf numFmtId="0" fontId="30" fillId="32" borderId="33" applyNumberFormat="0" applyAlignment="0" applyProtection="0"/>
    <xf numFmtId="0" fontId="35" fillId="0" borderId="35" applyNumberFormat="0" applyFill="0" applyAlignment="0" applyProtection="0"/>
    <xf numFmtId="0" fontId="6" fillId="6" borderId="41"/>
    <xf numFmtId="4" fontId="6" fillId="6" borderId="41"/>
    <xf numFmtId="4" fontId="7" fillId="3" borderId="41">
      <alignment horizontal="right" vertical="center"/>
    </xf>
    <xf numFmtId="0" fontId="21" fillId="2" borderId="41">
      <alignment horizontal="right" vertical="center"/>
    </xf>
    <xf numFmtId="0" fontId="34" fillId="19" borderId="33" applyNumberFormat="0" applyAlignment="0" applyProtection="0"/>
    <xf numFmtId="0" fontId="31" fillId="32" borderId="33" applyNumberFormat="0" applyAlignment="0" applyProtection="0"/>
    <xf numFmtId="4" fontId="6" fillId="0" borderId="41">
      <alignment horizontal="right" vertical="center"/>
    </xf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47" fillId="32" borderId="32" applyNumberFormat="0" applyAlignment="0" applyProtection="0"/>
    <xf numFmtId="0" fontId="43" fillId="19" borderId="33" applyNumberFormat="0" applyAlignment="0" applyProtection="0"/>
    <xf numFmtId="0" fontId="30" fillId="32" borderId="33" applyNumberFormat="0" applyAlignment="0" applyProtection="0"/>
    <xf numFmtId="0" fontId="28" fillId="32" borderId="32" applyNumberFormat="0" applyAlignment="0" applyProtection="0"/>
    <xf numFmtId="0" fontId="7" fillId="3" borderId="43">
      <alignment horizontal="right" vertical="center"/>
    </xf>
    <xf numFmtId="0" fontId="21" fillId="2" borderId="41">
      <alignment horizontal="right" vertical="center"/>
    </xf>
    <xf numFmtId="4" fontId="7" fillId="2" borderId="41">
      <alignment horizontal="right" vertical="center"/>
    </xf>
    <xf numFmtId="4" fontId="7" fillId="3" borderId="41">
      <alignment horizontal="right" vertical="center"/>
    </xf>
    <xf numFmtId="49" fontId="6" fillId="0" borderId="42" applyNumberFormat="0" applyFont="0" applyFill="0" applyBorder="0" applyProtection="0">
      <alignment horizontal="left" vertical="center" indent="5"/>
    </xf>
    <xf numFmtId="4" fontId="6" fillId="0" borderId="41" applyFill="0" applyBorder="0" applyProtection="0">
      <alignment horizontal="right" vertical="center"/>
    </xf>
    <xf numFmtId="4" fontId="7" fillId="2" borderId="41">
      <alignment horizontal="right" vertical="center"/>
    </xf>
    <xf numFmtId="0" fontId="43" fillId="19" borderId="33" applyNumberFormat="0" applyAlignment="0" applyProtection="0"/>
    <xf numFmtId="0" fontId="34" fillId="19" borderId="33" applyNumberFormat="0" applyAlignment="0" applyProtection="0"/>
    <xf numFmtId="0" fontId="30" fillId="32" borderId="33" applyNumberFormat="0" applyAlignment="0" applyProtection="0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50" fillId="0" borderId="55" applyNumberFormat="0" applyFill="0" applyAlignment="0" applyProtection="0"/>
    <xf numFmtId="0" fontId="6" fillId="0" borderId="60">
      <alignment horizontal="left" vertical="center" wrapText="1" indent="2"/>
    </xf>
    <xf numFmtId="0" fontId="30" fillId="32" borderId="54" applyNumberFormat="0" applyAlignment="0" applyProtection="0"/>
    <xf numFmtId="4" fontId="6" fillId="6" borderId="57"/>
    <xf numFmtId="0" fontId="6" fillId="6" borderId="57"/>
    <xf numFmtId="183" fontId="6" fillId="5" borderId="57" applyNumberFormat="0" applyFont="0" applyBorder="0" applyAlignment="0" applyProtection="0">
      <alignment horizontal="right" vertical="center"/>
    </xf>
    <xf numFmtId="0" fontId="47" fillId="32" borderId="53" applyNumberFormat="0" applyAlignment="0" applyProtection="0"/>
    <xf numFmtId="0" fontId="6" fillId="0" borderId="57" applyNumberFormat="0" applyFill="0" applyAlignment="0" applyProtection="0"/>
    <xf numFmtId="0" fontId="28" fillId="32" borderId="45" applyNumberFormat="0" applyAlignment="0" applyProtection="0"/>
    <xf numFmtId="4" fontId="6" fillId="0" borderId="57">
      <alignment horizontal="right" vertical="center"/>
    </xf>
    <xf numFmtId="0" fontId="30" fillId="32" borderId="46" applyNumberFormat="0" applyAlignment="0" applyProtection="0"/>
    <xf numFmtId="0" fontId="31" fillId="32" borderId="46" applyNumberFormat="0" applyAlignment="0" applyProtection="0"/>
    <xf numFmtId="0" fontId="6" fillId="2" borderId="58">
      <alignment horizontal="left" vertical="center"/>
    </xf>
    <xf numFmtId="0" fontId="31" fillId="32" borderId="54" applyNumberFormat="0" applyAlignment="0" applyProtection="0"/>
    <xf numFmtId="4" fontId="7" fillId="3" borderId="59">
      <alignment horizontal="right" vertical="center"/>
    </xf>
    <xf numFmtId="4" fontId="7" fillId="3" borderId="58">
      <alignment horizontal="right" vertical="center"/>
    </xf>
    <xf numFmtId="0" fontId="7" fillId="3" borderId="57">
      <alignment horizontal="right" vertical="center"/>
    </xf>
    <xf numFmtId="0" fontId="34" fillId="19" borderId="46" applyNumberFormat="0" applyAlignment="0" applyProtection="0"/>
    <xf numFmtId="0" fontId="35" fillId="0" borderId="47" applyNumberFormat="0" applyFill="0" applyAlignment="0" applyProtection="0"/>
    <xf numFmtId="0" fontId="47" fillId="32" borderId="53" applyNumberFormat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19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31" fillId="32" borderId="54" applyNumberFormat="0" applyAlignment="0" applyProtection="0"/>
    <xf numFmtId="0" fontId="6" fillId="3" borderId="60">
      <alignment horizontal="left" vertical="center" wrapText="1" indent="2"/>
    </xf>
    <xf numFmtId="49" fontId="8" fillId="0" borderId="57" applyNumberFormat="0" applyFill="0" applyBorder="0" applyProtection="0">
      <alignment horizontal="left" vertical="center"/>
    </xf>
    <xf numFmtId="49" fontId="6" fillId="0" borderId="58" applyNumberFormat="0" applyFont="0" applyFill="0" applyBorder="0" applyProtection="0">
      <alignment horizontal="left" vertical="center" indent="5"/>
    </xf>
    <xf numFmtId="0" fontId="6" fillId="0" borderId="57">
      <alignment horizontal="right" vertical="center"/>
    </xf>
    <xf numFmtId="0" fontId="31" fillId="32" borderId="46" applyNumberFormat="0" applyAlignment="0" applyProtection="0"/>
    <xf numFmtId="0" fontId="6" fillId="0" borderId="60">
      <alignment horizontal="left" vertical="center" wrapText="1" indent="2"/>
    </xf>
    <xf numFmtId="0" fontId="50" fillId="0" borderId="55" applyNumberFormat="0" applyFill="0" applyAlignment="0" applyProtection="0"/>
    <xf numFmtId="0" fontId="25" fillId="35" borderId="56" applyNumberFormat="0" applyFont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4" fontId="7" fillId="3" borderId="57">
      <alignment horizontal="right" vertical="center"/>
    </xf>
    <xf numFmtId="0" fontId="34" fillId="19" borderId="54" applyNumberFormat="0" applyAlignment="0" applyProtection="0"/>
    <xf numFmtId="0" fontId="35" fillId="0" borderId="55" applyNumberFormat="0" applyFill="0" applyAlignment="0" applyProtection="0"/>
    <xf numFmtId="0" fontId="7" fillId="2" borderId="49">
      <alignment horizontal="right" vertical="center"/>
    </xf>
    <xf numFmtId="4" fontId="7" fillId="2" borderId="49">
      <alignment horizontal="right" vertical="center"/>
    </xf>
    <xf numFmtId="0" fontId="21" fillId="2" borderId="49">
      <alignment horizontal="right" vertical="center"/>
    </xf>
    <xf numFmtId="4" fontId="21" fillId="2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31" fillId="32" borderId="46" applyNumberFormat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6" fillId="2" borderId="50">
      <alignment horizontal="left" vertical="center"/>
    </xf>
    <xf numFmtId="0" fontId="43" fillId="19" borderId="46" applyNumberFormat="0" applyAlignment="0" applyProtection="0"/>
    <xf numFmtId="0" fontId="6" fillId="0" borderId="49">
      <alignment horizontal="right" vertical="center"/>
    </xf>
    <xf numFmtId="4" fontId="6" fillId="0" borderId="49">
      <alignment horizontal="right" vertical="center"/>
    </xf>
    <xf numFmtId="0" fontId="43" fillId="19" borderId="54" applyNumberFormat="0" applyAlignment="0" applyProtection="0"/>
    <xf numFmtId="0" fontId="6" fillId="0" borderId="49" applyNumberFormat="0" applyFill="0" applyAlignment="0" applyProtection="0"/>
    <xf numFmtId="0" fontId="47" fillId="32" borderId="45" applyNumberFormat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6" fillId="6" borderId="49"/>
    <xf numFmtId="4" fontId="6" fillId="6" borderId="49"/>
    <xf numFmtId="0" fontId="50" fillId="0" borderId="47" applyNumberFormat="0" applyFill="0" applyAlignment="0" applyProtection="0"/>
    <xf numFmtId="0" fontId="47" fillId="32" borderId="53" applyNumberFormat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49" fontId="6" fillId="0" borderId="50" applyNumberFormat="0" applyFont="0" applyFill="0" applyBorder="0" applyProtection="0">
      <alignment horizontal="left" vertical="center" indent="5"/>
    </xf>
    <xf numFmtId="4" fontId="6" fillId="0" borderId="57" applyFill="0" applyBorder="0" applyProtection="0">
      <alignment horizontal="right" vertical="center"/>
    </xf>
    <xf numFmtId="49" fontId="6" fillId="0" borderId="57" applyNumberFormat="0" applyFont="0" applyFill="0" applyBorder="0" applyProtection="0">
      <alignment horizontal="left" vertical="center" indent="2"/>
    </xf>
    <xf numFmtId="4" fontId="6" fillId="0" borderId="49" applyFill="0" applyBorder="0" applyProtection="0">
      <alignment horizontal="right" vertical="center"/>
    </xf>
    <xf numFmtId="49" fontId="8" fillId="0" borderId="49" applyNumberFormat="0" applyFill="0" applyBorder="0" applyProtection="0">
      <alignment horizontal="left" vertical="center"/>
    </xf>
    <xf numFmtId="0" fontId="43" fillId="19" borderId="54" applyNumberFormat="0" applyAlignment="0" applyProtection="0"/>
    <xf numFmtId="0" fontId="43" fillId="19" borderId="54" applyNumberFormat="0" applyAlignment="0" applyProtection="0"/>
    <xf numFmtId="0" fontId="6" fillId="3" borderId="60">
      <alignment horizontal="left" vertical="center" wrapText="1" indent="2"/>
    </xf>
    <xf numFmtId="0" fontId="28" fillId="32" borderId="53" applyNumberFormat="0" applyAlignment="0" applyProtection="0"/>
    <xf numFmtId="0" fontId="28" fillId="32" borderId="45" applyNumberFormat="0" applyAlignment="0" applyProtection="0"/>
    <xf numFmtId="0" fontId="30" fillId="32" borderId="46" applyNumberFormat="0" applyAlignment="0" applyProtection="0"/>
    <xf numFmtId="0" fontId="35" fillId="0" borderId="47" applyNumberFormat="0" applyFill="0" applyAlignment="0" applyProtection="0"/>
    <xf numFmtId="0" fontId="7" fillId="3" borderId="59">
      <alignment horizontal="right" vertical="center"/>
    </xf>
    <xf numFmtId="4" fontId="7" fillId="3" borderId="57">
      <alignment horizontal="right" vertical="center"/>
    </xf>
    <xf numFmtId="4" fontId="7" fillId="2" borderId="57">
      <alignment horizontal="right" vertical="center"/>
    </xf>
    <xf numFmtId="0" fontId="34" fillId="19" borderId="46" applyNumberFormat="0" applyAlignment="0" applyProtection="0"/>
    <xf numFmtId="0" fontId="50" fillId="0" borderId="55" applyNumberFormat="0" applyFill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25" fillId="35" borderId="56" applyNumberFormat="0" applyFont="0" applyAlignment="0" applyProtection="0"/>
    <xf numFmtId="0" fontId="19" fillId="35" borderId="56" applyNumberFormat="0" applyFont="0" applyAlignment="0" applyProtection="0"/>
    <xf numFmtId="0" fontId="34" fillId="19" borderId="54" applyNumberFormat="0" applyAlignment="0" applyProtection="0"/>
    <xf numFmtId="0" fontId="35" fillId="0" borderId="55" applyNumberFormat="0" applyFill="0" applyAlignment="0" applyProtection="0"/>
    <xf numFmtId="0" fontId="31" fillId="32" borderId="54" applyNumberFormat="0" applyAlignment="0" applyProtection="0"/>
    <xf numFmtId="0" fontId="30" fillId="32" borderId="54" applyNumberFormat="0" applyAlignment="0" applyProtection="0"/>
    <xf numFmtId="0" fontId="28" fillId="32" borderId="53" applyNumberFormat="0" applyAlignment="0" applyProtection="0"/>
    <xf numFmtId="0" fontId="7" fillId="3" borderId="57">
      <alignment horizontal="right" vertical="center"/>
    </xf>
    <xf numFmtId="0" fontId="7" fillId="2" borderId="57">
      <alignment horizontal="right" vertical="center"/>
    </xf>
    <xf numFmtId="4" fontId="7" fillId="3" borderId="49">
      <alignment horizontal="right" vertical="center"/>
    </xf>
    <xf numFmtId="0" fontId="6" fillId="6" borderId="49"/>
    <xf numFmtId="0" fontId="30" fillId="32" borderId="46" applyNumberFormat="0" applyAlignment="0" applyProtection="0"/>
    <xf numFmtId="0" fontId="7" fillId="2" borderId="49">
      <alignment horizontal="right" vertical="center"/>
    </xf>
    <xf numFmtId="0" fontId="6" fillId="0" borderId="49">
      <alignment horizontal="right" vertical="center"/>
    </xf>
    <xf numFmtId="0" fontId="50" fillId="0" borderId="47" applyNumberFormat="0" applyFill="0" applyAlignment="0" applyProtection="0"/>
    <xf numFmtId="0" fontId="6" fillId="2" borderId="50">
      <alignment horizontal="left" vertical="center"/>
    </xf>
    <xf numFmtId="0" fontId="43" fillId="19" borderId="46" applyNumberFormat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25" fillId="35" borderId="48" applyNumberFormat="0" applyFont="0" applyAlignment="0" applyProtection="0"/>
    <xf numFmtId="0" fontId="6" fillId="0" borderId="52">
      <alignment horizontal="left" vertical="center" wrapText="1" indent="2"/>
    </xf>
    <xf numFmtId="4" fontId="6" fillId="6" borderId="49"/>
    <xf numFmtId="49" fontId="8" fillId="0" borderId="49" applyNumberFormat="0" applyFill="0" applyBorder="0" applyProtection="0">
      <alignment horizontal="left" vertical="center"/>
    </xf>
    <xf numFmtId="0" fontId="6" fillId="0" borderId="49">
      <alignment horizontal="right" vertical="center"/>
    </xf>
    <xf numFmtId="4" fontId="7" fillId="3" borderId="51">
      <alignment horizontal="right" vertical="center"/>
    </xf>
    <xf numFmtId="4" fontId="7" fillId="3" borderId="49">
      <alignment horizontal="right" vertical="center"/>
    </xf>
    <xf numFmtId="4" fontId="7" fillId="3" borderId="49">
      <alignment horizontal="right" vertical="center"/>
    </xf>
    <xf numFmtId="0" fontId="21" fillId="2" borderId="49">
      <alignment horizontal="right" vertical="center"/>
    </xf>
    <xf numFmtId="0" fontId="7" fillId="2" borderId="49">
      <alignment horizontal="right" vertical="center"/>
    </xf>
    <xf numFmtId="49" fontId="6" fillId="0" borderId="49" applyNumberFormat="0" applyFont="0" applyFill="0" applyBorder="0" applyProtection="0">
      <alignment horizontal="left" vertical="center" indent="2"/>
    </xf>
    <xf numFmtId="0" fontId="43" fillId="19" borderId="46" applyNumberFormat="0" applyAlignment="0" applyProtection="0"/>
    <xf numFmtId="0" fontId="28" fillId="32" borderId="45" applyNumberFormat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0" fontId="34" fillId="19" borderId="46" applyNumberFormat="0" applyAlignment="0" applyProtection="0"/>
    <xf numFmtId="4" fontId="6" fillId="0" borderId="49" applyFill="0" applyBorder="0" applyProtection="0">
      <alignment horizontal="right" vertical="center"/>
    </xf>
    <xf numFmtId="0" fontId="31" fillId="32" borderId="46" applyNumberFormat="0" applyAlignment="0" applyProtection="0"/>
    <xf numFmtId="0" fontId="50" fillId="0" borderId="47" applyNumberFormat="0" applyFill="0" applyAlignment="0" applyProtection="0"/>
    <xf numFmtId="0" fontId="47" fillId="32" borderId="45" applyNumberFormat="0" applyAlignment="0" applyProtection="0"/>
    <xf numFmtId="0" fontId="6" fillId="0" borderId="49" applyNumberFormat="0" applyFill="0" applyAlignment="0" applyProtection="0"/>
    <xf numFmtId="4" fontId="6" fillId="0" borderId="49">
      <alignment horizontal="right" vertical="center"/>
    </xf>
    <xf numFmtId="0" fontId="6" fillId="0" borderId="49">
      <alignment horizontal="right" vertical="center"/>
    </xf>
    <xf numFmtId="0" fontId="43" fillId="19" borderId="46" applyNumberFormat="0" applyAlignment="0" applyProtection="0"/>
    <xf numFmtId="0" fontId="28" fillId="32" borderId="45" applyNumberFormat="0" applyAlignment="0" applyProtection="0"/>
    <xf numFmtId="0" fontId="30" fillId="32" borderId="46" applyNumberFormat="0" applyAlignment="0" applyProtection="0"/>
    <xf numFmtId="0" fontId="6" fillId="3" borderId="52">
      <alignment horizontal="left" vertical="center" wrapText="1" indent="2"/>
    </xf>
    <xf numFmtId="0" fontId="31" fillId="32" borderId="46" applyNumberFormat="0" applyAlignment="0" applyProtection="0"/>
    <xf numFmtId="0" fontId="31" fillId="32" borderId="46" applyNumberFormat="0" applyAlignment="0" applyProtection="0"/>
    <xf numFmtId="4" fontId="7" fillId="3" borderId="50">
      <alignment horizontal="right" vertical="center"/>
    </xf>
    <xf numFmtId="0" fontId="7" fillId="3" borderId="50">
      <alignment horizontal="right" vertical="center"/>
    </xf>
    <xf numFmtId="0" fontId="7" fillId="3" borderId="49">
      <alignment horizontal="right" vertical="center"/>
    </xf>
    <xf numFmtId="4" fontId="21" fillId="2" borderId="49">
      <alignment horizontal="right" vertical="center"/>
    </xf>
    <xf numFmtId="0" fontId="34" fillId="19" borderId="46" applyNumberFormat="0" applyAlignment="0" applyProtection="0"/>
    <xf numFmtId="0" fontId="35" fillId="0" borderId="47" applyNumberFormat="0" applyFill="0" applyAlignment="0" applyProtection="0"/>
    <xf numFmtId="0" fontId="50" fillId="0" borderId="47" applyNumberFormat="0" applyFill="0" applyAlignment="0" applyProtection="0"/>
    <xf numFmtId="0" fontId="25" fillId="35" borderId="48" applyNumberFormat="0" applyFont="0" applyAlignment="0" applyProtection="0"/>
    <xf numFmtId="0" fontId="43" fillId="19" borderId="46" applyNumberFormat="0" applyAlignment="0" applyProtection="0"/>
    <xf numFmtId="49" fontId="8" fillId="0" borderId="49" applyNumberFormat="0" applyFill="0" applyBorder="0" applyProtection="0">
      <alignment horizontal="left" vertical="center"/>
    </xf>
    <xf numFmtId="0" fontId="6" fillId="3" borderId="52">
      <alignment horizontal="left" vertical="center" wrapText="1" indent="2"/>
    </xf>
    <xf numFmtId="0" fontId="31" fillId="32" borderId="46" applyNumberFormat="0" applyAlignment="0" applyProtection="0"/>
    <xf numFmtId="0" fontId="6" fillId="0" borderId="52">
      <alignment horizontal="left" vertical="center" wrapText="1" indent="2"/>
    </xf>
    <xf numFmtId="0" fontId="25" fillId="35" borderId="48" applyNumberFormat="0" applyFont="0" applyAlignment="0" applyProtection="0"/>
    <xf numFmtId="0" fontId="19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4" fontId="6" fillId="6" borderId="49"/>
    <xf numFmtId="0" fontId="7" fillId="3" borderId="49">
      <alignment horizontal="right" vertical="center"/>
    </xf>
    <xf numFmtId="0" fontId="50" fillId="0" borderId="47" applyNumberFormat="0" applyFill="0" applyAlignment="0" applyProtection="0"/>
    <xf numFmtId="4" fontId="7" fillId="3" borderId="51">
      <alignment horizontal="right" vertical="center"/>
    </xf>
    <xf numFmtId="0" fontId="30" fillId="32" borderId="46" applyNumberFormat="0" applyAlignment="0" applyProtection="0"/>
    <xf numFmtId="0" fontId="7" fillId="3" borderId="50">
      <alignment horizontal="right" vertical="center"/>
    </xf>
    <xf numFmtId="0" fontId="31" fillId="32" borderId="46" applyNumberFormat="0" applyAlignment="0" applyProtection="0"/>
    <xf numFmtId="0" fontId="35" fillId="0" borderId="47" applyNumberFormat="0" applyFill="0" applyAlignment="0" applyProtection="0"/>
    <xf numFmtId="0" fontId="25" fillId="35" borderId="48" applyNumberFormat="0" applyFont="0" applyAlignment="0" applyProtection="0"/>
    <xf numFmtId="4" fontId="7" fillId="3" borderId="50">
      <alignment horizontal="right" vertical="center"/>
    </xf>
    <xf numFmtId="0" fontId="6" fillId="3" borderId="52">
      <alignment horizontal="left" vertical="center" wrapText="1" indent="2"/>
    </xf>
    <xf numFmtId="0" fontId="6" fillId="6" borderId="49"/>
    <xf numFmtId="183" fontId="6" fillId="5" borderId="49" applyNumberFormat="0" applyFont="0" applyBorder="0" applyAlignment="0" applyProtection="0">
      <alignment horizontal="right" vertical="center"/>
    </xf>
    <xf numFmtId="0" fontId="6" fillId="0" borderId="49" applyNumberFormat="0" applyFill="0" applyAlignment="0" applyProtection="0"/>
    <xf numFmtId="4" fontId="6" fillId="0" borderId="49" applyFill="0" applyBorder="0" applyProtection="0">
      <alignment horizontal="right" vertical="center"/>
    </xf>
    <xf numFmtId="4" fontId="7" fillId="2" borderId="49">
      <alignment horizontal="right" vertical="center"/>
    </xf>
    <xf numFmtId="0" fontId="35" fillId="0" borderId="47" applyNumberFormat="0" applyFill="0" applyAlignment="0" applyProtection="0"/>
    <xf numFmtId="49" fontId="8" fillId="0" borderId="49" applyNumberFormat="0" applyFill="0" applyBorder="0" applyProtection="0">
      <alignment horizontal="left" vertical="center"/>
    </xf>
    <xf numFmtId="49" fontId="6" fillId="0" borderId="50" applyNumberFormat="0" applyFont="0" applyFill="0" applyBorder="0" applyProtection="0">
      <alignment horizontal="left" vertical="center" indent="5"/>
    </xf>
    <xf numFmtId="0" fontId="6" fillId="2" borderId="50">
      <alignment horizontal="left" vertical="center"/>
    </xf>
    <xf numFmtId="0" fontId="31" fillId="32" borderId="46" applyNumberFormat="0" applyAlignment="0" applyProtection="0"/>
    <xf numFmtId="4" fontId="7" fillId="3" borderId="51">
      <alignment horizontal="right" vertical="center"/>
    </xf>
    <xf numFmtId="0" fontId="43" fillId="19" borderId="46" applyNumberFormat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7" fillId="3" borderId="49">
      <alignment horizontal="right" vertical="center"/>
    </xf>
    <xf numFmtId="0" fontId="19" fillId="35" borderId="48" applyNumberFormat="0" applyFont="0" applyAlignment="0" applyProtection="0"/>
    <xf numFmtId="4" fontId="6" fillId="0" borderId="49">
      <alignment horizontal="right" vertical="center"/>
    </xf>
    <xf numFmtId="0" fontId="50" fillId="0" borderId="47" applyNumberFormat="0" applyFill="0" applyAlignment="0" applyProtection="0"/>
    <xf numFmtId="0" fontId="7" fillId="3" borderId="49">
      <alignment horizontal="right" vertical="center"/>
    </xf>
    <xf numFmtId="0" fontId="7" fillId="3" borderId="49">
      <alignment horizontal="right" vertical="center"/>
    </xf>
    <xf numFmtId="4" fontId="21" fillId="2" borderId="49">
      <alignment horizontal="right" vertical="center"/>
    </xf>
    <xf numFmtId="0" fontId="7" fillId="2" borderId="49">
      <alignment horizontal="right" vertical="center"/>
    </xf>
    <xf numFmtId="4" fontId="7" fillId="2" borderId="49">
      <alignment horizontal="right" vertical="center"/>
    </xf>
    <xf numFmtId="0" fontId="21" fillId="2" borderId="49">
      <alignment horizontal="right" vertical="center"/>
    </xf>
    <xf numFmtId="4" fontId="21" fillId="2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31" fillId="32" borderId="46" applyNumberFormat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6" fillId="2" borderId="50">
      <alignment horizontal="left" vertical="center"/>
    </xf>
    <xf numFmtId="0" fontId="43" fillId="19" borderId="46" applyNumberFormat="0" applyAlignment="0" applyProtection="0"/>
    <xf numFmtId="0" fontId="6" fillId="0" borderId="49">
      <alignment horizontal="right" vertical="center"/>
    </xf>
    <xf numFmtId="4" fontId="6" fillId="0" borderId="49">
      <alignment horizontal="right" vertical="center"/>
    </xf>
    <xf numFmtId="0" fontId="6" fillId="0" borderId="49" applyNumberFormat="0" applyFill="0" applyAlignment="0" applyProtection="0"/>
    <xf numFmtId="0" fontId="47" fillId="32" borderId="45" applyNumberFormat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6" fillId="6" borderId="49"/>
    <xf numFmtId="4" fontId="6" fillId="6" borderId="49"/>
    <xf numFmtId="0" fontId="50" fillId="0" borderId="47" applyNumberFormat="0" applyFill="0" applyAlignment="0" applyProtection="0"/>
    <xf numFmtId="0" fontId="19" fillId="35" borderId="48" applyNumberFormat="0" applyFont="0" applyAlignment="0" applyProtection="0"/>
    <xf numFmtId="0" fontId="25" fillId="35" borderId="48" applyNumberFormat="0" applyFont="0" applyAlignment="0" applyProtection="0"/>
    <xf numFmtId="0" fontId="6" fillId="0" borderId="49" applyNumberFormat="0" applyFill="0" applyAlignment="0" applyProtection="0"/>
    <xf numFmtId="0" fontId="35" fillId="0" borderId="47" applyNumberFormat="0" applyFill="0" applyAlignment="0" applyProtection="0"/>
    <xf numFmtId="0" fontId="50" fillId="0" borderId="47" applyNumberFormat="0" applyFill="0" applyAlignment="0" applyProtection="0"/>
    <xf numFmtId="0" fontId="34" fillId="19" borderId="46" applyNumberFormat="0" applyAlignment="0" applyProtection="0"/>
    <xf numFmtId="0" fontId="31" fillId="32" borderId="46" applyNumberFormat="0" applyAlignment="0" applyProtection="0"/>
    <xf numFmtId="4" fontId="21" fillId="2" borderId="49">
      <alignment horizontal="right" vertical="center"/>
    </xf>
    <xf numFmtId="0" fontId="7" fillId="2" borderId="49">
      <alignment horizontal="right" vertical="center"/>
    </xf>
    <xf numFmtId="183" fontId="6" fillId="5" borderId="49" applyNumberFormat="0" applyFont="0" applyBorder="0" applyAlignment="0" applyProtection="0">
      <alignment horizontal="right" vertical="center"/>
    </xf>
    <xf numFmtId="0" fontId="35" fillId="0" borderId="47" applyNumberFormat="0" applyFill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49" fontId="6" fillId="0" borderId="50" applyNumberFormat="0" applyFont="0" applyFill="0" applyBorder="0" applyProtection="0">
      <alignment horizontal="left" vertical="center" indent="5"/>
    </xf>
    <xf numFmtId="49" fontId="6" fillId="0" borderId="49" applyNumberFormat="0" applyFont="0" applyFill="0" applyBorder="0" applyProtection="0">
      <alignment horizontal="left" vertical="center" indent="2"/>
    </xf>
    <xf numFmtId="4" fontId="6" fillId="0" borderId="49" applyFill="0" applyBorder="0" applyProtection="0">
      <alignment horizontal="right" vertical="center"/>
    </xf>
    <xf numFmtId="49" fontId="8" fillId="0" borderId="49" applyNumberFormat="0" applyFill="0" applyBorder="0" applyProtection="0">
      <alignment horizontal="left" vertical="center"/>
    </xf>
    <xf numFmtId="0" fontId="6" fillId="0" borderId="52">
      <alignment horizontal="left" vertical="center" wrapText="1" indent="2"/>
    </xf>
    <xf numFmtId="0" fontId="47" fillId="32" borderId="45" applyNumberFormat="0" applyAlignment="0" applyProtection="0"/>
    <xf numFmtId="0" fontId="7" fillId="3" borderId="51">
      <alignment horizontal="right" vertical="center"/>
    </xf>
    <xf numFmtId="0" fontId="34" fillId="19" borderId="46" applyNumberFormat="0" applyAlignment="0" applyProtection="0"/>
    <xf numFmtId="0" fontId="7" fillId="3" borderId="51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0" fontId="28" fillId="32" borderId="45" applyNumberFormat="0" applyAlignment="0" applyProtection="0"/>
    <xf numFmtId="0" fontId="30" fillId="32" borderId="46" applyNumberFormat="0" applyAlignment="0" applyProtection="0"/>
    <xf numFmtId="0" fontId="35" fillId="0" borderId="47" applyNumberFormat="0" applyFill="0" applyAlignment="0" applyProtection="0"/>
    <xf numFmtId="0" fontId="6" fillId="6" borderId="49"/>
    <xf numFmtId="4" fontId="6" fillId="6" borderId="49"/>
    <xf numFmtId="4" fontId="7" fillId="3" borderId="49">
      <alignment horizontal="right" vertical="center"/>
    </xf>
    <xf numFmtId="0" fontId="21" fillId="2" borderId="49">
      <alignment horizontal="right" vertical="center"/>
    </xf>
    <xf numFmtId="0" fontId="34" fillId="19" borderId="46" applyNumberFormat="0" applyAlignment="0" applyProtection="0"/>
    <xf numFmtId="0" fontId="31" fillId="32" borderId="46" applyNumberFormat="0" applyAlignment="0" applyProtection="0"/>
    <xf numFmtId="4" fontId="6" fillId="0" borderId="49">
      <alignment horizontal="right" vertical="center"/>
    </xf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47" fillId="32" borderId="45" applyNumberFormat="0" applyAlignment="0" applyProtection="0"/>
    <xf numFmtId="0" fontId="43" fillId="19" borderId="46" applyNumberFormat="0" applyAlignment="0" applyProtection="0"/>
    <xf numFmtId="0" fontId="30" fillId="32" borderId="46" applyNumberFormat="0" applyAlignment="0" applyProtection="0"/>
    <xf numFmtId="0" fontId="28" fillId="32" borderId="45" applyNumberFormat="0" applyAlignment="0" applyProtection="0"/>
    <xf numFmtId="0" fontId="7" fillId="3" borderId="51">
      <alignment horizontal="right" vertical="center"/>
    </xf>
    <xf numFmtId="0" fontId="21" fillId="2" borderId="49">
      <alignment horizontal="right" vertical="center"/>
    </xf>
    <xf numFmtId="4" fontId="7" fillId="2" borderId="49">
      <alignment horizontal="right" vertical="center"/>
    </xf>
    <xf numFmtId="4" fontId="7" fillId="3" borderId="49">
      <alignment horizontal="right" vertical="center"/>
    </xf>
    <xf numFmtId="49" fontId="6" fillId="0" borderId="50" applyNumberFormat="0" applyFont="0" applyFill="0" applyBorder="0" applyProtection="0">
      <alignment horizontal="left" vertical="center" indent="5"/>
    </xf>
    <xf numFmtId="4" fontId="6" fillId="0" borderId="49" applyFill="0" applyBorder="0" applyProtection="0">
      <alignment horizontal="right" vertical="center"/>
    </xf>
    <xf numFmtId="4" fontId="7" fillId="2" borderId="49">
      <alignment horizontal="right" vertical="center"/>
    </xf>
    <xf numFmtId="0" fontId="43" fillId="19" borderId="46" applyNumberFormat="0" applyAlignment="0" applyProtection="0"/>
    <xf numFmtId="0" fontId="34" fillId="19" borderId="46" applyNumberFormat="0" applyAlignment="0" applyProtection="0"/>
    <xf numFmtId="0" fontId="30" fillId="32" borderId="46" applyNumberFormat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28" fillId="32" borderId="45" applyNumberFormat="0" applyAlignment="0" applyProtection="0"/>
    <xf numFmtId="0" fontId="30" fillId="32" borderId="46" applyNumberFormat="0" applyAlignment="0" applyProtection="0"/>
    <xf numFmtId="0" fontId="31" fillId="32" borderId="46" applyNumberFormat="0" applyAlignment="0" applyProtection="0"/>
    <xf numFmtId="0" fontId="34" fillId="19" borderId="46" applyNumberFormat="0" applyAlignment="0" applyProtection="0"/>
    <xf numFmtId="0" fontId="35" fillId="0" borderId="47" applyNumberFormat="0" applyFill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19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31" fillId="32" borderId="46" applyNumberFormat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31" fillId="32" borderId="46" applyNumberFormat="0" applyAlignment="0" applyProtection="0"/>
    <xf numFmtId="4" fontId="21" fillId="2" borderId="57">
      <alignment horizontal="right" vertical="center"/>
    </xf>
    <xf numFmtId="0" fontId="43" fillId="19" borderId="46" applyNumberForma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28" fillId="32" borderId="45" applyNumberFormat="0" applyAlignment="0" applyProtection="0"/>
    <xf numFmtId="0" fontId="30" fillId="32" borderId="46" applyNumberFormat="0" applyAlignment="0" applyProtection="0"/>
    <xf numFmtId="0" fontId="35" fillId="0" borderId="47" applyNumberFormat="0" applyFill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0" fontId="7" fillId="2" borderId="49">
      <alignment horizontal="right" vertical="center"/>
    </xf>
    <xf numFmtId="4" fontId="7" fillId="2" borderId="49">
      <alignment horizontal="right" vertical="center"/>
    </xf>
    <xf numFmtId="0" fontId="21" fillId="2" borderId="49">
      <alignment horizontal="right" vertical="center"/>
    </xf>
    <xf numFmtId="4" fontId="21" fillId="2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34" fillId="19" borderId="46" applyNumberFormat="0" applyAlignment="0" applyProtection="0"/>
    <xf numFmtId="0" fontId="6" fillId="0" borderId="49">
      <alignment horizontal="right" vertical="center"/>
    </xf>
    <xf numFmtId="4" fontId="6" fillId="0" borderId="49">
      <alignment horizontal="right" vertical="center"/>
    </xf>
    <xf numFmtId="4" fontId="6" fillId="0" borderId="49" applyFill="0" applyBorder="0" applyProtection="0">
      <alignment horizontal="right" vertical="center"/>
    </xf>
    <xf numFmtId="49" fontId="8" fillId="0" borderId="49" applyNumberFormat="0" applyFill="0" applyBorder="0" applyProtection="0">
      <alignment horizontal="left" vertical="center"/>
    </xf>
    <xf numFmtId="0" fontId="6" fillId="0" borderId="49" applyNumberFormat="0" applyFill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6" fillId="6" borderId="49"/>
    <xf numFmtId="4" fontId="6" fillId="6" borderId="49"/>
    <xf numFmtId="4" fontId="7" fillId="3" borderId="49">
      <alignment horizontal="right" vertical="center"/>
    </xf>
    <xf numFmtId="0" fontId="6" fillId="6" borderId="49"/>
    <xf numFmtId="0" fontId="30" fillId="32" borderId="46" applyNumberFormat="0" applyAlignment="0" applyProtection="0"/>
    <xf numFmtId="0" fontId="7" fillId="2" borderId="49">
      <alignment horizontal="right" vertical="center"/>
    </xf>
    <xf numFmtId="0" fontId="6" fillId="0" borderId="49">
      <alignment horizontal="right" vertical="center"/>
    </xf>
    <xf numFmtId="0" fontId="50" fillId="0" borderId="47" applyNumberFormat="0" applyFill="0" applyAlignment="0" applyProtection="0"/>
    <xf numFmtId="0" fontId="6" fillId="2" borderId="50">
      <alignment horizontal="left" vertical="center"/>
    </xf>
    <xf numFmtId="0" fontId="43" fillId="19" borderId="46" applyNumberFormat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25" fillId="35" borderId="48" applyNumberFormat="0" applyFont="0" applyAlignment="0" applyProtection="0"/>
    <xf numFmtId="0" fontId="6" fillId="0" borderId="52">
      <alignment horizontal="left" vertical="center" wrapText="1" indent="2"/>
    </xf>
    <xf numFmtId="4" fontId="6" fillId="6" borderId="49"/>
    <xf numFmtId="49" fontId="8" fillId="0" borderId="49" applyNumberFormat="0" applyFill="0" applyBorder="0" applyProtection="0">
      <alignment horizontal="left" vertical="center"/>
    </xf>
    <xf numFmtId="0" fontId="6" fillId="0" borderId="49">
      <alignment horizontal="right" vertical="center"/>
    </xf>
    <xf numFmtId="4" fontId="7" fillId="3" borderId="51">
      <alignment horizontal="right" vertical="center"/>
    </xf>
    <xf numFmtId="4" fontId="7" fillId="3" borderId="49">
      <alignment horizontal="right" vertical="center"/>
    </xf>
    <xf numFmtId="4" fontId="7" fillId="3" borderId="49">
      <alignment horizontal="right" vertical="center"/>
    </xf>
    <xf numFmtId="0" fontId="21" fillId="2" borderId="49">
      <alignment horizontal="right" vertical="center"/>
    </xf>
    <xf numFmtId="0" fontId="7" fillId="2" borderId="49">
      <alignment horizontal="right" vertical="center"/>
    </xf>
    <xf numFmtId="49" fontId="6" fillId="0" borderId="49" applyNumberFormat="0" applyFont="0" applyFill="0" applyBorder="0" applyProtection="0">
      <alignment horizontal="left" vertical="center" indent="2"/>
    </xf>
    <xf numFmtId="0" fontId="43" fillId="19" borderId="46" applyNumberFormat="0" applyAlignment="0" applyProtection="0"/>
    <xf numFmtId="0" fontId="28" fillId="32" borderId="45" applyNumberFormat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0" fontId="34" fillId="19" borderId="46" applyNumberFormat="0" applyAlignment="0" applyProtection="0"/>
    <xf numFmtId="4" fontId="6" fillId="0" borderId="49" applyFill="0" applyBorder="0" applyProtection="0">
      <alignment horizontal="right" vertical="center"/>
    </xf>
    <xf numFmtId="0" fontId="31" fillId="32" borderId="46" applyNumberFormat="0" applyAlignment="0" applyProtection="0"/>
    <xf numFmtId="0" fontId="50" fillId="0" borderId="47" applyNumberFormat="0" applyFill="0" applyAlignment="0" applyProtection="0"/>
    <xf numFmtId="0" fontId="47" fillId="32" borderId="45" applyNumberFormat="0" applyAlignment="0" applyProtection="0"/>
    <xf numFmtId="0" fontId="6" fillId="0" borderId="49" applyNumberFormat="0" applyFill="0" applyAlignment="0" applyProtection="0"/>
    <xf numFmtId="4" fontId="6" fillId="0" borderId="49">
      <alignment horizontal="right" vertical="center"/>
    </xf>
    <xf numFmtId="0" fontId="6" fillId="0" borderId="49">
      <alignment horizontal="right" vertical="center"/>
    </xf>
    <xf numFmtId="0" fontId="43" fillId="19" borderId="46" applyNumberFormat="0" applyAlignment="0" applyProtection="0"/>
    <xf numFmtId="0" fontId="28" fillId="32" borderId="45" applyNumberFormat="0" applyAlignment="0" applyProtection="0"/>
    <xf numFmtId="0" fontId="30" fillId="32" borderId="46" applyNumberFormat="0" applyAlignment="0" applyProtection="0"/>
    <xf numFmtId="0" fontId="6" fillId="3" borderId="52">
      <alignment horizontal="left" vertical="center" wrapText="1" indent="2"/>
    </xf>
    <xf numFmtId="0" fontId="31" fillId="32" borderId="46" applyNumberFormat="0" applyAlignment="0" applyProtection="0"/>
    <xf numFmtId="0" fontId="31" fillId="32" borderId="46" applyNumberFormat="0" applyAlignment="0" applyProtection="0"/>
    <xf numFmtId="4" fontId="7" fillId="3" borderId="50">
      <alignment horizontal="right" vertical="center"/>
    </xf>
    <xf numFmtId="0" fontId="7" fillId="3" borderId="50">
      <alignment horizontal="right" vertical="center"/>
    </xf>
    <xf numFmtId="0" fontId="7" fillId="3" borderId="49">
      <alignment horizontal="right" vertical="center"/>
    </xf>
    <xf numFmtId="4" fontId="21" fillId="2" borderId="49">
      <alignment horizontal="right" vertical="center"/>
    </xf>
    <xf numFmtId="0" fontId="34" fillId="19" borderId="46" applyNumberFormat="0" applyAlignment="0" applyProtection="0"/>
    <xf numFmtId="0" fontId="35" fillId="0" borderId="47" applyNumberFormat="0" applyFill="0" applyAlignment="0" applyProtection="0"/>
    <xf numFmtId="0" fontId="50" fillId="0" borderId="47" applyNumberFormat="0" applyFill="0" applyAlignment="0" applyProtection="0"/>
    <xf numFmtId="0" fontId="25" fillId="35" borderId="48" applyNumberFormat="0" applyFont="0" applyAlignment="0" applyProtection="0"/>
    <xf numFmtId="0" fontId="43" fillId="19" borderId="46" applyNumberFormat="0" applyAlignment="0" applyProtection="0"/>
    <xf numFmtId="49" fontId="8" fillId="0" borderId="49" applyNumberFormat="0" applyFill="0" applyBorder="0" applyProtection="0">
      <alignment horizontal="left" vertical="center"/>
    </xf>
    <xf numFmtId="0" fontId="6" fillId="3" borderId="52">
      <alignment horizontal="left" vertical="center" wrapText="1" indent="2"/>
    </xf>
    <xf numFmtId="0" fontId="31" fillId="32" borderId="46" applyNumberFormat="0" applyAlignment="0" applyProtection="0"/>
    <xf numFmtId="0" fontId="6" fillId="0" borderId="52">
      <alignment horizontal="left" vertical="center" wrapText="1" indent="2"/>
    </xf>
    <xf numFmtId="0" fontId="25" fillId="35" borderId="48" applyNumberFormat="0" applyFont="0" applyAlignment="0" applyProtection="0"/>
    <xf numFmtId="0" fontId="19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4" fontId="6" fillId="6" borderId="49"/>
    <xf numFmtId="0" fontId="7" fillId="3" borderId="49">
      <alignment horizontal="right" vertical="center"/>
    </xf>
    <xf numFmtId="0" fontId="50" fillId="0" borderId="47" applyNumberFormat="0" applyFill="0" applyAlignment="0" applyProtection="0"/>
    <xf numFmtId="4" fontId="7" fillId="3" borderId="51">
      <alignment horizontal="right" vertical="center"/>
    </xf>
    <xf numFmtId="0" fontId="30" fillId="32" borderId="46" applyNumberFormat="0" applyAlignment="0" applyProtection="0"/>
    <xf numFmtId="0" fontId="7" fillId="3" borderId="50">
      <alignment horizontal="right" vertical="center"/>
    </xf>
    <xf numFmtId="0" fontId="31" fillId="32" borderId="46" applyNumberFormat="0" applyAlignment="0" applyProtection="0"/>
    <xf numFmtId="0" fontId="35" fillId="0" borderId="47" applyNumberFormat="0" applyFill="0" applyAlignment="0" applyProtection="0"/>
    <xf numFmtId="0" fontId="25" fillId="35" borderId="48" applyNumberFormat="0" applyFont="0" applyAlignment="0" applyProtection="0"/>
    <xf numFmtId="4" fontId="7" fillId="3" borderId="50">
      <alignment horizontal="right" vertical="center"/>
    </xf>
    <xf numFmtId="0" fontId="6" fillId="3" borderId="52">
      <alignment horizontal="left" vertical="center" wrapText="1" indent="2"/>
    </xf>
    <xf numFmtId="0" fontId="6" fillId="6" borderId="49"/>
    <xf numFmtId="183" fontId="6" fillId="5" borderId="49" applyNumberFormat="0" applyFont="0" applyBorder="0" applyAlignment="0" applyProtection="0">
      <alignment horizontal="right" vertical="center"/>
    </xf>
    <xf numFmtId="0" fontId="6" fillId="0" borderId="49" applyNumberFormat="0" applyFill="0" applyAlignment="0" applyProtection="0"/>
    <xf numFmtId="4" fontId="6" fillId="0" borderId="49" applyFill="0" applyBorder="0" applyProtection="0">
      <alignment horizontal="right" vertical="center"/>
    </xf>
    <xf numFmtId="4" fontId="7" fillId="2" borderId="49">
      <alignment horizontal="right" vertical="center"/>
    </xf>
    <xf numFmtId="0" fontId="35" fillId="0" borderId="47" applyNumberFormat="0" applyFill="0" applyAlignment="0" applyProtection="0"/>
    <xf numFmtId="49" fontId="8" fillId="0" borderId="49" applyNumberFormat="0" applyFill="0" applyBorder="0" applyProtection="0">
      <alignment horizontal="left" vertical="center"/>
    </xf>
    <xf numFmtId="49" fontId="6" fillId="0" borderId="50" applyNumberFormat="0" applyFont="0" applyFill="0" applyBorder="0" applyProtection="0">
      <alignment horizontal="left" vertical="center" indent="5"/>
    </xf>
    <xf numFmtId="0" fontId="6" fillId="2" borderId="50">
      <alignment horizontal="left" vertical="center"/>
    </xf>
    <xf numFmtId="0" fontId="31" fillId="32" borderId="46" applyNumberFormat="0" applyAlignment="0" applyProtection="0"/>
    <xf numFmtId="4" fontId="7" fillId="3" borderId="51">
      <alignment horizontal="right" vertical="center"/>
    </xf>
    <xf numFmtId="0" fontId="43" fillId="19" borderId="46" applyNumberFormat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7" fillId="3" borderId="49">
      <alignment horizontal="right" vertical="center"/>
    </xf>
    <xf numFmtId="0" fontId="19" fillId="35" borderId="48" applyNumberFormat="0" applyFont="0" applyAlignment="0" applyProtection="0"/>
    <xf numFmtId="4" fontId="6" fillId="0" borderId="49">
      <alignment horizontal="right" vertical="center"/>
    </xf>
    <xf numFmtId="0" fontId="50" fillId="0" borderId="47" applyNumberFormat="0" applyFill="0" applyAlignment="0" applyProtection="0"/>
    <xf numFmtId="0" fontId="7" fillId="3" borderId="49">
      <alignment horizontal="right" vertical="center"/>
    </xf>
    <xf numFmtId="0" fontId="7" fillId="3" borderId="49">
      <alignment horizontal="right" vertical="center"/>
    </xf>
    <xf numFmtId="4" fontId="21" fillId="2" borderId="49">
      <alignment horizontal="right" vertical="center"/>
    </xf>
    <xf numFmtId="0" fontId="7" fillId="2" borderId="49">
      <alignment horizontal="right" vertical="center"/>
    </xf>
    <xf numFmtId="4" fontId="7" fillId="2" borderId="49">
      <alignment horizontal="right" vertical="center"/>
    </xf>
    <xf numFmtId="0" fontId="21" fillId="2" borderId="49">
      <alignment horizontal="right" vertical="center"/>
    </xf>
    <xf numFmtId="4" fontId="21" fillId="2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31" fillId="32" borderId="46" applyNumberFormat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6" fillId="2" borderId="50">
      <alignment horizontal="left" vertical="center"/>
    </xf>
    <xf numFmtId="0" fontId="43" fillId="19" borderId="46" applyNumberFormat="0" applyAlignment="0" applyProtection="0"/>
    <xf numFmtId="0" fontId="6" fillId="0" borderId="49">
      <alignment horizontal="right" vertical="center"/>
    </xf>
    <xf numFmtId="4" fontId="6" fillId="0" borderId="49">
      <alignment horizontal="right" vertical="center"/>
    </xf>
    <xf numFmtId="0" fontId="6" fillId="0" borderId="49" applyNumberFormat="0" applyFill="0" applyAlignment="0" applyProtection="0"/>
    <xf numFmtId="0" fontId="47" fillId="32" borderId="45" applyNumberFormat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6" fillId="6" borderId="49"/>
    <xf numFmtId="4" fontId="6" fillId="6" borderId="49"/>
    <xf numFmtId="0" fontId="50" fillId="0" borderId="47" applyNumberFormat="0" applyFill="0" applyAlignment="0" applyProtection="0"/>
    <xf numFmtId="0" fontId="19" fillId="35" borderId="48" applyNumberFormat="0" applyFont="0" applyAlignment="0" applyProtection="0"/>
    <xf numFmtId="0" fontId="25" fillId="35" borderId="48" applyNumberFormat="0" applyFont="0" applyAlignment="0" applyProtection="0"/>
    <xf numFmtId="0" fontId="6" fillId="0" borderId="49" applyNumberFormat="0" applyFill="0" applyAlignment="0" applyProtection="0"/>
    <xf numFmtId="0" fontId="35" fillId="0" borderId="47" applyNumberFormat="0" applyFill="0" applyAlignment="0" applyProtection="0"/>
    <xf numFmtId="0" fontId="50" fillId="0" borderId="47" applyNumberFormat="0" applyFill="0" applyAlignment="0" applyProtection="0"/>
    <xf numFmtId="0" fontId="34" fillId="19" borderId="46" applyNumberFormat="0" applyAlignment="0" applyProtection="0"/>
    <xf numFmtId="0" fontId="31" fillId="32" borderId="46" applyNumberFormat="0" applyAlignment="0" applyProtection="0"/>
    <xf numFmtId="4" fontId="21" fillId="2" borderId="49">
      <alignment horizontal="right" vertical="center"/>
    </xf>
    <xf numFmtId="0" fontId="7" fillId="2" borderId="49">
      <alignment horizontal="right" vertical="center"/>
    </xf>
    <xf numFmtId="183" fontId="6" fillId="5" borderId="49" applyNumberFormat="0" applyFont="0" applyBorder="0" applyAlignment="0" applyProtection="0">
      <alignment horizontal="right" vertical="center"/>
    </xf>
    <xf numFmtId="0" fontId="35" fillId="0" borderId="47" applyNumberFormat="0" applyFill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49" fontId="6" fillId="0" borderId="50" applyNumberFormat="0" applyFont="0" applyFill="0" applyBorder="0" applyProtection="0">
      <alignment horizontal="left" vertical="center" indent="5"/>
    </xf>
    <xf numFmtId="49" fontId="6" fillId="0" borderId="49" applyNumberFormat="0" applyFont="0" applyFill="0" applyBorder="0" applyProtection="0">
      <alignment horizontal="left" vertical="center" indent="2"/>
    </xf>
    <xf numFmtId="4" fontId="6" fillId="0" borderId="49" applyFill="0" applyBorder="0" applyProtection="0">
      <alignment horizontal="right" vertical="center"/>
    </xf>
    <xf numFmtId="49" fontId="8" fillId="0" borderId="49" applyNumberFormat="0" applyFill="0" applyBorder="0" applyProtection="0">
      <alignment horizontal="left" vertical="center"/>
    </xf>
    <xf numFmtId="0" fontId="6" fillId="0" borderId="52">
      <alignment horizontal="left" vertical="center" wrapText="1" indent="2"/>
    </xf>
    <xf numFmtId="0" fontId="47" fillId="32" borderId="45" applyNumberFormat="0" applyAlignment="0" applyProtection="0"/>
    <xf numFmtId="0" fontId="7" fillId="3" borderId="51">
      <alignment horizontal="right" vertical="center"/>
    </xf>
    <xf numFmtId="0" fontId="34" fillId="19" borderId="46" applyNumberFormat="0" applyAlignment="0" applyProtection="0"/>
    <xf numFmtId="0" fontId="7" fillId="3" borderId="51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0" fontId="28" fillId="32" borderId="45" applyNumberFormat="0" applyAlignment="0" applyProtection="0"/>
    <xf numFmtId="0" fontId="30" fillId="32" borderId="46" applyNumberFormat="0" applyAlignment="0" applyProtection="0"/>
    <xf numFmtId="0" fontId="35" fillId="0" borderId="47" applyNumberFormat="0" applyFill="0" applyAlignment="0" applyProtection="0"/>
    <xf numFmtId="0" fontId="6" fillId="6" borderId="49"/>
    <xf numFmtId="4" fontId="6" fillId="6" borderId="49"/>
    <xf numFmtId="4" fontId="7" fillId="3" borderId="49">
      <alignment horizontal="right" vertical="center"/>
    </xf>
    <xf numFmtId="0" fontId="21" fillId="2" borderId="49">
      <alignment horizontal="right" vertical="center"/>
    </xf>
    <xf numFmtId="0" fontId="34" fillId="19" borderId="46" applyNumberFormat="0" applyAlignment="0" applyProtection="0"/>
    <xf numFmtId="0" fontId="31" fillId="32" borderId="46" applyNumberFormat="0" applyAlignment="0" applyProtection="0"/>
    <xf numFmtId="4" fontId="6" fillId="0" borderId="49">
      <alignment horizontal="right" vertical="center"/>
    </xf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47" fillId="32" borderId="45" applyNumberFormat="0" applyAlignment="0" applyProtection="0"/>
    <xf numFmtId="0" fontId="43" fillId="19" borderId="46" applyNumberFormat="0" applyAlignment="0" applyProtection="0"/>
    <xf numFmtId="0" fontId="30" fillId="32" borderId="46" applyNumberFormat="0" applyAlignment="0" applyProtection="0"/>
    <xf numFmtId="0" fontId="28" fillId="32" borderId="45" applyNumberFormat="0" applyAlignment="0" applyProtection="0"/>
    <xf numFmtId="0" fontId="7" fillId="3" borderId="51">
      <alignment horizontal="right" vertical="center"/>
    </xf>
    <xf numFmtId="0" fontId="21" fillId="2" borderId="49">
      <alignment horizontal="right" vertical="center"/>
    </xf>
    <xf numFmtId="4" fontId="7" fillId="2" borderId="49">
      <alignment horizontal="right" vertical="center"/>
    </xf>
    <xf numFmtId="4" fontId="7" fillId="3" borderId="49">
      <alignment horizontal="right" vertical="center"/>
    </xf>
    <xf numFmtId="49" fontId="6" fillId="0" borderId="50" applyNumberFormat="0" applyFont="0" applyFill="0" applyBorder="0" applyProtection="0">
      <alignment horizontal="left" vertical="center" indent="5"/>
    </xf>
    <xf numFmtId="4" fontId="6" fillId="0" borderId="49" applyFill="0" applyBorder="0" applyProtection="0">
      <alignment horizontal="right" vertical="center"/>
    </xf>
    <xf numFmtId="4" fontId="7" fillId="2" borderId="49">
      <alignment horizontal="right" vertical="center"/>
    </xf>
    <xf numFmtId="0" fontId="43" fillId="19" borderId="46" applyNumberFormat="0" applyAlignment="0" applyProtection="0"/>
    <xf numFmtId="0" fontId="34" fillId="19" borderId="46" applyNumberFormat="0" applyAlignment="0" applyProtection="0"/>
    <xf numFmtId="0" fontId="30" fillId="32" borderId="46" applyNumberFormat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4" fontId="7" fillId="3" borderId="57">
      <alignment horizontal="right" vertical="center"/>
    </xf>
    <xf numFmtId="0" fontId="6" fillId="6" borderId="57"/>
    <xf numFmtId="0" fontId="30" fillId="32" borderId="54" applyNumberFormat="0" applyAlignment="0" applyProtection="0"/>
    <xf numFmtId="0" fontId="7" fillId="2" borderId="57">
      <alignment horizontal="right" vertical="center"/>
    </xf>
    <xf numFmtId="0" fontId="6" fillId="0" borderId="57">
      <alignment horizontal="right" vertical="center"/>
    </xf>
    <xf numFmtId="0" fontId="50" fillId="0" borderId="55" applyNumberFormat="0" applyFill="0" applyAlignment="0" applyProtection="0"/>
    <xf numFmtId="0" fontId="6" fillId="2" borderId="58">
      <alignment horizontal="left" vertical="center"/>
    </xf>
    <xf numFmtId="0" fontId="43" fillId="19" borderId="54" applyNumberFormat="0" applyAlignment="0" applyProtection="0"/>
    <xf numFmtId="183" fontId="6" fillId="5" borderId="57" applyNumberFormat="0" applyFont="0" applyBorder="0" applyAlignment="0" applyProtection="0">
      <alignment horizontal="right" vertical="center"/>
    </xf>
    <xf numFmtId="0" fontId="25" fillId="35" borderId="56" applyNumberFormat="0" applyFont="0" applyAlignment="0" applyProtection="0"/>
    <xf numFmtId="0" fontId="6" fillId="0" borderId="60">
      <alignment horizontal="left" vertical="center" wrapText="1" indent="2"/>
    </xf>
    <xf numFmtId="4" fontId="6" fillId="6" borderId="57"/>
    <xf numFmtId="49" fontId="8" fillId="0" borderId="57" applyNumberFormat="0" applyFill="0" applyBorder="0" applyProtection="0">
      <alignment horizontal="left" vertical="center"/>
    </xf>
    <xf numFmtId="0" fontId="6" fillId="0" borderId="57">
      <alignment horizontal="right" vertical="center"/>
    </xf>
    <xf numFmtId="4" fontId="7" fillId="3" borderId="59">
      <alignment horizontal="right" vertical="center"/>
    </xf>
    <xf numFmtId="4" fontId="7" fillId="3" borderId="57">
      <alignment horizontal="right" vertical="center"/>
    </xf>
    <xf numFmtId="4" fontId="7" fillId="3" borderId="57">
      <alignment horizontal="right" vertical="center"/>
    </xf>
    <xf numFmtId="0" fontId="21" fillId="2" borderId="57">
      <alignment horizontal="right" vertical="center"/>
    </xf>
    <xf numFmtId="0" fontId="7" fillId="2" borderId="57">
      <alignment horizontal="right" vertical="center"/>
    </xf>
    <xf numFmtId="49" fontId="6" fillId="0" borderId="57" applyNumberFormat="0" applyFont="0" applyFill="0" applyBorder="0" applyProtection="0">
      <alignment horizontal="left" vertical="center" indent="2"/>
    </xf>
    <xf numFmtId="0" fontId="43" fillId="19" borderId="54" applyNumberFormat="0" applyAlignment="0" applyProtection="0"/>
    <xf numFmtId="0" fontId="28" fillId="32" borderId="53" applyNumberFormat="0" applyAlignment="0" applyProtection="0"/>
    <xf numFmtId="49" fontId="6" fillId="0" borderId="57" applyNumberFormat="0" applyFont="0" applyFill="0" applyBorder="0" applyProtection="0">
      <alignment horizontal="left" vertical="center" indent="2"/>
    </xf>
    <xf numFmtId="0" fontId="34" fillId="19" borderId="54" applyNumberFormat="0" applyAlignment="0" applyProtection="0"/>
    <xf numFmtId="4" fontId="6" fillId="0" borderId="57" applyFill="0" applyBorder="0" applyProtection="0">
      <alignment horizontal="right" vertical="center"/>
    </xf>
    <xf numFmtId="0" fontId="31" fillId="32" borderId="54" applyNumberFormat="0" applyAlignment="0" applyProtection="0"/>
    <xf numFmtId="0" fontId="50" fillId="0" borderId="55" applyNumberFormat="0" applyFill="0" applyAlignment="0" applyProtection="0"/>
    <xf numFmtId="0" fontId="47" fillId="32" borderId="53" applyNumberFormat="0" applyAlignment="0" applyProtection="0"/>
    <xf numFmtId="0" fontId="6" fillId="0" borderId="57" applyNumberFormat="0" applyFill="0" applyAlignment="0" applyProtection="0"/>
    <xf numFmtId="4" fontId="6" fillId="0" borderId="57">
      <alignment horizontal="right" vertical="center"/>
    </xf>
    <xf numFmtId="0" fontId="6" fillId="0" borderId="57">
      <alignment horizontal="right" vertical="center"/>
    </xf>
    <xf numFmtId="0" fontId="43" fillId="19" borderId="54" applyNumberFormat="0" applyAlignment="0" applyProtection="0"/>
    <xf numFmtId="0" fontId="28" fillId="32" borderId="53" applyNumberFormat="0" applyAlignment="0" applyProtection="0"/>
    <xf numFmtId="0" fontId="30" fillId="32" borderId="54" applyNumberFormat="0" applyAlignment="0" applyProtection="0"/>
    <xf numFmtId="0" fontId="6" fillId="3" borderId="60">
      <alignment horizontal="left" vertical="center" wrapText="1" indent="2"/>
    </xf>
    <xf numFmtId="0" fontId="31" fillId="32" borderId="54" applyNumberFormat="0" applyAlignment="0" applyProtection="0"/>
    <xf numFmtId="0" fontId="31" fillId="32" borderId="54" applyNumberFormat="0" applyAlignment="0" applyProtection="0"/>
    <xf numFmtId="4" fontId="7" fillId="3" borderId="58">
      <alignment horizontal="right" vertical="center"/>
    </xf>
    <xf numFmtId="0" fontId="7" fillId="3" borderId="58">
      <alignment horizontal="right" vertical="center"/>
    </xf>
    <xf numFmtId="0" fontId="7" fillId="3" borderId="57">
      <alignment horizontal="right" vertical="center"/>
    </xf>
    <xf numFmtId="4" fontId="21" fillId="2" borderId="57">
      <alignment horizontal="right" vertical="center"/>
    </xf>
    <xf numFmtId="0" fontId="34" fillId="19" borderId="54" applyNumberFormat="0" applyAlignment="0" applyProtection="0"/>
    <xf numFmtId="0" fontId="35" fillId="0" borderId="55" applyNumberFormat="0" applyFill="0" applyAlignment="0" applyProtection="0"/>
    <xf numFmtId="0" fontId="50" fillId="0" borderId="55" applyNumberFormat="0" applyFill="0" applyAlignment="0" applyProtection="0"/>
    <xf numFmtId="0" fontId="25" fillId="35" borderId="56" applyNumberFormat="0" applyFont="0" applyAlignment="0" applyProtection="0"/>
    <xf numFmtId="0" fontId="43" fillId="19" borderId="54" applyNumberFormat="0" applyAlignment="0" applyProtection="0"/>
    <xf numFmtId="49" fontId="8" fillId="0" borderId="57" applyNumberFormat="0" applyFill="0" applyBorder="0" applyProtection="0">
      <alignment horizontal="left" vertical="center"/>
    </xf>
    <xf numFmtId="0" fontId="6" fillId="3" borderId="60">
      <alignment horizontal="left" vertical="center" wrapText="1" indent="2"/>
    </xf>
    <xf numFmtId="0" fontId="31" fillId="32" borderId="54" applyNumberFormat="0" applyAlignment="0" applyProtection="0"/>
    <xf numFmtId="0" fontId="6" fillId="0" borderId="60">
      <alignment horizontal="left" vertical="center" wrapText="1" indent="2"/>
    </xf>
    <xf numFmtId="0" fontId="25" fillId="35" borderId="56" applyNumberFormat="0" applyFont="0" applyAlignment="0" applyProtection="0"/>
    <xf numFmtId="0" fontId="19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4" fontId="6" fillId="6" borderId="57"/>
    <xf numFmtId="0" fontId="7" fillId="3" borderId="57">
      <alignment horizontal="right" vertical="center"/>
    </xf>
    <xf numFmtId="0" fontId="50" fillId="0" borderId="55" applyNumberFormat="0" applyFill="0" applyAlignment="0" applyProtection="0"/>
    <xf numFmtId="4" fontId="7" fillId="3" borderId="59">
      <alignment horizontal="right" vertical="center"/>
    </xf>
    <xf numFmtId="0" fontId="30" fillId="32" borderId="54" applyNumberFormat="0" applyAlignment="0" applyProtection="0"/>
    <xf numFmtId="0" fontId="7" fillId="3" borderId="58">
      <alignment horizontal="right" vertical="center"/>
    </xf>
    <xf numFmtId="0" fontId="31" fillId="32" borderId="54" applyNumberFormat="0" applyAlignment="0" applyProtection="0"/>
    <xf numFmtId="0" fontId="35" fillId="0" borderId="55" applyNumberFormat="0" applyFill="0" applyAlignment="0" applyProtection="0"/>
    <xf numFmtId="0" fontId="25" fillId="35" borderId="56" applyNumberFormat="0" applyFont="0" applyAlignment="0" applyProtection="0"/>
    <xf numFmtId="4" fontId="7" fillId="3" borderId="58">
      <alignment horizontal="right" vertical="center"/>
    </xf>
    <xf numFmtId="0" fontId="6" fillId="3" borderId="60">
      <alignment horizontal="left" vertical="center" wrapText="1" indent="2"/>
    </xf>
    <xf numFmtId="0" fontId="6" fillId="6" borderId="57"/>
    <xf numFmtId="183" fontId="6" fillId="5" borderId="57" applyNumberFormat="0" applyFont="0" applyBorder="0" applyAlignment="0" applyProtection="0">
      <alignment horizontal="right" vertical="center"/>
    </xf>
    <xf numFmtId="0" fontId="6" fillId="0" borderId="57" applyNumberFormat="0" applyFill="0" applyAlignment="0" applyProtection="0"/>
    <xf numFmtId="4" fontId="6" fillId="0" borderId="57" applyFill="0" applyBorder="0" applyProtection="0">
      <alignment horizontal="right" vertical="center"/>
    </xf>
    <xf numFmtId="4" fontId="7" fillId="2" borderId="57">
      <alignment horizontal="right" vertical="center"/>
    </xf>
    <xf numFmtId="0" fontId="35" fillId="0" borderId="55" applyNumberFormat="0" applyFill="0" applyAlignment="0" applyProtection="0"/>
    <xf numFmtId="49" fontId="8" fillId="0" borderId="57" applyNumberFormat="0" applyFill="0" applyBorder="0" applyProtection="0">
      <alignment horizontal="left" vertical="center"/>
    </xf>
    <xf numFmtId="49" fontId="6" fillId="0" borderId="58" applyNumberFormat="0" applyFont="0" applyFill="0" applyBorder="0" applyProtection="0">
      <alignment horizontal="left" vertical="center" indent="5"/>
    </xf>
    <xf numFmtId="0" fontId="6" fillId="2" borderId="58">
      <alignment horizontal="left" vertical="center"/>
    </xf>
    <xf numFmtId="0" fontId="31" fillId="32" borderId="54" applyNumberFormat="0" applyAlignment="0" applyProtection="0"/>
    <xf numFmtId="4" fontId="7" fillId="3" borderId="59">
      <alignment horizontal="right" vertical="center"/>
    </xf>
    <xf numFmtId="0" fontId="43" fillId="19" borderId="54" applyNumberFormat="0" applyAlignment="0" applyProtection="0"/>
    <xf numFmtId="0" fontId="43" fillId="19" borderId="54" applyNumberFormat="0" applyAlignment="0" applyProtection="0"/>
    <xf numFmtId="0" fontId="25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0" fontId="7" fillId="3" borderId="57">
      <alignment horizontal="right" vertical="center"/>
    </xf>
    <xf numFmtId="0" fontId="19" fillId="35" borderId="56" applyNumberFormat="0" applyFont="0" applyAlignment="0" applyProtection="0"/>
    <xf numFmtId="4" fontId="6" fillId="0" borderId="57">
      <alignment horizontal="right" vertical="center"/>
    </xf>
    <xf numFmtId="0" fontId="50" fillId="0" borderId="55" applyNumberFormat="0" applyFill="0" applyAlignment="0" applyProtection="0"/>
    <xf numFmtId="0" fontId="7" fillId="3" borderId="57">
      <alignment horizontal="right" vertical="center"/>
    </xf>
    <xf numFmtId="0" fontId="7" fillId="3" borderId="57">
      <alignment horizontal="right" vertical="center"/>
    </xf>
    <xf numFmtId="4" fontId="21" fillId="2" borderId="57">
      <alignment horizontal="right" vertical="center"/>
    </xf>
    <xf numFmtId="0" fontId="7" fillId="2" borderId="57">
      <alignment horizontal="right" vertical="center"/>
    </xf>
    <xf numFmtId="4" fontId="7" fillId="2" borderId="57">
      <alignment horizontal="right" vertical="center"/>
    </xf>
    <xf numFmtId="0" fontId="21" fillId="2" borderId="57">
      <alignment horizontal="right" vertical="center"/>
    </xf>
    <xf numFmtId="4" fontId="21" fillId="2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8">
      <alignment horizontal="right" vertical="center"/>
    </xf>
    <xf numFmtId="4" fontId="7" fillId="3" borderId="58">
      <alignment horizontal="right" vertical="center"/>
    </xf>
    <xf numFmtId="0" fontId="7" fillId="3" borderId="59">
      <alignment horizontal="right" vertical="center"/>
    </xf>
    <xf numFmtId="4" fontId="7" fillId="3" borderId="59">
      <alignment horizontal="right" vertical="center"/>
    </xf>
    <xf numFmtId="0" fontId="31" fillId="32" borderId="54" applyNumberFormat="0" applyAlignment="0" applyProtection="0"/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6" fillId="2" borderId="58">
      <alignment horizontal="left" vertical="center"/>
    </xf>
    <xf numFmtId="0" fontId="43" fillId="19" borderId="54" applyNumberFormat="0" applyAlignment="0" applyProtection="0"/>
    <xf numFmtId="0" fontId="6" fillId="0" borderId="57">
      <alignment horizontal="right" vertical="center"/>
    </xf>
    <xf numFmtId="4" fontId="6" fillId="0" borderId="57">
      <alignment horizontal="right" vertical="center"/>
    </xf>
    <xf numFmtId="0" fontId="6" fillId="0" borderId="57" applyNumberFormat="0" applyFill="0" applyAlignment="0" applyProtection="0"/>
    <xf numFmtId="0" fontId="47" fillId="32" borderId="53" applyNumberFormat="0" applyAlignment="0" applyProtection="0"/>
    <xf numFmtId="183" fontId="6" fillId="5" borderId="57" applyNumberFormat="0" applyFont="0" applyBorder="0" applyAlignment="0" applyProtection="0">
      <alignment horizontal="right" vertical="center"/>
    </xf>
    <xf numFmtId="0" fontId="6" fillId="6" borderId="57"/>
    <xf numFmtId="4" fontId="6" fillId="6" borderId="57"/>
    <xf numFmtId="0" fontId="50" fillId="0" borderId="55" applyNumberFormat="0" applyFill="0" applyAlignment="0" applyProtection="0"/>
    <xf numFmtId="0" fontId="19" fillId="35" borderId="56" applyNumberFormat="0" applyFont="0" applyAlignment="0" applyProtection="0"/>
    <xf numFmtId="0" fontId="25" fillId="35" borderId="56" applyNumberFormat="0" applyFont="0" applyAlignment="0" applyProtection="0"/>
    <xf numFmtId="0" fontId="6" fillId="0" borderId="57" applyNumberFormat="0" applyFill="0" applyAlignment="0" applyProtection="0"/>
    <xf numFmtId="0" fontId="35" fillId="0" borderId="55" applyNumberFormat="0" applyFill="0" applyAlignment="0" applyProtection="0"/>
    <xf numFmtId="0" fontId="50" fillId="0" borderId="55" applyNumberFormat="0" applyFill="0" applyAlignment="0" applyProtection="0"/>
    <xf numFmtId="0" fontId="34" fillId="19" borderId="54" applyNumberFormat="0" applyAlignment="0" applyProtection="0"/>
    <xf numFmtId="0" fontId="31" fillId="32" borderId="54" applyNumberFormat="0" applyAlignment="0" applyProtection="0"/>
    <xf numFmtId="4" fontId="21" fillId="2" borderId="57">
      <alignment horizontal="right" vertical="center"/>
    </xf>
    <xf numFmtId="0" fontId="7" fillId="2" borderId="57">
      <alignment horizontal="right" vertical="center"/>
    </xf>
    <xf numFmtId="183" fontId="6" fillId="5" borderId="57" applyNumberFormat="0" applyFont="0" applyBorder="0" applyAlignment="0" applyProtection="0">
      <alignment horizontal="right" vertical="center"/>
    </xf>
    <xf numFmtId="0" fontId="35" fillId="0" borderId="55" applyNumberFormat="0" applyFill="0" applyAlignment="0" applyProtection="0"/>
    <xf numFmtId="49" fontId="6" fillId="0" borderId="57" applyNumberFormat="0" applyFont="0" applyFill="0" applyBorder="0" applyProtection="0">
      <alignment horizontal="left" vertical="center" indent="2"/>
    </xf>
    <xf numFmtId="49" fontId="6" fillId="0" borderId="58" applyNumberFormat="0" applyFont="0" applyFill="0" applyBorder="0" applyProtection="0">
      <alignment horizontal="left" vertical="center" indent="5"/>
    </xf>
    <xf numFmtId="49" fontId="6" fillId="0" borderId="57" applyNumberFormat="0" applyFont="0" applyFill="0" applyBorder="0" applyProtection="0">
      <alignment horizontal="left" vertical="center" indent="2"/>
    </xf>
    <xf numFmtId="4" fontId="6" fillId="0" borderId="57" applyFill="0" applyBorder="0" applyProtection="0">
      <alignment horizontal="right" vertical="center"/>
    </xf>
    <xf numFmtId="49" fontId="8" fillId="0" borderId="57" applyNumberFormat="0" applyFill="0" applyBorder="0" applyProtection="0">
      <alignment horizontal="left" vertical="center"/>
    </xf>
    <xf numFmtId="0" fontId="6" fillId="0" borderId="60">
      <alignment horizontal="left" vertical="center" wrapText="1" indent="2"/>
    </xf>
    <xf numFmtId="0" fontId="47" fillId="32" borderId="53" applyNumberFormat="0" applyAlignment="0" applyProtection="0"/>
    <xf numFmtId="0" fontId="7" fillId="3" borderId="59">
      <alignment horizontal="right" vertical="center"/>
    </xf>
    <xf numFmtId="0" fontId="34" fillId="19" borderId="54" applyNumberFormat="0" applyAlignment="0" applyProtection="0"/>
    <xf numFmtId="0" fontId="7" fillId="3" borderId="59">
      <alignment horizontal="right" vertical="center"/>
    </xf>
    <xf numFmtId="4" fontId="7" fillId="3" borderId="57">
      <alignment horizontal="right" vertical="center"/>
    </xf>
    <xf numFmtId="0" fontId="7" fillId="3" borderId="57">
      <alignment horizontal="right" vertical="center"/>
    </xf>
    <xf numFmtId="0" fontId="28" fillId="32" borderId="53" applyNumberFormat="0" applyAlignment="0" applyProtection="0"/>
    <xf numFmtId="0" fontId="30" fillId="32" borderId="54" applyNumberFormat="0" applyAlignment="0" applyProtection="0"/>
    <xf numFmtId="0" fontId="35" fillId="0" borderId="55" applyNumberFormat="0" applyFill="0" applyAlignment="0" applyProtection="0"/>
    <xf numFmtId="0" fontId="6" fillId="6" borderId="57"/>
    <xf numFmtId="4" fontId="6" fillId="6" borderId="57"/>
    <xf numFmtId="4" fontId="7" fillId="3" borderId="57">
      <alignment horizontal="right" vertical="center"/>
    </xf>
    <xf numFmtId="0" fontId="21" fillId="2" borderId="57">
      <alignment horizontal="right" vertical="center"/>
    </xf>
    <xf numFmtId="0" fontId="34" fillId="19" borderId="54" applyNumberFormat="0" applyAlignment="0" applyProtection="0"/>
    <xf numFmtId="0" fontId="31" fillId="32" borderId="54" applyNumberFormat="0" applyAlignment="0" applyProtection="0"/>
    <xf numFmtId="4" fontId="6" fillId="0" borderId="57">
      <alignment horizontal="right" vertical="center"/>
    </xf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47" fillId="32" borderId="53" applyNumberFormat="0" applyAlignment="0" applyProtection="0"/>
    <xf numFmtId="0" fontId="43" fillId="19" borderId="54" applyNumberFormat="0" applyAlignment="0" applyProtection="0"/>
    <xf numFmtId="0" fontId="30" fillId="32" borderId="54" applyNumberFormat="0" applyAlignment="0" applyProtection="0"/>
    <xf numFmtId="0" fontId="28" fillId="32" borderId="53" applyNumberFormat="0" applyAlignment="0" applyProtection="0"/>
    <xf numFmtId="0" fontId="7" fillId="3" borderId="59">
      <alignment horizontal="right" vertical="center"/>
    </xf>
    <xf numFmtId="0" fontId="21" fillId="2" borderId="57">
      <alignment horizontal="right" vertical="center"/>
    </xf>
    <xf numFmtId="4" fontId="7" fillId="2" borderId="57">
      <alignment horizontal="right" vertical="center"/>
    </xf>
    <xf numFmtId="4" fontId="7" fillId="3" borderId="57">
      <alignment horizontal="right" vertical="center"/>
    </xf>
    <xf numFmtId="49" fontId="6" fillId="0" borderId="58" applyNumberFormat="0" applyFont="0" applyFill="0" applyBorder="0" applyProtection="0">
      <alignment horizontal="left" vertical="center" indent="5"/>
    </xf>
    <xf numFmtId="4" fontId="6" fillId="0" borderId="57" applyFill="0" applyBorder="0" applyProtection="0">
      <alignment horizontal="right" vertical="center"/>
    </xf>
    <xf numFmtId="4" fontId="7" fillId="2" borderId="57">
      <alignment horizontal="right" vertical="center"/>
    </xf>
    <xf numFmtId="0" fontId="43" fillId="19" borderId="54" applyNumberFormat="0" applyAlignment="0" applyProtection="0"/>
    <xf numFmtId="0" fontId="34" fillId="19" borderId="54" applyNumberFormat="0" applyAlignment="0" applyProtection="0"/>
    <xf numFmtId="0" fontId="30" fillId="32" borderId="54" applyNumberFormat="0" applyAlignment="0" applyProtection="0"/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28" fillId="32" borderId="53" applyNumberFormat="0" applyAlignment="0" applyProtection="0"/>
    <xf numFmtId="0" fontId="30" fillId="32" borderId="54" applyNumberFormat="0" applyAlignment="0" applyProtection="0"/>
    <xf numFmtId="0" fontId="31" fillId="32" borderId="54" applyNumberFormat="0" applyAlignment="0" applyProtection="0"/>
    <xf numFmtId="0" fontId="34" fillId="19" borderId="54" applyNumberFormat="0" applyAlignment="0" applyProtection="0"/>
    <xf numFmtId="0" fontId="35" fillId="0" borderId="55" applyNumberFormat="0" applyFill="0" applyAlignment="0" applyProtection="0"/>
    <xf numFmtId="0" fontId="43" fillId="19" borderId="54" applyNumberFormat="0" applyAlignment="0" applyProtection="0"/>
    <xf numFmtId="0" fontId="25" fillId="35" borderId="56" applyNumberFormat="0" applyFont="0" applyAlignment="0" applyProtection="0"/>
    <xf numFmtId="0" fontId="19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0" fontId="31" fillId="32" borderId="54" applyNumberFormat="0" applyAlignment="0" applyProtection="0"/>
    <xf numFmtId="0" fontId="43" fillId="19" borderId="54" applyNumberFormat="0" applyAlignment="0" applyProtection="0"/>
    <xf numFmtId="0" fontId="25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0" fontId="31" fillId="32" borderId="54" applyNumberFormat="0" applyAlignment="0" applyProtection="0"/>
    <xf numFmtId="0" fontId="43" fillId="19" borderId="54" applyNumberForma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0" fontId="28" fillId="32" borderId="53" applyNumberFormat="0" applyAlignment="0" applyProtection="0"/>
    <xf numFmtId="0" fontId="30" fillId="32" borderId="54" applyNumberFormat="0" applyAlignment="0" applyProtection="0"/>
    <xf numFmtId="0" fontId="35" fillId="0" borderId="55" applyNumberFormat="0" applyFill="0" applyAlignment="0" applyProtection="0"/>
    <xf numFmtId="49" fontId="6" fillId="0" borderId="57" applyNumberFormat="0" applyFont="0" applyFill="0" applyBorder="0" applyProtection="0">
      <alignment horizontal="left" vertical="center" indent="2"/>
    </xf>
    <xf numFmtId="0" fontId="7" fillId="2" borderId="57">
      <alignment horizontal="right" vertical="center"/>
    </xf>
    <xf numFmtId="4" fontId="7" fillId="2" borderId="57">
      <alignment horizontal="right" vertical="center"/>
    </xf>
    <xf numFmtId="0" fontId="21" fillId="2" borderId="57">
      <alignment horizontal="right" vertical="center"/>
    </xf>
    <xf numFmtId="4" fontId="21" fillId="2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34" fillId="19" borderId="54" applyNumberFormat="0" applyAlignment="0" applyProtection="0"/>
    <xf numFmtId="0" fontId="6" fillId="0" borderId="57">
      <alignment horizontal="right" vertical="center"/>
    </xf>
    <xf numFmtId="4" fontId="6" fillId="0" borderId="57">
      <alignment horizontal="right" vertical="center"/>
    </xf>
    <xf numFmtId="4" fontId="6" fillId="0" borderId="57" applyFill="0" applyBorder="0" applyProtection="0">
      <alignment horizontal="right" vertical="center"/>
    </xf>
    <xf numFmtId="49" fontId="8" fillId="0" borderId="57" applyNumberFormat="0" applyFill="0" applyBorder="0" applyProtection="0">
      <alignment horizontal="left" vertical="center"/>
    </xf>
    <xf numFmtId="0" fontId="6" fillId="0" borderId="57" applyNumberFormat="0" applyFill="0" applyAlignment="0" applyProtection="0"/>
    <xf numFmtId="183" fontId="6" fillId="5" borderId="57" applyNumberFormat="0" applyFont="0" applyBorder="0" applyAlignment="0" applyProtection="0">
      <alignment horizontal="right" vertical="center"/>
    </xf>
    <xf numFmtId="0" fontId="6" fillId="6" borderId="57"/>
    <xf numFmtId="4" fontId="6" fillId="6" borderId="57"/>
    <xf numFmtId="4" fontId="7" fillId="3" borderId="57">
      <alignment horizontal="right" vertical="center"/>
    </xf>
    <xf numFmtId="0" fontId="6" fillId="6" borderId="57"/>
    <xf numFmtId="0" fontId="30" fillId="32" borderId="54" applyNumberFormat="0" applyAlignment="0" applyProtection="0"/>
    <xf numFmtId="0" fontId="7" fillId="2" borderId="57">
      <alignment horizontal="right" vertical="center"/>
    </xf>
    <xf numFmtId="0" fontId="6" fillId="0" borderId="57">
      <alignment horizontal="right" vertical="center"/>
    </xf>
    <xf numFmtId="0" fontId="50" fillId="0" borderId="55" applyNumberFormat="0" applyFill="0" applyAlignment="0" applyProtection="0"/>
    <xf numFmtId="0" fontId="6" fillId="2" borderId="58">
      <alignment horizontal="left" vertical="center"/>
    </xf>
    <xf numFmtId="0" fontId="43" fillId="19" borderId="54" applyNumberFormat="0" applyAlignment="0" applyProtection="0"/>
    <xf numFmtId="183" fontId="6" fillId="5" borderId="57" applyNumberFormat="0" applyFont="0" applyBorder="0" applyAlignment="0" applyProtection="0">
      <alignment horizontal="right" vertical="center"/>
    </xf>
    <xf numFmtId="0" fontId="25" fillId="35" borderId="56" applyNumberFormat="0" applyFont="0" applyAlignment="0" applyProtection="0"/>
    <xf numFmtId="0" fontId="6" fillId="0" borderId="60">
      <alignment horizontal="left" vertical="center" wrapText="1" indent="2"/>
    </xf>
    <xf numFmtId="4" fontId="6" fillId="6" borderId="57"/>
    <xf numFmtId="49" fontId="8" fillId="0" borderId="57" applyNumberFormat="0" applyFill="0" applyBorder="0" applyProtection="0">
      <alignment horizontal="left" vertical="center"/>
    </xf>
    <xf numFmtId="0" fontId="6" fillId="0" borderId="57">
      <alignment horizontal="right" vertical="center"/>
    </xf>
    <xf numFmtId="4" fontId="7" fillId="3" borderId="59">
      <alignment horizontal="right" vertical="center"/>
    </xf>
    <xf numFmtId="4" fontId="7" fillId="3" borderId="57">
      <alignment horizontal="right" vertical="center"/>
    </xf>
    <xf numFmtId="4" fontId="7" fillId="3" borderId="57">
      <alignment horizontal="right" vertical="center"/>
    </xf>
    <xf numFmtId="0" fontId="21" fillId="2" borderId="57">
      <alignment horizontal="right" vertical="center"/>
    </xf>
    <xf numFmtId="0" fontId="7" fillId="2" borderId="57">
      <alignment horizontal="right" vertical="center"/>
    </xf>
    <xf numFmtId="49" fontId="6" fillId="0" borderId="57" applyNumberFormat="0" applyFont="0" applyFill="0" applyBorder="0" applyProtection="0">
      <alignment horizontal="left" vertical="center" indent="2"/>
    </xf>
    <xf numFmtId="0" fontId="43" fillId="19" borderId="54" applyNumberFormat="0" applyAlignment="0" applyProtection="0"/>
    <xf numFmtId="0" fontId="28" fillId="32" borderId="53" applyNumberFormat="0" applyAlignment="0" applyProtection="0"/>
    <xf numFmtId="49" fontId="6" fillId="0" borderId="57" applyNumberFormat="0" applyFont="0" applyFill="0" applyBorder="0" applyProtection="0">
      <alignment horizontal="left" vertical="center" indent="2"/>
    </xf>
    <xf numFmtId="0" fontId="34" fillId="19" borderId="54" applyNumberFormat="0" applyAlignment="0" applyProtection="0"/>
    <xf numFmtId="4" fontId="6" fillId="0" borderId="57" applyFill="0" applyBorder="0" applyProtection="0">
      <alignment horizontal="right" vertical="center"/>
    </xf>
    <xf numFmtId="0" fontId="31" fillId="32" borderId="54" applyNumberFormat="0" applyAlignment="0" applyProtection="0"/>
    <xf numFmtId="0" fontId="50" fillId="0" borderId="55" applyNumberFormat="0" applyFill="0" applyAlignment="0" applyProtection="0"/>
    <xf numFmtId="0" fontId="47" fillId="32" borderId="53" applyNumberFormat="0" applyAlignment="0" applyProtection="0"/>
    <xf numFmtId="0" fontId="6" fillId="0" borderId="57" applyNumberFormat="0" applyFill="0" applyAlignment="0" applyProtection="0"/>
    <xf numFmtId="4" fontId="6" fillId="0" borderId="57">
      <alignment horizontal="right" vertical="center"/>
    </xf>
    <xf numFmtId="0" fontId="6" fillId="0" borderId="57">
      <alignment horizontal="right" vertical="center"/>
    </xf>
    <xf numFmtId="0" fontId="43" fillId="19" borderId="54" applyNumberFormat="0" applyAlignment="0" applyProtection="0"/>
    <xf numFmtId="0" fontId="28" fillId="32" borderId="53" applyNumberFormat="0" applyAlignment="0" applyProtection="0"/>
    <xf numFmtId="0" fontId="30" fillId="32" borderId="54" applyNumberFormat="0" applyAlignment="0" applyProtection="0"/>
    <xf numFmtId="0" fontId="6" fillId="3" borderId="60">
      <alignment horizontal="left" vertical="center" wrapText="1" indent="2"/>
    </xf>
    <xf numFmtId="0" fontId="31" fillId="32" borderId="54" applyNumberFormat="0" applyAlignment="0" applyProtection="0"/>
    <xf numFmtId="0" fontId="31" fillId="32" borderId="54" applyNumberFormat="0" applyAlignment="0" applyProtection="0"/>
    <xf numFmtId="4" fontId="7" fillId="3" borderId="58">
      <alignment horizontal="right" vertical="center"/>
    </xf>
    <xf numFmtId="0" fontId="7" fillId="3" borderId="58">
      <alignment horizontal="right" vertical="center"/>
    </xf>
    <xf numFmtId="0" fontId="7" fillId="3" borderId="57">
      <alignment horizontal="right" vertical="center"/>
    </xf>
    <xf numFmtId="4" fontId="21" fillId="2" borderId="57">
      <alignment horizontal="right" vertical="center"/>
    </xf>
    <xf numFmtId="0" fontId="34" fillId="19" borderId="54" applyNumberFormat="0" applyAlignment="0" applyProtection="0"/>
    <xf numFmtId="0" fontId="35" fillId="0" borderId="55" applyNumberFormat="0" applyFill="0" applyAlignment="0" applyProtection="0"/>
    <xf numFmtId="0" fontId="50" fillId="0" borderId="55" applyNumberFormat="0" applyFill="0" applyAlignment="0" applyProtection="0"/>
    <xf numFmtId="0" fontId="25" fillId="35" borderId="56" applyNumberFormat="0" applyFont="0" applyAlignment="0" applyProtection="0"/>
    <xf numFmtId="0" fontId="43" fillId="19" borderId="54" applyNumberFormat="0" applyAlignment="0" applyProtection="0"/>
    <xf numFmtId="49" fontId="8" fillId="0" borderId="57" applyNumberFormat="0" applyFill="0" applyBorder="0" applyProtection="0">
      <alignment horizontal="left" vertical="center"/>
    </xf>
    <xf numFmtId="0" fontId="6" fillId="3" borderId="60">
      <alignment horizontal="left" vertical="center" wrapText="1" indent="2"/>
    </xf>
    <xf numFmtId="0" fontId="31" fillId="32" borderId="54" applyNumberFormat="0" applyAlignment="0" applyProtection="0"/>
    <xf numFmtId="0" fontId="6" fillId="0" borderId="60">
      <alignment horizontal="left" vertical="center" wrapText="1" indent="2"/>
    </xf>
    <xf numFmtId="0" fontId="25" fillId="35" borderId="56" applyNumberFormat="0" applyFont="0" applyAlignment="0" applyProtection="0"/>
    <xf numFmtId="0" fontId="19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4" fontId="6" fillId="6" borderId="57"/>
    <xf numFmtId="0" fontId="7" fillId="3" borderId="57">
      <alignment horizontal="right" vertical="center"/>
    </xf>
    <xf numFmtId="0" fontId="50" fillId="0" borderId="55" applyNumberFormat="0" applyFill="0" applyAlignment="0" applyProtection="0"/>
    <xf numFmtId="4" fontId="7" fillId="3" borderId="59">
      <alignment horizontal="right" vertical="center"/>
    </xf>
    <xf numFmtId="0" fontId="30" fillId="32" borderId="54" applyNumberFormat="0" applyAlignment="0" applyProtection="0"/>
    <xf numFmtId="0" fontId="7" fillId="3" borderId="58">
      <alignment horizontal="right" vertical="center"/>
    </xf>
    <xf numFmtId="0" fontId="31" fillId="32" borderId="54" applyNumberFormat="0" applyAlignment="0" applyProtection="0"/>
    <xf numFmtId="0" fontId="35" fillId="0" borderId="55" applyNumberFormat="0" applyFill="0" applyAlignment="0" applyProtection="0"/>
    <xf numFmtId="0" fontId="25" fillId="35" borderId="56" applyNumberFormat="0" applyFont="0" applyAlignment="0" applyProtection="0"/>
    <xf numFmtId="4" fontId="7" fillId="3" borderId="58">
      <alignment horizontal="right" vertical="center"/>
    </xf>
    <xf numFmtId="0" fontId="6" fillId="3" borderId="60">
      <alignment horizontal="left" vertical="center" wrapText="1" indent="2"/>
    </xf>
    <xf numFmtId="0" fontId="6" fillId="6" borderId="57"/>
    <xf numFmtId="183" fontId="6" fillId="5" borderId="57" applyNumberFormat="0" applyFont="0" applyBorder="0" applyAlignment="0" applyProtection="0">
      <alignment horizontal="right" vertical="center"/>
    </xf>
    <xf numFmtId="0" fontId="6" fillId="0" borderId="57" applyNumberFormat="0" applyFill="0" applyAlignment="0" applyProtection="0"/>
    <xf numFmtId="4" fontId="6" fillId="0" borderId="57" applyFill="0" applyBorder="0" applyProtection="0">
      <alignment horizontal="right" vertical="center"/>
    </xf>
    <xf numFmtId="4" fontId="7" fillId="2" borderId="57">
      <alignment horizontal="right" vertical="center"/>
    </xf>
    <xf numFmtId="0" fontId="35" fillId="0" borderId="55" applyNumberFormat="0" applyFill="0" applyAlignment="0" applyProtection="0"/>
    <xf numFmtId="49" fontId="8" fillId="0" borderId="57" applyNumberFormat="0" applyFill="0" applyBorder="0" applyProtection="0">
      <alignment horizontal="left" vertical="center"/>
    </xf>
    <xf numFmtId="49" fontId="6" fillId="0" borderId="58" applyNumberFormat="0" applyFont="0" applyFill="0" applyBorder="0" applyProtection="0">
      <alignment horizontal="left" vertical="center" indent="5"/>
    </xf>
    <xf numFmtId="0" fontId="6" fillId="2" borderId="58">
      <alignment horizontal="left" vertical="center"/>
    </xf>
    <xf numFmtId="0" fontId="31" fillId="32" borderId="54" applyNumberFormat="0" applyAlignment="0" applyProtection="0"/>
    <xf numFmtId="4" fontId="7" fillId="3" borderId="59">
      <alignment horizontal="right" vertical="center"/>
    </xf>
    <xf numFmtId="0" fontId="43" fillId="19" borderId="54" applyNumberFormat="0" applyAlignment="0" applyProtection="0"/>
    <xf numFmtId="0" fontId="43" fillId="19" borderId="54" applyNumberFormat="0" applyAlignment="0" applyProtection="0"/>
    <xf numFmtId="0" fontId="25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0" fontId="7" fillId="3" borderId="57">
      <alignment horizontal="right" vertical="center"/>
    </xf>
    <xf numFmtId="0" fontId="19" fillId="35" borderId="56" applyNumberFormat="0" applyFont="0" applyAlignment="0" applyProtection="0"/>
    <xf numFmtId="4" fontId="6" fillId="0" borderId="57">
      <alignment horizontal="right" vertical="center"/>
    </xf>
    <xf numFmtId="0" fontId="50" fillId="0" borderId="55" applyNumberFormat="0" applyFill="0" applyAlignment="0" applyProtection="0"/>
    <xf numFmtId="0" fontId="7" fillId="3" borderId="57">
      <alignment horizontal="right" vertical="center"/>
    </xf>
    <xf numFmtId="0" fontId="7" fillId="3" borderId="57">
      <alignment horizontal="right" vertical="center"/>
    </xf>
    <xf numFmtId="4" fontId="21" fillId="2" borderId="57">
      <alignment horizontal="right" vertical="center"/>
    </xf>
    <xf numFmtId="0" fontId="7" fillId="2" borderId="57">
      <alignment horizontal="right" vertical="center"/>
    </xf>
    <xf numFmtId="4" fontId="7" fillId="2" borderId="57">
      <alignment horizontal="right" vertical="center"/>
    </xf>
    <xf numFmtId="0" fontId="21" fillId="2" borderId="57">
      <alignment horizontal="right" vertical="center"/>
    </xf>
    <xf numFmtId="4" fontId="21" fillId="2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8">
      <alignment horizontal="right" vertical="center"/>
    </xf>
    <xf numFmtId="4" fontId="7" fillId="3" borderId="58">
      <alignment horizontal="right" vertical="center"/>
    </xf>
    <xf numFmtId="0" fontId="7" fillId="3" borderId="59">
      <alignment horizontal="right" vertical="center"/>
    </xf>
    <xf numFmtId="4" fontId="7" fillId="3" borderId="59">
      <alignment horizontal="right" vertical="center"/>
    </xf>
    <xf numFmtId="0" fontId="31" fillId="32" borderId="54" applyNumberFormat="0" applyAlignment="0" applyProtection="0"/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6" fillId="2" borderId="58">
      <alignment horizontal="left" vertical="center"/>
    </xf>
    <xf numFmtId="0" fontId="43" fillId="19" borderId="54" applyNumberFormat="0" applyAlignment="0" applyProtection="0"/>
    <xf numFmtId="0" fontId="6" fillId="0" borderId="57">
      <alignment horizontal="right" vertical="center"/>
    </xf>
    <xf numFmtId="4" fontId="6" fillId="0" borderId="57">
      <alignment horizontal="right" vertical="center"/>
    </xf>
    <xf numFmtId="0" fontId="6" fillId="0" borderId="57" applyNumberFormat="0" applyFill="0" applyAlignment="0" applyProtection="0"/>
    <xf numFmtId="0" fontId="47" fillId="32" borderId="53" applyNumberFormat="0" applyAlignment="0" applyProtection="0"/>
    <xf numFmtId="183" fontId="6" fillId="5" borderId="57" applyNumberFormat="0" applyFont="0" applyBorder="0" applyAlignment="0" applyProtection="0">
      <alignment horizontal="right" vertical="center"/>
    </xf>
    <xf numFmtId="0" fontId="6" fillId="6" borderId="57"/>
    <xf numFmtId="4" fontId="6" fillId="6" borderId="57"/>
    <xf numFmtId="0" fontId="50" fillId="0" borderId="55" applyNumberFormat="0" applyFill="0" applyAlignment="0" applyProtection="0"/>
    <xf numFmtId="0" fontId="19" fillId="35" borderId="56" applyNumberFormat="0" applyFont="0" applyAlignment="0" applyProtection="0"/>
    <xf numFmtId="0" fontId="25" fillId="35" borderId="56" applyNumberFormat="0" applyFont="0" applyAlignment="0" applyProtection="0"/>
    <xf numFmtId="0" fontId="6" fillId="0" borderId="57" applyNumberFormat="0" applyFill="0" applyAlignment="0" applyProtection="0"/>
    <xf numFmtId="0" fontId="35" fillId="0" borderId="55" applyNumberFormat="0" applyFill="0" applyAlignment="0" applyProtection="0"/>
    <xf numFmtId="0" fontId="50" fillId="0" borderId="55" applyNumberFormat="0" applyFill="0" applyAlignment="0" applyProtection="0"/>
    <xf numFmtId="0" fontId="34" fillId="19" borderId="54" applyNumberFormat="0" applyAlignment="0" applyProtection="0"/>
    <xf numFmtId="0" fontId="31" fillId="32" borderId="54" applyNumberFormat="0" applyAlignment="0" applyProtection="0"/>
    <xf numFmtId="4" fontId="21" fillId="2" borderId="57">
      <alignment horizontal="right" vertical="center"/>
    </xf>
    <xf numFmtId="0" fontId="7" fillId="2" borderId="57">
      <alignment horizontal="right" vertical="center"/>
    </xf>
    <xf numFmtId="183" fontId="6" fillId="5" borderId="57" applyNumberFormat="0" applyFont="0" applyBorder="0" applyAlignment="0" applyProtection="0">
      <alignment horizontal="right" vertical="center"/>
    </xf>
    <xf numFmtId="0" fontId="35" fillId="0" borderId="55" applyNumberFormat="0" applyFill="0" applyAlignment="0" applyProtection="0"/>
    <xf numFmtId="49" fontId="6" fillId="0" borderId="57" applyNumberFormat="0" applyFont="0" applyFill="0" applyBorder="0" applyProtection="0">
      <alignment horizontal="left" vertical="center" indent="2"/>
    </xf>
    <xf numFmtId="49" fontId="6" fillId="0" borderId="58" applyNumberFormat="0" applyFont="0" applyFill="0" applyBorder="0" applyProtection="0">
      <alignment horizontal="left" vertical="center" indent="5"/>
    </xf>
    <xf numFmtId="49" fontId="6" fillId="0" borderId="57" applyNumberFormat="0" applyFont="0" applyFill="0" applyBorder="0" applyProtection="0">
      <alignment horizontal="left" vertical="center" indent="2"/>
    </xf>
    <xf numFmtId="4" fontId="6" fillId="0" borderId="57" applyFill="0" applyBorder="0" applyProtection="0">
      <alignment horizontal="right" vertical="center"/>
    </xf>
    <xf numFmtId="49" fontId="8" fillId="0" borderId="57" applyNumberFormat="0" applyFill="0" applyBorder="0" applyProtection="0">
      <alignment horizontal="left" vertical="center"/>
    </xf>
    <xf numFmtId="0" fontId="6" fillId="0" borderId="60">
      <alignment horizontal="left" vertical="center" wrapText="1" indent="2"/>
    </xf>
    <xf numFmtId="0" fontId="47" fillId="32" borderId="53" applyNumberFormat="0" applyAlignment="0" applyProtection="0"/>
    <xf numFmtId="0" fontId="7" fillId="3" borderId="59">
      <alignment horizontal="right" vertical="center"/>
    </xf>
    <xf numFmtId="0" fontId="34" fillId="19" borderId="54" applyNumberFormat="0" applyAlignment="0" applyProtection="0"/>
    <xf numFmtId="0" fontId="7" fillId="3" borderId="59">
      <alignment horizontal="right" vertical="center"/>
    </xf>
    <xf numFmtId="4" fontId="7" fillId="3" borderId="57">
      <alignment horizontal="right" vertical="center"/>
    </xf>
    <xf numFmtId="0" fontId="7" fillId="3" borderId="57">
      <alignment horizontal="right" vertical="center"/>
    </xf>
    <xf numFmtId="0" fontId="28" fillId="32" borderId="53" applyNumberFormat="0" applyAlignment="0" applyProtection="0"/>
    <xf numFmtId="0" fontId="30" fillId="32" borderId="54" applyNumberFormat="0" applyAlignment="0" applyProtection="0"/>
    <xf numFmtId="0" fontId="35" fillId="0" borderId="55" applyNumberFormat="0" applyFill="0" applyAlignment="0" applyProtection="0"/>
    <xf numFmtId="0" fontId="6" fillId="6" borderId="57"/>
    <xf numFmtId="4" fontId="6" fillId="6" borderId="57"/>
    <xf numFmtId="4" fontId="7" fillId="3" borderId="57">
      <alignment horizontal="right" vertical="center"/>
    </xf>
    <xf numFmtId="0" fontId="21" fillId="2" borderId="57">
      <alignment horizontal="right" vertical="center"/>
    </xf>
    <xf numFmtId="0" fontId="34" fillId="19" borderId="54" applyNumberFormat="0" applyAlignment="0" applyProtection="0"/>
    <xf numFmtId="0" fontId="31" fillId="32" borderId="54" applyNumberFormat="0" applyAlignment="0" applyProtection="0"/>
    <xf numFmtId="4" fontId="6" fillId="0" borderId="57">
      <alignment horizontal="right" vertical="center"/>
    </xf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47" fillId="32" borderId="53" applyNumberFormat="0" applyAlignment="0" applyProtection="0"/>
    <xf numFmtId="0" fontId="43" fillId="19" borderId="54" applyNumberFormat="0" applyAlignment="0" applyProtection="0"/>
    <xf numFmtId="0" fontId="30" fillId="32" borderId="54" applyNumberFormat="0" applyAlignment="0" applyProtection="0"/>
    <xf numFmtId="0" fontId="28" fillId="32" borderId="53" applyNumberFormat="0" applyAlignment="0" applyProtection="0"/>
    <xf numFmtId="0" fontId="7" fillId="3" borderId="59">
      <alignment horizontal="right" vertical="center"/>
    </xf>
    <xf numFmtId="0" fontId="21" fillId="2" borderId="57">
      <alignment horizontal="right" vertical="center"/>
    </xf>
    <xf numFmtId="4" fontId="7" fillId="2" borderId="57">
      <alignment horizontal="right" vertical="center"/>
    </xf>
    <xf numFmtId="4" fontId="7" fillId="3" borderId="57">
      <alignment horizontal="right" vertical="center"/>
    </xf>
    <xf numFmtId="49" fontId="6" fillId="0" borderId="58" applyNumberFormat="0" applyFont="0" applyFill="0" applyBorder="0" applyProtection="0">
      <alignment horizontal="left" vertical="center" indent="5"/>
    </xf>
    <xf numFmtId="4" fontId="6" fillId="0" borderId="57" applyFill="0" applyBorder="0" applyProtection="0">
      <alignment horizontal="right" vertical="center"/>
    </xf>
    <xf numFmtId="4" fontId="7" fillId="2" borderId="57">
      <alignment horizontal="right" vertical="center"/>
    </xf>
    <xf numFmtId="0" fontId="43" fillId="19" borderId="54" applyNumberFormat="0" applyAlignment="0" applyProtection="0"/>
    <xf numFmtId="0" fontId="34" fillId="19" borderId="54" applyNumberFormat="0" applyAlignment="0" applyProtection="0"/>
    <xf numFmtId="0" fontId="30" fillId="32" borderId="54" applyNumberFormat="0" applyAlignment="0" applyProtection="0"/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67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>
      <alignment vertical="center"/>
    </xf>
  </cellStyleXfs>
  <cellXfs count="454">
    <xf numFmtId="0" fontId="0" fillId="0" borderId="0" xfId="0"/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6" fillId="7" borderId="0" xfId="0" applyFont="1" applyFill="1" applyAlignment="1">
      <alignment vertical="center" wrapText="1"/>
    </xf>
    <xf numFmtId="0" fontId="6" fillId="7" borderId="0" xfId="0" applyFont="1" applyFill="1" applyAlignment="1">
      <alignment horizontal="center" vertical="center"/>
    </xf>
    <xf numFmtId="182" fontId="6" fillId="7" borderId="0" xfId="0" applyNumberFormat="1" applyFont="1" applyFill="1" applyAlignment="1">
      <alignment horizontal="center" vertical="center"/>
    </xf>
    <xf numFmtId="182" fontId="6" fillId="7" borderId="0" xfId="0" applyNumberFormat="1" applyFont="1" applyFill="1" applyAlignment="1">
      <alignment vertical="center"/>
    </xf>
    <xf numFmtId="0" fontId="6" fillId="9" borderId="0" xfId="0" applyFont="1" applyFill="1" applyAlignment="1">
      <alignment vertical="center" wrapText="1"/>
    </xf>
    <xf numFmtId="0" fontId="6" fillId="9" borderId="0" xfId="0" applyFont="1" applyFill="1" applyAlignment="1">
      <alignment vertical="center"/>
    </xf>
    <xf numFmtId="0" fontId="6" fillId="9" borderId="0" xfId="0" applyFont="1" applyFill="1"/>
    <xf numFmtId="0" fontId="65" fillId="0" borderId="0" xfId="0" applyFont="1"/>
    <xf numFmtId="0" fontId="5" fillId="0" borderId="0" xfId="0" applyFont="1"/>
    <xf numFmtId="0" fontId="66" fillId="0" borderId="0" xfId="0" applyFont="1"/>
    <xf numFmtId="0" fontId="5" fillId="36" borderId="0" xfId="0" applyFont="1" applyFill="1" applyAlignment="1">
      <alignment horizontal="right" vertical="center"/>
    </xf>
    <xf numFmtId="0" fontId="5" fillId="0" borderId="57" xfId="0" applyFont="1" applyBorder="1" applyAlignment="1">
      <alignment vertical="top"/>
    </xf>
    <xf numFmtId="0" fontId="0" fillId="0" borderId="57" xfId="0" applyBorder="1" applyAlignment="1">
      <alignment vertical="top" wrapText="1"/>
    </xf>
    <xf numFmtId="0" fontId="5" fillId="0" borderId="57" xfId="0" applyFont="1" applyBorder="1" applyAlignment="1">
      <alignment vertical="top" wrapText="1"/>
    </xf>
    <xf numFmtId="178" fontId="6" fillId="9" borderId="0" xfId="20" applyNumberFormat="1" applyFont="1" applyFill="1" applyBorder="1"/>
    <xf numFmtId="178" fontId="6" fillId="9" borderId="0" xfId="20" applyNumberFormat="1" applyFont="1" applyFill="1"/>
    <xf numFmtId="10" fontId="6" fillId="9" borderId="0" xfId="20" applyNumberFormat="1" applyFont="1" applyFill="1"/>
    <xf numFmtId="10" fontId="6" fillId="9" borderId="0" xfId="20" applyNumberFormat="1" applyFont="1" applyFill="1" applyBorder="1"/>
    <xf numFmtId="0" fontId="15" fillId="9" borderId="0" xfId="0" applyFont="1" applyFill="1"/>
    <xf numFmtId="0" fontId="4" fillId="7" borderId="0" xfId="0" applyFont="1" applyFill="1" applyAlignment="1">
      <alignment vertical="center" wrapText="1"/>
    </xf>
    <xf numFmtId="0" fontId="4" fillId="9" borderId="0" xfId="0" applyFont="1" applyFill="1" applyAlignment="1">
      <alignment vertical="center"/>
    </xf>
    <xf numFmtId="0" fontId="4" fillId="9" borderId="0" xfId="0" applyFont="1" applyFill="1" applyAlignment="1">
      <alignment vertical="center" wrapText="1"/>
    </xf>
    <xf numFmtId="0" fontId="4" fillId="9" borderId="0" xfId="0" applyFont="1" applyFill="1"/>
    <xf numFmtId="0" fontId="4" fillId="9" borderId="0" xfId="0" applyFont="1" applyFill="1" applyAlignment="1">
      <alignment horizontal="center"/>
    </xf>
    <xf numFmtId="0" fontId="4" fillId="9" borderId="13" xfId="22" applyFont="1" applyFill="1" applyBorder="1" applyAlignment="1">
      <alignment horizontal="center" vertical="center"/>
    </xf>
    <xf numFmtId="38" fontId="4" fillId="9" borderId="7" xfId="0" applyNumberFormat="1" applyFont="1" applyFill="1" applyBorder="1" applyAlignment="1">
      <alignment horizontal="right" vertical="center"/>
    </xf>
    <xf numFmtId="0" fontId="4" fillId="9" borderId="18" xfId="0" applyFont="1" applyFill="1" applyBorder="1" applyAlignment="1">
      <alignment horizontal="left" vertical="center"/>
    </xf>
    <xf numFmtId="0" fontId="4" fillId="9" borderId="15" xfId="22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left" vertical="center"/>
    </xf>
    <xf numFmtId="38" fontId="4" fillId="9" borderId="15" xfId="0" applyNumberFormat="1" applyFont="1" applyFill="1" applyBorder="1" applyAlignment="1">
      <alignment horizontal="right" vertical="center"/>
    </xf>
    <xf numFmtId="38" fontId="4" fillId="9" borderId="0" xfId="0" applyNumberFormat="1" applyFont="1" applyFill="1"/>
    <xf numFmtId="178" fontId="4" fillId="9" borderId="0" xfId="20" applyNumberFormat="1" applyFont="1" applyFill="1"/>
    <xf numFmtId="0" fontId="4" fillId="9" borderId="0" xfId="22" applyFont="1" applyFill="1">
      <alignment vertical="center"/>
    </xf>
    <xf numFmtId="0" fontId="4" fillId="9" borderId="0" xfId="22" applyFont="1" applyFill="1" applyAlignment="1">
      <alignment vertical="center" wrapText="1"/>
    </xf>
    <xf numFmtId="0" fontId="4" fillId="9" borderId="19" xfId="0" applyFont="1" applyFill="1" applyBorder="1" applyAlignment="1">
      <alignment horizontal="left" vertical="center"/>
    </xf>
    <xf numFmtId="0" fontId="4" fillId="9" borderId="22" xfId="0" applyFont="1" applyFill="1" applyBorder="1" applyAlignment="1">
      <alignment horizontal="left" vertical="center"/>
    </xf>
    <xf numFmtId="40" fontId="4" fillId="9" borderId="15" xfId="0" applyNumberFormat="1" applyFont="1" applyFill="1" applyBorder="1" applyAlignment="1">
      <alignment horizontal="right" vertical="center"/>
    </xf>
    <xf numFmtId="0" fontId="4" fillId="9" borderId="14" xfId="22" applyFont="1" applyFill="1" applyBorder="1">
      <alignment vertical="center"/>
    </xf>
    <xf numFmtId="0" fontId="4" fillId="9" borderId="14" xfId="22" applyFont="1" applyFill="1" applyBorder="1" applyAlignment="1">
      <alignment vertical="center" wrapText="1"/>
    </xf>
    <xf numFmtId="0" fontId="4" fillId="9" borderId="18" xfId="0" applyFont="1" applyFill="1" applyBorder="1" applyAlignment="1">
      <alignment vertical="center"/>
    </xf>
    <xf numFmtId="0" fontId="4" fillId="9" borderId="14" xfId="0" applyFont="1" applyFill="1" applyBorder="1" applyAlignment="1">
      <alignment vertical="center"/>
    </xf>
    <xf numFmtId="0" fontId="4" fillId="9" borderId="16" xfId="0" applyFont="1" applyFill="1" applyBorder="1" applyAlignment="1">
      <alignment horizontal="left"/>
    </xf>
    <xf numFmtId="0" fontId="4" fillId="9" borderId="14" xfId="0" applyFont="1" applyFill="1" applyBorder="1" applyAlignment="1">
      <alignment vertical="center" wrapText="1"/>
    </xf>
    <xf numFmtId="0" fontId="4" fillId="9" borderId="14" xfId="0" applyFont="1" applyFill="1" applyBorder="1"/>
    <xf numFmtId="178" fontId="4" fillId="9" borderId="0" xfId="20" applyNumberFormat="1" applyFont="1" applyFill="1" applyBorder="1"/>
    <xf numFmtId="0" fontId="4" fillId="9" borderId="18" xfId="0" applyFont="1" applyFill="1" applyBorder="1"/>
    <xf numFmtId="0" fontId="4" fillId="9" borderId="19" xfId="0" applyFont="1" applyFill="1" applyBorder="1" applyAlignment="1">
      <alignment vertical="center"/>
    </xf>
    <xf numFmtId="0" fontId="4" fillId="9" borderId="19" xfId="0" applyFont="1" applyFill="1" applyBorder="1" applyAlignment="1">
      <alignment vertical="center" wrapText="1"/>
    </xf>
    <xf numFmtId="0" fontId="4" fillId="9" borderId="19" xfId="0" applyFont="1" applyFill="1" applyBorder="1"/>
    <xf numFmtId="0" fontId="73" fillId="9" borderId="0" xfId="0" applyFont="1" applyFill="1"/>
    <xf numFmtId="188" fontId="4" fillId="9" borderId="0" xfId="0" applyNumberFormat="1" applyFont="1" applyFill="1"/>
    <xf numFmtId="192" fontId="4" fillId="9" borderId="0" xfId="0" applyNumberFormat="1" applyFont="1" applyFill="1"/>
    <xf numFmtId="38" fontId="4" fillId="9" borderId="15" xfId="0" applyNumberFormat="1" applyFont="1" applyFill="1" applyBorder="1" applyAlignment="1">
      <alignment horizontal="right"/>
    </xf>
    <xf numFmtId="10" fontId="4" fillId="9" borderId="0" xfId="20" applyNumberFormat="1" applyFont="1" applyFill="1" applyBorder="1"/>
    <xf numFmtId="0" fontId="4" fillId="9" borderId="23" xfId="0" applyFont="1" applyFill="1" applyBorder="1"/>
    <xf numFmtId="0" fontId="4" fillId="9" borderId="20" xfId="0" applyFont="1" applyFill="1" applyBorder="1" applyAlignment="1">
      <alignment horizontal="center"/>
    </xf>
    <xf numFmtId="0" fontId="4" fillId="9" borderId="17" xfId="0" applyFont="1" applyFill="1" applyBorder="1" applyAlignment="1">
      <alignment vertical="center"/>
    </xf>
    <xf numFmtId="187" fontId="4" fillId="9" borderId="0" xfId="0" applyNumberFormat="1" applyFont="1" applyFill="1"/>
    <xf numFmtId="193" fontId="4" fillId="9" borderId="0" xfId="0" applyNumberFormat="1" applyFont="1" applyFill="1"/>
    <xf numFmtId="181" fontId="4" fillId="9" borderId="0" xfId="0" applyNumberFormat="1" applyFont="1" applyFill="1"/>
    <xf numFmtId="0" fontId="4" fillId="9" borderId="20" xfId="22" applyFont="1" applyFill="1" applyBorder="1" applyAlignment="1">
      <alignment horizontal="center" vertical="center"/>
    </xf>
    <xf numFmtId="40" fontId="4" fillId="9" borderId="20" xfId="0" applyNumberFormat="1" applyFont="1" applyFill="1" applyBorder="1" applyAlignment="1">
      <alignment horizontal="right" vertical="center"/>
    </xf>
    <xf numFmtId="186" fontId="4" fillId="9" borderId="0" xfId="20" applyNumberFormat="1" applyFont="1" applyFill="1" applyBorder="1"/>
    <xf numFmtId="0" fontId="4" fillId="9" borderId="0" xfId="0" applyFont="1" applyFill="1" applyAlignment="1">
      <alignment horizontal="center" vertical="center"/>
    </xf>
    <xf numFmtId="176" fontId="4" fillId="7" borderId="0" xfId="0" applyNumberFormat="1" applyFont="1" applyFill="1" applyAlignment="1">
      <alignment horizontal="center" vertical="center"/>
    </xf>
    <xf numFmtId="0" fontId="4" fillId="7" borderId="0" xfId="0" applyFont="1" applyFill="1" applyAlignment="1">
      <alignment horizontal="left" vertical="center"/>
    </xf>
    <xf numFmtId="177" fontId="4" fillId="7" borderId="0" xfId="0" applyNumberFormat="1" applyFont="1" applyFill="1" applyAlignment="1">
      <alignment vertical="center"/>
    </xf>
    <xf numFmtId="0" fontId="4" fillId="9" borderId="0" xfId="0" applyFont="1" applyFill="1" applyAlignment="1">
      <alignment horizontal="left" vertical="center" wrapText="1"/>
    </xf>
    <xf numFmtId="177" fontId="4" fillId="7" borderId="0" xfId="0" applyNumberFormat="1" applyFont="1" applyFill="1" applyAlignment="1">
      <alignment horizontal="right" vertical="center"/>
    </xf>
    <xf numFmtId="176" fontId="4" fillId="7" borderId="0" xfId="0" applyNumberFormat="1" applyFont="1" applyFill="1" applyAlignment="1">
      <alignment horizontal="center" vertical="top"/>
    </xf>
    <xf numFmtId="4" fontId="4" fillId="9" borderId="0" xfId="0" applyNumberFormat="1" applyFont="1" applyFill="1" applyAlignment="1">
      <alignment vertical="center"/>
    </xf>
    <xf numFmtId="185" fontId="4" fillId="9" borderId="0" xfId="0" applyNumberFormat="1" applyFont="1" applyFill="1" applyAlignment="1">
      <alignment horizontal="right" vertical="center"/>
    </xf>
    <xf numFmtId="10" fontId="4" fillId="7" borderId="0" xfId="0" applyNumberFormat="1" applyFont="1" applyFill="1" applyAlignment="1">
      <alignment vertical="center"/>
    </xf>
    <xf numFmtId="176" fontId="4" fillId="9" borderId="9" xfId="0" applyNumberFormat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vertical="center"/>
    </xf>
    <xf numFmtId="0" fontId="4" fillId="9" borderId="9" xfId="0" applyFont="1" applyFill="1" applyBorder="1" applyAlignment="1">
      <alignment vertical="center"/>
    </xf>
    <xf numFmtId="10" fontId="4" fillId="7" borderId="9" xfId="0" applyNumberFormat="1" applyFont="1" applyFill="1" applyBorder="1" applyAlignment="1">
      <alignment vertical="center"/>
    </xf>
    <xf numFmtId="185" fontId="4" fillId="9" borderId="0" xfId="0" applyNumberFormat="1" applyFont="1" applyFill="1" applyAlignment="1">
      <alignment vertical="center"/>
    </xf>
    <xf numFmtId="0" fontId="4" fillId="7" borderId="0" xfId="0" applyFont="1" applyFill="1" applyAlignment="1">
      <alignment horizontal="left" vertical="center" wrapText="1"/>
    </xf>
    <xf numFmtId="176" fontId="4" fillId="9" borderId="0" xfId="0" applyNumberFormat="1" applyFont="1" applyFill="1" applyAlignment="1">
      <alignment horizontal="center" vertical="center"/>
    </xf>
    <xf numFmtId="38" fontId="4" fillId="7" borderId="0" xfId="0" applyNumberFormat="1" applyFont="1" applyFill="1" applyAlignment="1">
      <alignment vertical="center"/>
    </xf>
    <xf numFmtId="38" fontId="4" fillId="7" borderId="0" xfId="21" applyFont="1" applyFill="1" applyBorder="1" applyAlignment="1">
      <alignment vertical="center"/>
    </xf>
    <xf numFmtId="179" fontId="4" fillId="7" borderId="0" xfId="0" applyNumberFormat="1" applyFont="1" applyFill="1" applyAlignment="1">
      <alignment horizontal="right" vertical="center"/>
    </xf>
    <xf numFmtId="9" fontId="4" fillId="7" borderId="0" xfId="0" applyNumberFormat="1" applyFont="1" applyFill="1" applyAlignment="1">
      <alignment horizontal="right" vertical="center"/>
    </xf>
    <xf numFmtId="0" fontId="4" fillId="7" borderId="0" xfId="0" applyFont="1" applyFill="1" applyAlignment="1">
      <alignment horizontal="right" vertical="center"/>
    </xf>
    <xf numFmtId="190" fontId="4" fillId="7" borderId="0" xfId="0" applyNumberFormat="1" applyFont="1" applyFill="1" applyAlignment="1">
      <alignment horizontal="right" vertical="center"/>
    </xf>
    <xf numFmtId="185" fontId="4" fillId="7" borderId="0" xfId="0" applyNumberFormat="1" applyFont="1" applyFill="1" applyAlignment="1">
      <alignment horizontal="right" vertical="center"/>
    </xf>
    <xf numFmtId="0" fontId="4" fillId="9" borderId="57" xfId="0" applyFont="1" applyFill="1" applyBorder="1" applyAlignment="1">
      <alignment vertical="center"/>
    </xf>
    <xf numFmtId="0" fontId="4" fillId="9" borderId="57" xfId="0" applyFont="1" applyFill="1" applyBorder="1" applyAlignment="1">
      <alignment horizontal="center" vertical="center"/>
    </xf>
    <xf numFmtId="38" fontId="4" fillId="9" borderId="57" xfId="21" applyFont="1" applyFill="1" applyBorder="1" applyAlignment="1">
      <alignment horizontal="right" vertical="center"/>
    </xf>
    <xf numFmtId="178" fontId="4" fillId="9" borderId="57" xfId="20" applyNumberFormat="1" applyFont="1" applyFill="1" applyBorder="1" applyAlignment="1">
      <alignment horizontal="right" vertical="center"/>
    </xf>
    <xf numFmtId="0" fontId="4" fillId="9" borderId="57" xfId="0" applyFont="1" applyFill="1" applyBorder="1" applyAlignment="1">
      <alignment horizontal="right" vertical="center"/>
    </xf>
    <xf numFmtId="9" fontId="4" fillId="9" borderId="57" xfId="20" applyFont="1" applyFill="1" applyBorder="1" applyAlignment="1">
      <alignment horizontal="right" vertical="center"/>
    </xf>
    <xf numFmtId="9" fontId="4" fillId="9" borderId="57" xfId="0" applyNumberFormat="1" applyFont="1" applyFill="1" applyBorder="1" applyAlignment="1">
      <alignment horizontal="right"/>
    </xf>
    <xf numFmtId="199" fontId="4" fillId="9" borderId="57" xfId="0" applyNumberFormat="1" applyFont="1" applyFill="1" applyBorder="1" applyAlignment="1">
      <alignment horizontal="right" vertical="center"/>
    </xf>
    <xf numFmtId="201" fontId="4" fillId="9" borderId="57" xfId="0" applyNumberFormat="1" applyFont="1" applyFill="1" applyBorder="1" applyAlignment="1">
      <alignment horizontal="right" vertical="center"/>
    </xf>
    <xf numFmtId="199" fontId="4" fillId="9" borderId="57" xfId="0" applyNumberFormat="1" applyFont="1" applyFill="1" applyBorder="1" applyAlignment="1">
      <alignment horizontal="right"/>
    </xf>
    <xf numFmtId="199" fontId="4" fillId="9" borderId="0" xfId="0" applyNumberFormat="1" applyFont="1" applyFill="1" applyAlignment="1">
      <alignment horizontal="right"/>
    </xf>
    <xf numFmtId="9" fontId="4" fillId="9" borderId="57" xfId="0" applyNumberFormat="1" applyFont="1" applyFill="1" applyBorder="1" applyAlignment="1">
      <alignment horizontal="right" vertical="center"/>
    </xf>
    <xf numFmtId="200" fontId="4" fillId="9" borderId="57" xfId="0" applyNumberFormat="1" applyFont="1" applyFill="1" applyBorder="1" applyAlignment="1">
      <alignment horizontal="right" vertical="center"/>
    </xf>
    <xf numFmtId="3" fontId="4" fillId="7" borderId="0" xfId="0" applyNumberFormat="1" applyFont="1" applyFill="1" applyAlignment="1">
      <alignment horizontal="right" vertical="center"/>
    </xf>
    <xf numFmtId="4" fontId="4" fillId="7" borderId="0" xfId="0" applyNumberFormat="1" applyFont="1" applyFill="1" applyAlignment="1">
      <alignment horizontal="right" vertical="center"/>
    </xf>
    <xf numFmtId="200" fontId="4" fillId="9" borderId="0" xfId="0" applyNumberFormat="1" applyFont="1" applyFill="1" applyAlignment="1">
      <alignment horizontal="right" vertical="center"/>
    </xf>
    <xf numFmtId="178" fontId="4" fillId="7" borderId="0" xfId="0" applyNumberFormat="1" applyFont="1" applyFill="1" applyAlignment="1">
      <alignment horizontal="right" vertical="center"/>
    </xf>
    <xf numFmtId="185" fontId="4" fillId="7" borderId="0" xfId="0" applyNumberFormat="1" applyFont="1" applyFill="1" applyAlignment="1">
      <alignment vertical="center"/>
    </xf>
    <xf numFmtId="4" fontId="4" fillId="7" borderId="0" xfId="0" applyNumberFormat="1" applyFont="1" applyFill="1" applyAlignment="1">
      <alignment vertical="center"/>
    </xf>
    <xf numFmtId="179" fontId="4" fillId="7" borderId="9" xfId="0" applyNumberFormat="1" applyFont="1" applyFill="1" applyBorder="1" applyAlignment="1">
      <alignment horizontal="right" vertical="center"/>
    </xf>
    <xf numFmtId="186" fontId="4" fillId="9" borderId="0" xfId="0" applyNumberFormat="1" applyFont="1" applyFill="1" applyAlignment="1">
      <alignment vertical="center"/>
    </xf>
    <xf numFmtId="177" fontId="4" fillId="9" borderId="15" xfId="0" applyNumberFormat="1" applyFont="1" applyFill="1" applyBorder="1" applyAlignment="1">
      <alignment horizontal="right"/>
    </xf>
    <xf numFmtId="38" fontId="4" fillId="9" borderId="7" xfId="21" applyFont="1" applyFill="1" applyBorder="1" applyAlignment="1">
      <alignment horizontal="right" vertical="center"/>
    </xf>
    <xf numFmtId="38" fontId="4" fillId="9" borderId="15" xfId="21" applyFont="1" applyFill="1" applyBorder="1" applyAlignment="1">
      <alignment horizontal="right" vertical="center"/>
    </xf>
    <xf numFmtId="40" fontId="4" fillId="9" borderId="15" xfId="21" applyNumberFormat="1" applyFont="1" applyFill="1" applyBorder="1" applyAlignment="1">
      <alignment horizontal="right" vertical="center"/>
    </xf>
    <xf numFmtId="38" fontId="4" fillId="9" borderId="13" xfId="21" applyFont="1" applyFill="1" applyBorder="1" applyAlignment="1">
      <alignment horizontal="right" vertical="center"/>
    </xf>
    <xf numFmtId="38" fontId="4" fillId="9" borderId="4" xfId="21" applyFont="1" applyFill="1" applyBorder="1" applyAlignment="1">
      <alignment horizontal="right" vertical="center"/>
    </xf>
    <xf numFmtId="38" fontId="4" fillId="9" borderId="15" xfId="21" applyFont="1" applyFill="1" applyBorder="1"/>
    <xf numFmtId="38" fontId="4" fillId="9" borderId="15" xfId="21" applyFont="1" applyFill="1" applyBorder="1" applyAlignment="1">
      <alignment horizontal="right"/>
    </xf>
    <xf numFmtId="0" fontId="75" fillId="7" borderId="0" xfId="0" applyFont="1" applyFill="1" applyAlignment="1">
      <alignment vertical="center"/>
    </xf>
    <xf numFmtId="182" fontId="4" fillId="7" borderId="0" xfId="0" applyNumberFormat="1" applyFont="1" applyFill="1" applyAlignment="1">
      <alignment vertical="center"/>
    </xf>
    <xf numFmtId="182" fontId="4" fillId="7" borderId="0" xfId="0" applyNumberFormat="1" applyFont="1" applyFill="1" applyAlignment="1">
      <alignment horizontal="center" vertical="center"/>
    </xf>
    <xf numFmtId="199" fontId="4" fillId="9" borderId="57" xfId="21" applyNumberFormat="1" applyFont="1" applyFill="1" applyBorder="1" applyAlignment="1">
      <alignment horizontal="right" vertical="center"/>
    </xf>
    <xf numFmtId="0" fontId="4" fillId="9" borderId="57" xfId="0" applyFont="1" applyFill="1" applyBorder="1" applyAlignment="1">
      <alignment horizontal="left" vertical="center" wrapText="1"/>
    </xf>
    <xf numFmtId="0" fontId="76" fillId="7" borderId="0" xfId="0" applyFont="1" applyFill="1" applyAlignment="1">
      <alignment vertical="center"/>
    </xf>
    <xf numFmtId="176" fontId="4" fillId="8" borderId="57" xfId="0" applyNumberFormat="1" applyFont="1" applyFill="1" applyBorder="1" applyAlignment="1">
      <alignment horizontal="center" vertical="center" wrapText="1"/>
    </xf>
    <xf numFmtId="0" fontId="4" fillId="8" borderId="57" xfId="0" applyFont="1" applyFill="1" applyBorder="1" applyAlignment="1">
      <alignment horizontal="center" vertical="center"/>
    </xf>
    <xf numFmtId="1" fontId="4" fillId="7" borderId="57" xfId="0" applyNumberFormat="1" applyFont="1" applyFill="1" applyBorder="1" applyAlignment="1">
      <alignment vertical="center"/>
    </xf>
    <xf numFmtId="178" fontId="4" fillId="9" borderId="57" xfId="0" applyNumberFormat="1" applyFont="1" applyFill="1" applyBorder="1" applyAlignment="1">
      <alignment horizontal="right" vertical="center"/>
    </xf>
    <xf numFmtId="178" fontId="4" fillId="0" borderId="0" xfId="20" applyNumberFormat="1" applyFont="1" applyFill="1" applyBorder="1"/>
    <xf numFmtId="0" fontId="4" fillId="0" borderId="0" xfId="0" applyFont="1" applyAlignment="1">
      <alignment vertical="center"/>
    </xf>
    <xf numFmtId="0" fontId="77" fillId="0" borderId="0" xfId="0" applyFont="1"/>
    <xf numFmtId="203" fontId="4" fillId="9" borderId="0" xfId="20" applyNumberFormat="1" applyFont="1" applyFill="1" applyBorder="1"/>
    <xf numFmtId="176" fontId="4" fillId="7" borderId="4" xfId="0" applyNumberFormat="1" applyFont="1" applyFill="1" applyBorder="1" applyAlignment="1">
      <alignment horizontal="center" vertical="center"/>
    </xf>
    <xf numFmtId="38" fontId="4" fillId="9" borderId="4" xfId="21" applyFont="1" applyFill="1" applyBorder="1" applyAlignment="1">
      <alignment vertical="center"/>
    </xf>
    <xf numFmtId="38" fontId="4" fillId="7" borderId="4" xfId="21" applyFont="1" applyFill="1" applyBorder="1" applyAlignment="1">
      <alignment vertical="center"/>
    </xf>
    <xf numFmtId="0" fontId="4" fillId="7" borderId="57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left" vertical="center" wrapText="1"/>
    </xf>
    <xf numFmtId="176" fontId="4" fillId="7" borderId="13" xfId="0" applyNumberFormat="1" applyFont="1" applyFill="1" applyBorder="1" applyAlignment="1">
      <alignment horizontal="center" vertical="center"/>
    </xf>
    <xf numFmtId="38" fontId="4" fillId="7" borderId="13" xfId="21" applyFont="1" applyFill="1" applyBorder="1" applyAlignment="1">
      <alignment vertical="center"/>
    </xf>
    <xf numFmtId="176" fontId="4" fillId="9" borderId="4" xfId="0" applyNumberFormat="1" applyFont="1" applyFill="1" applyBorder="1" applyAlignment="1">
      <alignment horizontal="center" vertical="center"/>
    </xf>
    <xf numFmtId="38" fontId="4" fillId="7" borderId="4" xfId="0" applyNumberFormat="1" applyFont="1" applyFill="1" applyBorder="1" applyAlignment="1">
      <alignment vertical="center"/>
    </xf>
    <xf numFmtId="177" fontId="4" fillId="7" borderId="4" xfId="0" applyNumberFormat="1" applyFont="1" applyFill="1" applyBorder="1" applyAlignment="1">
      <alignment vertical="center"/>
    </xf>
    <xf numFmtId="0" fontId="4" fillId="9" borderId="4" xfId="22" applyFont="1" applyFill="1" applyBorder="1" applyAlignment="1">
      <alignment horizontal="center" vertical="center"/>
    </xf>
    <xf numFmtId="0" fontId="4" fillId="7" borderId="57" xfId="0" applyFont="1" applyFill="1" applyBorder="1" applyAlignment="1">
      <alignment horizontal="left" vertical="center" wrapText="1"/>
    </xf>
    <xf numFmtId="176" fontId="4" fillId="7" borderId="57" xfId="0" applyNumberFormat="1" applyFont="1" applyFill="1" applyBorder="1" applyAlignment="1">
      <alignment horizontal="center" vertical="center"/>
    </xf>
    <xf numFmtId="202" fontId="4" fillId="9" borderId="57" xfId="21" applyNumberFormat="1" applyFont="1" applyFill="1" applyBorder="1" applyAlignment="1">
      <alignment horizontal="right" vertical="center"/>
    </xf>
    <xf numFmtId="40" fontId="4" fillId="9" borderId="57" xfId="21" applyNumberFormat="1" applyFont="1" applyFill="1" applyBorder="1" applyAlignment="1">
      <alignment horizontal="right" vertical="center"/>
    </xf>
    <xf numFmtId="176" fontId="4" fillId="7" borderId="57" xfId="0" applyNumberFormat="1" applyFont="1" applyFill="1" applyBorder="1" applyAlignment="1">
      <alignment horizontal="center" vertical="top"/>
    </xf>
    <xf numFmtId="3" fontId="4" fillId="9" borderId="57" xfId="0" applyNumberFormat="1" applyFont="1" applyFill="1" applyBorder="1" applyAlignment="1">
      <alignment horizontal="right" vertical="center"/>
    </xf>
    <xf numFmtId="201" fontId="4" fillId="9" borderId="57" xfId="21" applyNumberFormat="1" applyFont="1" applyFill="1" applyBorder="1" applyAlignment="1">
      <alignment horizontal="right" vertical="center"/>
    </xf>
    <xf numFmtId="195" fontId="4" fillId="9" borderId="57" xfId="0" applyNumberFormat="1" applyFont="1" applyFill="1" applyBorder="1" applyAlignment="1">
      <alignment horizontal="right" vertical="center"/>
    </xf>
    <xf numFmtId="203" fontId="4" fillId="9" borderId="57" xfId="0" applyNumberFormat="1" applyFont="1" applyFill="1" applyBorder="1" applyAlignment="1">
      <alignment horizontal="right" vertical="center"/>
    </xf>
    <xf numFmtId="186" fontId="4" fillId="9" borderId="57" xfId="0" applyNumberFormat="1" applyFont="1" applyFill="1" applyBorder="1" applyAlignment="1">
      <alignment horizontal="right" vertical="center"/>
    </xf>
    <xf numFmtId="0" fontId="4" fillId="9" borderId="57" xfId="22" applyFont="1" applyFill="1" applyBorder="1" applyAlignment="1">
      <alignment horizontal="center" vertical="center"/>
    </xf>
    <xf numFmtId="0" fontId="4" fillId="8" borderId="57" xfId="22" applyFont="1" applyFill="1" applyBorder="1" applyAlignment="1">
      <alignment horizontal="center" vertical="center"/>
    </xf>
    <xf numFmtId="0" fontId="4" fillId="8" borderId="57" xfId="0" applyFont="1" applyFill="1" applyBorder="1" applyAlignment="1">
      <alignment horizontal="center"/>
    </xf>
    <xf numFmtId="0" fontId="72" fillId="8" borderId="57" xfId="22" applyFont="1" applyFill="1" applyBorder="1" applyAlignment="1">
      <alignment horizontal="center" vertical="center"/>
    </xf>
    <xf numFmtId="0" fontId="4" fillId="9" borderId="11" xfId="0" applyFont="1" applyFill="1" applyBorder="1"/>
    <xf numFmtId="0" fontId="4" fillId="9" borderId="13" xfId="0" applyFont="1" applyFill="1" applyBorder="1" applyAlignment="1">
      <alignment vertical="center"/>
    </xf>
    <xf numFmtId="0" fontId="6" fillId="36" borderId="0" xfId="0" applyFont="1" applyFill="1"/>
    <xf numFmtId="0" fontId="4" fillId="0" borderId="23" xfId="0" applyFont="1" applyBorder="1"/>
    <xf numFmtId="0" fontId="4" fillId="7" borderId="57" xfId="0" applyFont="1" applyFill="1" applyBorder="1" applyAlignment="1">
      <alignment vertical="center" wrapText="1"/>
    </xf>
    <xf numFmtId="3" fontId="4" fillId="7" borderId="57" xfId="0" applyNumberFormat="1" applyFont="1" applyFill="1" applyBorder="1" applyAlignment="1">
      <alignment vertical="center"/>
    </xf>
    <xf numFmtId="38" fontId="4" fillId="7" borderId="57" xfId="21" applyFont="1" applyFill="1" applyBorder="1" applyAlignment="1">
      <alignment vertical="center"/>
    </xf>
    <xf numFmtId="38" fontId="4" fillId="7" borderId="57" xfId="0" applyNumberFormat="1" applyFont="1" applyFill="1" applyBorder="1" applyAlignment="1">
      <alignment vertical="center"/>
    </xf>
    <xf numFmtId="38" fontId="6" fillId="9" borderId="0" xfId="0" applyNumberFormat="1" applyFont="1" applyFill="1"/>
    <xf numFmtId="38" fontId="4" fillId="9" borderId="67" xfId="0" applyNumberFormat="1" applyFont="1" applyFill="1" applyBorder="1" applyAlignment="1">
      <alignment horizontal="right" vertical="center"/>
    </xf>
    <xf numFmtId="40" fontId="4" fillId="9" borderId="4" xfId="0" applyNumberFormat="1" applyFont="1" applyFill="1" applyBorder="1" applyAlignment="1">
      <alignment horizontal="right" vertical="center"/>
    </xf>
    <xf numFmtId="38" fontId="4" fillId="0" borderId="15" xfId="0" applyNumberFormat="1" applyFont="1" applyBorder="1" applyAlignment="1">
      <alignment horizontal="right" vertical="center"/>
    </xf>
    <xf numFmtId="0" fontId="15" fillId="9" borderId="0" xfId="0" applyFont="1" applyFill="1" applyAlignment="1">
      <alignment vertical="center"/>
    </xf>
    <xf numFmtId="9" fontId="4" fillId="9" borderId="64" xfId="0" applyNumberFormat="1" applyFont="1" applyFill="1" applyBorder="1" applyAlignment="1">
      <alignment horizontal="right" vertical="center"/>
    </xf>
    <xf numFmtId="191" fontId="6" fillId="9" borderId="0" xfId="0" applyNumberFormat="1" applyFont="1" applyFill="1"/>
    <xf numFmtId="38" fontId="4" fillId="0" borderId="15" xfId="21" applyFont="1" applyFill="1" applyBorder="1" applyAlignment="1">
      <alignment horizontal="right" vertical="center"/>
    </xf>
    <xf numFmtId="0" fontId="4" fillId="8" borderId="67" xfId="0" applyFont="1" applyFill="1" applyBorder="1" applyAlignment="1">
      <alignment horizontal="center"/>
    </xf>
    <xf numFmtId="0" fontId="4" fillId="9" borderId="65" xfId="0" applyFont="1" applyFill="1" applyBorder="1" applyAlignment="1">
      <alignment vertical="center"/>
    </xf>
    <xf numFmtId="38" fontId="4" fillId="9" borderId="57" xfId="0" applyNumberFormat="1" applyFont="1" applyFill="1" applyBorder="1" applyAlignment="1">
      <alignment horizontal="right" vertical="center"/>
    </xf>
    <xf numFmtId="0" fontId="4" fillId="9" borderId="66" xfId="0" applyFont="1" applyFill="1" applyBorder="1" applyAlignment="1">
      <alignment horizontal="left" vertical="center"/>
    </xf>
    <xf numFmtId="40" fontId="4" fillId="9" borderId="57" xfId="0" applyNumberFormat="1" applyFont="1" applyFill="1" applyBorder="1" applyAlignment="1">
      <alignment horizontal="right" vertical="center"/>
    </xf>
    <xf numFmtId="38" fontId="4" fillId="9" borderId="13" xfId="0" applyNumberFormat="1" applyFont="1" applyFill="1" applyBorder="1" applyAlignment="1">
      <alignment vertical="center"/>
    </xf>
    <xf numFmtId="38" fontId="4" fillId="9" borderId="4" xfId="0" applyNumberFormat="1" applyFont="1" applyFill="1" applyBorder="1" applyAlignment="1">
      <alignment vertical="center"/>
    </xf>
    <xf numFmtId="40" fontId="4" fillId="9" borderId="15" xfId="21" applyNumberFormat="1" applyFont="1" applyFill="1" applyBorder="1"/>
    <xf numFmtId="40" fontId="4" fillId="9" borderId="20" xfId="21" applyNumberFormat="1" applyFont="1" applyFill="1" applyBorder="1"/>
    <xf numFmtId="182" fontId="4" fillId="9" borderId="57" xfId="0" applyNumberFormat="1" applyFont="1" applyFill="1" applyBorder="1" applyAlignment="1">
      <alignment horizontal="right" vertical="center"/>
    </xf>
    <xf numFmtId="40" fontId="4" fillId="9" borderId="57" xfId="0" applyNumberFormat="1" applyFont="1" applyFill="1" applyBorder="1" applyAlignment="1">
      <alignment horizontal="right"/>
    </xf>
    <xf numFmtId="202" fontId="4" fillId="9" borderId="57" xfId="0" applyNumberFormat="1" applyFont="1" applyFill="1" applyBorder="1" applyAlignment="1">
      <alignment horizontal="right" vertical="center"/>
    </xf>
    <xf numFmtId="202" fontId="4" fillId="9" borderId="57" xfId="0" applyNumberFormat="1" applyFont="1" applyFill="1" applyBorder="1" applyAlignment="1">
      <alignment horizontal="right"/>
    </xf>
    <xf numFmtId="38" fontId="4" fillId="9" borderId="57" xfId="0" applyNumberFormat="1" applyFont="1" applyFill="1" applyBorder="1" applyAlignment="1">
      <alignment horizontal="right"/>
    </xf>
    <xf numFmtId="202" fontId="4" fillId="9" borderId="13" xfId="0" applyNumberFormat="1" applyFont="1" applyFill="1" applyBorder="1" applyAlignment="1">
      <alignment vertical="center"/>
    </xf>
    <xf numFmtId="40" fontId="4" fillId="9" borderId="13" xfId="0" applyNumberFormat="1" applyFont="1" applyFill="1" applyBorder="1" applyAlignment="1">
      <alignment vertical="center"/>
    </xf>
    <xf numFmtId="0" fontId="4" fillId="9" borderId="13" xfId="0" applyFont="1" applyFill="1" applyBorder="1" applyAlignment="1">
      <alignment horizontal="left" vertical="center" wrapText="1"/>
    </xf>
    <xf numFmtId="177" fontId="4" fillId="7" borderId="13" xfId="0" applyNumberFormat="1" applyFont="1" applyFill="1" applyBorder="1" applyAlignment="1">
      <alignment vertical="center"/>
    </xf>
    <xf numFmtId="0" fontId="4" fillId="9" borderId="66" xfId="0" applyFont="1" applyFill="1" applyBorder="1"/>
    <xf numFmtId="176" fontId="4" fillId="8" borderId="66" xfId="0" applyNumberFormat="1" applyFont="1" applyFill="1" applyBorder="1" applyAlignment="1">
      <alignment horizontal="center" vertical="center" wrapText="1"/>
    </xf>
    <xf numFmtId="0" fontId="4" fillId="7" borderId="66" xfId="0" applyFont="1" applyFill="1" applyBorder="1" applyAlignment="1">
      <alignment horizontal="center" vertical="center"/>
    </xf>
    <xf numFmtId="176" fontId="4" fillId="8" borderId="64" xfId="0" applyNumberFormat="1" applyFont="1" applyFill="1" applyBorder="1" applyAlignment="1">
      <alignment horizontal="center" vertical="center" wrapText="1"/>
    </xf>
    <xf numFmtId="207" fontId="4" fillId="9" borderId="57" xfId="0" applyNumberFormat="1" applyFont="1" applyFill="1" applyBorder="1" applyAlignment="1">
      <alignment horizontal="right" vertical="center"/>
    </xf>
    <xf numFmtId="0" fontId="73" fillId="7" borderId="0" xfId="0" applyFont="1" applyFill="1" applyAlignment="1">
      <alignment vertical="center"/>
    </xf>
    <xf numFmtId="0" fontId="63" fillId="9" borderId="0" xfId="0" applyFont="1" applyFill="1" applyAlignment="1">
      <alignment vertical="center"/>
    </xf>
    <xf numFmtId="0" fontId="73" fillId="9" borderId="0" xfId="0" applyFont="1" applyFill="1" applyAlignment="1">
      <alignment vertical="center"/>
    </xf>
    <xf numFmtId="0" fontId="73" fillId="9" borderId="0" xfId="0" applyFont="1" applyFill="1" applyAlignment="1">
      <alignment vertical="center" wrapText="1"/>
    </xf>
    <xf numFmtId="178" fontId="73" fillId="9" borderId="0" xfId="20" applyNumberFormat="1" applyFont="1" applyFill="1"/>
    <xf numFmtId="0" fontId="4" fillId="9" borderId="16" xfId="0" applyFont="1" applyFill="1" applyBorder="1" applyAlignment="1">
      <alignment vertical="center"/>
    </xf>
    <xf numFmtId="0" fontId="73" fillId="9" borderId="0" xfId="22" applyFont="1" applyFill="1" applyAlignment="1">
      <alignment horizontal="center" vertical="center"/>
    </xf>
    <xf numFmtId="0" fontId="15" fillId="9" borderId="0" xfId="0" applyFont="1" applyFill="1" applyAlignment="1">
      <alignment vertical="top"/>
    </xf>
    <xf numFmtId="0" fontId="4" fillId="9" borderId="64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63" fillId="7" borderId="0" xfId="0" applyFont="1" applyFill="1" applyAlignment="1">
      <alignment vertical="center"/>
    </xf>
    <xf numFmtId="0" fontId="81" fillId="7" borderId="0" xfId="0" applyFont="1" applyFill="1" applyAlignment="1">
      <alignment vertical="center"/>
    </xf>
    <xf numFmtId="0" fontId="73" fillId="7" borderId="0" xfId="0" applyFont="1" applyFill="1" applyAlignment="1">
      <alignment vertical="center" wrapText="1"/>
    </xf>
    <xf numFmtId="0" fontId="73" fillId="7" borderId="0" xfId="0" applyFont="1" applyFill="1" applyAlignment="1">
      <alignment horizontal="center" vertical="center"/>
    </xf>
    <xf numFmtId="0" fontId="73" fillId="7" borderId="0" xfId="0" applyFont="1" applyFill="1" applyAlignment="1">
      <alignment horizontal="left" vertical="center"/>
    </xf>
    <xf numFmtId="176" fontId="73" fillId="7" borderId="0" xfId="0" applyNumberFormat="1" applyFont="1" applyFill="1" applyAlignment="1">
      <alignment horizontal="center" vertical="center"/>
    </xf>
    <xf numFmtId="0" fontId="73" fillId="9" borderId="0" xfId="0" applyFont="1" applyFill="1" applyAlignment="1">
      <alignment horizontal="left" vertical="center" wrapText="1"/>
    </xf>
    <xf numFmtId="4" fontId="73" fillId="9" borderId="0" xfId="0" applyNumberFormat="1" applyFont="1" applyFill="1" applyAlignment="1">
      <alignment vertical="center"/>
    </xf>
    <xf numFmtId="0" fontId="15" fillId="7" borderId="0" xfId="0" applyFont="1" applyFill="1" applyAlignment="1">
      <alignment vertical="center"/>
    </xf>
    <xf numFmtId="185" fontId="73" fillId="7" borderId="0" xfId="0" applyNumberFormat="1" applyFont="1" applyFill="1" applyAlignment="1">
      <alignment horizontal="right" vertical="center"/>
    </xf>
    <xf numFmtId="0" fontId="79" fillId="7" borderId="0" xfId="0" applyFont="1" applyFill="1" applyAlignment="1">
      <alignment horizontal="left" vertical="center" wrapText="1"/>
    </xf>
    <xf numFmtId="0" fontId="73" fillId="7" borderId="0" xfId="0" applyFont="1" applyFill="1" applyAlignment="1">
      <alignment horizontal="left" vertical="center" wrapText="1"/>
    </xf>
    <xf numFmtId="0" fontId="4" fillId="7" borderId="64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horizontal="left" vertical="center" wrapText="1"/>
    </xf>
    <xf numFmtId="176" fontId="4" fillId="8" borderId="63" xfId="0" applyNumberFormat="1" applyFont="1" applyFill="1" applyBorder="1" applyAlignment="1">
      <alignment horizontal="center" vertical="center" wrapText="1"/>
    </xf>
    <xf numFmtId="176" fontId="4" fillId="7" borderId="64" xfId="0" applyNumberFormat="1" applyFont="1" applyFill="1" applyBorder="1" applyAlignment="1">
      <alignment horizontal="center" vertical="center"/>
    </xf>
    <xf numFmtId="0" fontId="82" fillId="7" borderId="0" xfId="0" applyFont="1" applyFill="1" applyAlignment="1">
      <alignment vertical="center"/>
    </xf>
    <xf numFmtId="0" fontId="84" fillId="9" borderId="57" xfId="0" applyFont="1" applyFill="1" applyBorder="1" applyAlignment="1">
      <alignment horizontal="left" vertical="center" wrapText="1"/>
    </xf>
    <xf numFmtId="176" fontId="4" fillId="9" borderId="57" xfId="0" applyNumberFormat="1" applyFont="1" applyFill="1" applyBorder="1" applyAlignment="1">
      <alignment horizontal="center" vertical="center"/>
    </xf>
    <xf numFmtId="0" fontId="85" fillId="7" borderId="0" xfId="0" applyFont="1" applyFill="1" applyAlignment="1">
      <alignment vertical="center" wrapText="1"/>
    </xf>
    <xf numFmtId="182" fontId="4" fillId="9" borderId="0" xfId="0" applyNumberFormat="1" applyFont="1" applyFill="1"/>
    <xf numFmtId="0" fontId="85" fillId="9" borderId="0" xfId="0" applyFont="1" applyFill="1" applyAlignment="1">
      <alignment horizontal="left" vertical="center" wrapText="1"/>
    </xf>
    <xf numFmtId="4" fontId="78" fillId="9" borderId="0" xfId="0" applyNumberFormat="1" applyFont="1" applyFill="1" applyAlignment="1">
      <alignment vertical="center"/>
    </xf>
    <xf numFmtId="4" fontId="85" fillId="9" borderId="0" xfId="0" applyNumberFormat="1" applyFont="1" applyFill="1" applyAlignment="1">
      <alignment vertical="center"/>
    </xf>
    <xf numFmtId="0" fontId="85" fillId="7" borderId="0" xfId="0" applyFont="1" applyFill="1" applyAlignment="1">
      <alignment horizontal="left" vertical="center" wrapText="1"/>
    </xf>
    <xf numFmtId="0" fontId="85" fillId="7" borderId="0" xfId="0" applyFont="1" applyFill="1" applyAlignment="1">
      <alignment vertical="center"/>
    </xf>
    <xf numFmtId="0" fontId="78" fillId="7" borderId="0" xfId="0" applyFont="1" applyFill="1" applyAlignment="1">
      <alignment horizontal="left" vertical="center" wrapText="1"/>
    </xf>
    <xf numFmtId="0" fontId="4" fillId="7" borderId="0" xfId="0" applyFont="1" applyFill="1" applyAlignment="1">
      <alignment horizontal="left" vertical="center" wrapText="1"/>
    </xf>
    <xf numFmtId="0" fontId="4" fillId="8" borderId="64" xfId="22" applyFont="1" applyFill="1" applyBorder="1" applyAlignment="1">
      <alignment horizontal="center" vertical="center"/>
    </xf>
    <xf numFmtId="0" fontId="4" fillId="9" borderId="57" xfId="22" applyFont="1" applyFill="1" applyBorder="1">
      <alignment vertical="center"/>
    </xf>
    <xf numFmtId="0" fontId="4" fillId="9" borderId="64" xfId="22" applyFont="1" applyFill="1" applyBorder="1">
      <alignment vertical="center"/>
    </xf>
    <xf numFmtId="0" fontId="4" fillId="9" borderId="66" xfId="0" applyFont="1" applyFill="1" applyBorder="1" applyAlignment="1">
      <alignment vertical="center"/>
    </xf>
    <xf numFmtId="0" fontId="4" fillId="9" borderId="64" xfId="22" applyFont="1" applyFill="1" applyBorder="1" applyAlignment="1">
      <alignment horizontal="center" vertical="center"/>
    </xf>
    <xf numFmtId="0" fontId="73" fillId="9" borderId="61" xfId="22" applyFont="1" applyFill="1" applyBorder="1" applyAlignment="1">
      <alignment vertical="center" wrapText="1"/>
    </xf>
    <xf numFmtId="0" fontId="73" fillId="9" borderId="61" xfId="22" applyFont="1" applyFill="1" applyBorder="1" applyAlignment="1">
      <alignment horizontal="center" vertical="center"/>
    </xf>
    <xf numFmtId="0" fontId="4" fillId="9" borderId="64" xfId="0" applyFont="1" applyFill="1" applyBorder="1"/>
    <xf numFmtId="0" fontId="4" fillId="9" borderId="65" xfId="0" applyFont="1" applyFill="1" applyBorder="1" applyAlignment="1">
      <alignment vertical="center" wrapText="1"/>
    </xf>
    <xf numFmtId="0" fontId="4" fillId="9" borderId="64" xfId="0" applyFont="1" applyFill="1" applyBorder="1" applyAlignment="1">
      <alignment horizontal="left" vertical="center" wrapText="1"/>
    </xf>
    <xf numFmtId="0" fontId="4" fillId="9" borderId="64" xfId="0" applyFont="1" applyFill="1" applyBorder="1" applyAlignment="1">
      <alignment wrapText="1"/>
    </xf>
    <xf numFmtId="0" fontId="4" fillId="9" borderId="67" xfId="22" applyFont="1" applyFill="1" applyBorder="1">
      <alignment vertical="center"/>
    </xf>
    <xf numFmtId="0" fontId="4" fillId="9" borderId="65" xfId="0" applyFont="1" applyFill="1" applyBorder="1" applyAlignment="1">
      <alignment horizontal="left" vertical="center"/>
    </xf>
    <xf numFmtId="0" fontId="4" fillId="9" borderId="63" xfId="22" applyFont="1" applyFill="1" applyBorder="1">
      <alignment vertical="center"/>
    </xf>
    <xf numFmtId="0" fontId="4" fillId="9" borderId="62" xfId="0" applyFont="1" applyFill="1" applyBorder="1" applyAlignment="1">
      <alignment vertical="center"/>
    </xf>
    <xf numFmtId="0" fontId="4" fillId="9" borderId="61" xfId="0" applyFont="1" applyFill="1" applyBorder="1" applyAlignment="1">
      <alignment vertical="center"/>
    </xf>
    <xf numFmtId="0" fontId="4" fillId="9" borderId="61" xfId="0" applyFont="1" applyFill="1" applyBorder="1"/>
    <xf numFmtId="38" fontId="4" fillId="9" borderId="67" xfId="21" applyFont="1" applyFill="1" applyBorder="1" applyAlignment="1">
      <alignment horizontal="right" vertical="center"/>
    </xf>
    <xf numFmtId="40" fontId="4" fillId="9" borderId="67" xfId="21" applyNumberFormat="1" applyFont="1" applyFill="1" applyBorder="1" applyAlignment="1">
      <alignment horizontal="right" vertical="center"/>
    </xf>
    <xf numFmtId="0" fontId="4" fillId="9" borderId="57" xfId="0" applyFont="1" applyFill="1" applyBorder="1" applyAlignment="1">
      <alignment horizontal="center" vertical="center" wrapText="1"/>
    </xf>
    <xf numFmtId="0" fontId="4" fillId="9" borderId="63" xfId="0" applyFont="1" applyFill="1" applyBorder="1" applyAlignment="1">
      <alignment vertical="center"/>
    </xf>
    <xf numFmtId="40" fontId="4" fillId="9" borderId="67" xfId="0" applyNumberFormat="1" applyFont="1" applyFill="1" applyBorder="1" applyAlignment="1">
      <alignment horizontal="right" vertical="center"/>
    </xf>
    <xf numFmtId="177" fontId="4" fillId="9" borderId="57" xfId="0" applyNumberFormat="1" applyFont="1" applyFill="1" applyBorder="1" applyAlignment="1">
      <alignment horizontal="right" vertical="center"/>
    </xf>
    <xf numFmtId="180" fontId="4" fillId="9" borderId="57" xfId="0" applyNumberFormat="1" applyFont="1" applyFill="1" applyBorder="1" applyAlignment="1">
      <alignment horizontal="right" vertical="center"/>
    </xf>
    <xf numFmtId="180" fontId="4" fillId="9" borderId="67" xfId="0" applyNumberFormat="1" applyFont="1" applyFill="1" applyBorder="1" applyAlignment="1">
      <alignment horizontal="right" vertical="center"/>
    </xf>
    <xf numFmtId="177" fontId="4" fillId="9" borderId="67" xfId="0" applyNumberFormat="1" applyFont="1" applyFill="1" applyBorder="1" applyAlignment="1">
      <alignment horizontal="right" vertical="center"/>
    </xf>
    <xf numFmtId="0" fontId="4" fillId="8" borderId="67" xfId="22" applyFont="1" applyFill="1" applyBorder="1" applyAlignment="1">
      <alignment horizontal="center" vertical="center"/>
    </xf>
    <xf numFmtId="199" fontId="4" fillId="9" borderId="67" xfId="21" applyNumberFormat="1" applyFont="1" applyFill="1" applyBorder="1" applyAlignment="1">
      <alignment horizontal="right" vertical="center"/>
    </xf>
    <xf numFmtId="202" fontId="4" fillId="9" borderId="67" xfId="21" applyNumberFormat="1" applyFont="1" applyFill="1" applyBorder="1" applyAlignment="1">
      <alignment horizontal="right" vertical="center"/>
    </xf>
    <xf numFmtId="0" fontId="4" fillId="9" borderId="57" xfId="0" applyFont="1" applyFill="1" applyBorder="1" applyAlignment="1">
      <alignment horizontal="center"/>
    </xf>
    <xf numFmtId="40" fontId="4" fillId="9" borderId="67" xfId="21" applyNumberFormat="1" applyFont="1" applyFill="1" applyBorder="1"/>
    <xf numFmtId="38" fontId="4" fillId="9" borderId="57" xfId="21" applyFont="1" applyFill="1" applyBorder="1"/>
    <xf numFmtId="2" fontId="4" fillId="9" borderId="57" xfId="0" applyNumberFormat="1" applyFont="1" applyFill="1" applyBorder="1"/>
    <xf numFmtId="2" fontId="4" fillId="9" borderId="67" xfId="0" applyNumberFormat="1" applyFont="1" applyFill="1" applyBorder="1"/>
    <xf numFmtId="1" fontId="4" fillId="9" borderId="67" xfId="0" applyNumberFormat="1" applyFont="1" applyFill="1" applyBorder="1"/>
    <xf numFmtId="0" fontId="4" fillId="9" borderId="62" xfId="0" applyFont="1" applyFill="1" applyBorder="1"/>
    <xf numFmtId="1" fontId="4" fillId="9" borderId="57" xfId="0" applyNumberFormat="1" applyFont="1" applyFill="1" applyBorder="1"/>
    <xf numFmtId="0" fontId="4" fillId="9" borderId="66" xfId="0" applyFont="1" applyFill="1" applyBorder="1" applyAlignment="1">
      <alignment horizontal="center" vertical="center"/>
    </xf>
    <xf numFmtId="0" fontId="72" fillId="8" borderId="67" xfId="22" applyFont="1" applyFill="1" applyBorder="1" applyAlignment="1">
      <alignment horizontal="center" vertical="center"/>
    </xf>
    <xf numFmtId="0" fontId="4" fillId="8" borderId="67" xfId="0" applyFont="1" applyFill="1" applyBorder="1" applyAlignment="1">
      <alignment horizontal="center" vertical="center"/>
    </xf>
    <xf numFmtId="38" fontId="4" fillId="9" borderId="57" xfId="0" applyNumberFormat="1" applyFont="1" applyFill="1" applyBorder="1" applyAlignment="1">
      <alignment vertical="center"/>
    </xf>
    <xf numFmtId="176" fontId="4" fillId="7" borderId="57" xfId="0" applyNumberFormat="1" applyFont="1" applyFill="1" applyBorder="1" applyAlignment="1">
      <alignment horizontal="left" vertical="center" wrapText="1"/>
    </xf>
    <xf numFmtId="176" fontId="4" fillId="7" borderId="57" xfId="0" applyNumberFormat="1" applyFont="1" applyFill="1" applyBorder="1" applyAlignment="1">
      <alignment horizontal="center" vertical="center" wrapText="1"/>
    </xf>
    <xf numFmtId="202" fontId="4" fillId="7" borderId="57" xfId="21" applyNumberFormat="1" applyFont="1" applyFill="1" applyBorder="1" applyAlignment="1">
      <alignment horizontal="right" vertical="center"/>
    </xf>
    <xf numFmtId="176" fontId="4" fillId="9" borderId="57" xfId="0" applyNumberFormat="1" applyFont="1" applyFill="1" applyBorder="1" applyAlignment="1">
      <alignment horizontal="left" vertical="center" wrapText="1"/>
    </xf>
    <xf numFmtId="199" fontId="4" fillId="7" borderId="57" xfId="21" applyNumberFormat="1" applyFont="1" applyFill="1" applyBorder="1" applyAlignment="1">
      <alignment horizontal="right" vertical="center"/>
    </xf>
    <xf numFmtId="184" fontId="4" fillId="7" borderId="57" xfId="0" applyNumberFormat="1" applyFont="1" applyFill="1" applyBorder="1" applyAlignment="1">
      <alignment vertical="center"/>
    </xf>
    <xf numFmtId="185" fontId="4" fillId="7" borderId="57" xfId="0" applyNumberFormat="1" applyFont="1" applyFill="1" applyBorder="1" applyAlignment="1">
      <alignment vertical="center"/>
    </xf>
    <xf numFmtId="190" fontId="4" fillId="7" borderId="57" xfId="0" applyNumberFormat="1" applyFont="1" applyFill="1" applyBorder="1" applyAlignment="1">
      <alignment vertical="center"/>
    </xf>
    <xf numFmtId="176" fontId="4" fillId="8" borderId="67" xfId="0" applyNumberFormat="1" applyFont="1" applyFill="1" applyBorder="1" applyAlignment="1">
      <alignment horizontal="center" vertical="center" wrapText="1"/>
    </xf>
    <xf numFmtId="38" fontId="4" fillId="7" borderId="57" xfId="21" applyFont="1" applyFill="1" applyBorder="1" applyAlignment="1">
      <alignment horizontal="right" vertical="center"/>
    </xf>
    <xf numFmtId="199" fontId="4" fillId="7" borderId="57" xfId="21" applyNumberFormat="1" applyFont="1" applyFill="1" applyBorder="1" applyAlignment="1">
      <alignment vertical="center"/>
    </xf>
    <xf numFmtId="38" fontId="4" fillId="10" borderId="57" xfId="21" applyFont="1" applyFill="1" applyBorder="1" applyAlignment="1">
      <alignment vertical="center"/>
    </xf>
    <xf numFmtId="0" fontId="73" fillId="9" borderId="61" xfId="0" applyFont="1" applyFill="1" applyBorder="1" applyAlignment="1">
      <alignment horizontal="left" vertical="center" wrapText="1"/>
    </xf>
    <xf numFmtId="177" fontId="4" fillId="7" borderId="61" xfId="0" applyNumberFormat="1" applyFont="1" applyFill="1" applyBorder="1" applyAlignment="1">
      <alignment vertical="center"/>
    </xf>
    <xf numFmtId="38" fontId="4" fillId="9" borderId="57" xfId="21" applyFont="1" applyFill="1" applyBorder="1" applyAlignment="1">
      <alignment vertical="center"/>
    </xf>
    <xf numFmtId="177" fontId="4" fillId="9" borderId="57" xfId="0" applyNumberFormat="1" applyFont="1" applyFill="1" applyBorder="1" applyAlignment="1">
      <alignment vertical="center"/>
    </xf>
    <xf numFmtId="177" fontId="4" fillId="7" borderId="57" xfId="0" applyNumberFormat="1" applyFont="1" applyFill="1" applyBorder="1" applyAlignment="1">
      <alignment vertical="center"/>
    </xf>
    <xf numFmtId="0" fontId="4" fillId="9" borderId="67" xfId="0" applyFont="1" applyFill="1" applyBorder="1" applyAlignment="1">
      <alignment horizontal="left" vertical="center" wrapText="1"/>
    </xf>
    <xf numFmtId="176" fontId="4" fillId="7" borderId="67" xfId="0" applyNumberFormat="1" applyFont="1" applyFill="1" applyBorder="1" applyAlignment="1">
      <alignment horizontal="center" vertical="center"/>
    </xf>
    <xf numFmtId="38" fontId="4" fillId="9" borderId="67" xfId="21" applyFont="1" applyFill="1" applyBorder="1" applyAlignment="1">
      <alignment vertical="center"/>
    </xf>
    <xf numFmtId="38" fontId="4" fillId="7" borderId="67" xfId="21" applyFont="1" applyFill="1" applyBorder="1" applyAlignment="1">
      <alignment vertical="center"/>
    </xf>
    <xf numFmtId="2" fontId="4" fillId="7" borderId="57" xfId="0" applyNumberFormat="1" applyFont="1" applyFill="1" applyBorder="1" applyAlignment="1">
      <alignment vertical="center"/>
    </xf>
    <xf numFmtId="40" fontId="4" fillId="7" borderId="57" xfId="21" applyNumberFormat="1" applyFont="1" applyFill="1" applyBorder="1" applyAlignment="1">
      <alignment vertical="center"/>
    </xf>
    <xf numFmtId="0" fontId="4" fillId="9" borderId="57" xfId="0" applyFont="1" applyFill="1" applyBorder="1" applyAlignment="1">
      <alignment horizontal="left" wrapText="1"/>
    </xf>
    <xf numFmtId="40" fontId="4" fillId="7" borderId="57" xfId="21" applyNumberFormat="1" applyFont="1" applyFill="1" applyBorder="1" applyAlignment="1">
      <alignment horizontal="right" vertical="center"/>
    </xf>
    <xf numFmtId="10" fontId="4" fillId="9" borderId="57" xfId="0" applyNumberFormat="1" applyFont="1" applyFill="1" applyBorder="1" applyAlignment="1">
      <alignment vertical="center"/>
    </xf>
    <xf numFmtId="196" fontId="4" fillId="9" borderId="57" xfId="0" applyNumberFormat="1" applyFont="1" applyFill="1" applyBorder="1" applyAlignment="1">
      <alignment vertical="center"/>
    </xf>
    <xf numFmtId="4" fontId="4" fillId="9" borderId="57" xfId="0" applyNumberFormat="1" applyFont="1" applyFill="1" applyBorder="1" applyAlignment="1">
      <alignment vertical="center"/>
    </xf>
    <xf numFmtId="3" fontId="4" fillId="9" borderId="57" xfId="0" applyNumberFormat="1" applyFont="1" applyFill="1" applyBorder="1" applyAlignment="1">
      <alignment vertical="center"/>
    </xf>
    <xf numFmtId="185" fontId="4" fillId="9" borderId="61" xfId="0" applyNumberFormat="1" applyFont="1" applyFill="1" applyBorder="1" applyAlignment="1">
      <alignment horizontal="right" vertical="center"/>
    </xf>
    <xf numFmtId="185" fontId="4" fillId="9" borderId="61" xfId="0" applyNumberFormat="1" applyFont="1" applyFill="1" applyBorder="1" applyAlignment="1">
      <alignment vertical="center"/>
    </xf>
    <xf numFmtId="4" fontId="4" fillId="7" borderId="57" xfId="0" applyNumberFormat="1" applyFont="1" applyFill="1" applyBorder="1" applyAlignment="1">
      <alignment vertical="center"/>
    </xf>
    <xf numFmtId="0" fontId="4" fillId="7" borderId="67" xfId="0" applyFont="1" applyFill="1" applyBorder="1" applyAlignment="1">
      <alignment vertical="center"/>
    </xf>
    <xf numFmtId="176" fontId="4" fillId="9" borderId="67" xfId="0" applyNumberFormat="1" applyFont="1" applyFill="1" applyBorder="1" applyAlignment="1">
      <alignment horizontal="center" vertical="center"/>
    </xf>
    <xf numFmtId="1" fontId="4" fillId="9" borderId="57" xfId="0" applyNumberFormat="1" applyFont="1" applyFill="1" applyBorder="1" applyAlignment="1">
      <alignment horizontal="right" vertical="center"/>
    </xf>
    <xf numFmtId="191" fontId="4" fillId="9" borderId="57" xfId="0" applyNumberFormat="1" applyFont="1" applyFill="1" applyBorder="1" applyAlignment="1">
      <alignment horizontal="right" vertical="center"/>
    </xf>
    <xf numFmtId="0" fontId="4" fillId="7" borderId="57" xfId="0" applyFont="1" applyFill="1" applyBorder="1" applyAlignment="1">
      <alignment horizontal="right" vertical="center"/>
    </xf>
    <xf numFmtId="1" fontId="4" fillId="7" borderId="57" xfId="0" applyNumberFormat="1" applyFont="1" applyFill="1" applyBorder="1" applyAlignment="1">
      <alignment horizontal="right" vertical="center"/>
    </xf>
    <xf numFmtId="9" fontId="4" fillId="7" borderId="57" xfId="0" applyNumberFormat="1" applyFont="1" applyFill="1" applyBorder="1" applyAlignment="1">
      <alignment horizontal="right" vertical="center"/>
    </xf>
    <xf numFmtId="178" fontId="4" fillId="7" borderId="57" xfId="0" applyNumberFormat="1" applyFont="1" applyFill="1" applyBorder="1" applyAlignment="1">
      <alignment horizontal="right" vertical="center"/>
    </xf>
    <xf numFmtId="0" fontId="4" fillId="7" borderId="67" xfId="0" applyFont="1" applyFill="1" applyBorder="1" applyAlignment="1">
      <alignment horizontal="left" vertical="center" wrapText="1"/>
    </xf>
    <xf numFmtId="191" fontId="4" fillId="7" borderId="57" xfId="0" applyNumberFormat="1" applyFont="1" applyFill="1" applyBorder="1" applyAlignment="1">
      <alignment horizontal="right" vertical="center"/>
    </xf>
    <xf numFmtId="190" fontId="4" fillId="7" borderId="57" xfId="0" applyNumberFormat="1" applyFont="1" applyFill="1" applyBorder="1" applyAlignment="1">
      <alignment horizontal="right" vertical="center"/>
    </xf>
    <xf numFmtId="194" fontId="4" fillId="7" borderId="57" xfId="0" applyNumberFormat="1" applyFont="1" applyFill="1" applyBorder="1" applyAlignment="1">
      <alignment horizontal="right" vertical="center"/>
    </xf>
    <xf numFmtId="0" fontId="4" fillId="7" borderId="57" xfId="0" applyFont="1" applyFill="1" applyBorder="1" applyAlignment="1">
      <alignment horizontal="left" vertical="center"/>
    </xf>
    <xf numFmtId="3" fontId="4" fillId="7" borderId="57" xfId="0" applyNumberFormat="1" applyFont="1" applyFill="1" applyBorder="1" applyAlignment="1">
      <alignment horizontal="right" vertical="center"/>
    </xf>
    <xf numFmtId="178" fontId="4" fillId="7" borderId="57" xfId="20" applyNumberFormat="1" applyFont="1" applyFill="1" applyBorder="1" applyAlignment="1">
      <alignment horizontal="right" vertical="center"/>
    </xf>
    <xf numFmtId="9" fontId="4" fillId="7" borderId="57" xfId="20" applyFont="1" applyFill="1" applyBorder="1" applyAlignment="1">
      <alignment horizontal="right" vertical="center"/>
    </xf>
    <xf numFmtId="184" fontId="4" fillId="7" borderId="57" xfId="0" applyNumberFormat="1" applyFont="1" applyFill="1" applyBorder="1" applyAlignment="1">
      <alignment horizontal="right" vertical="center"/>
    </xf>
    <xf numFmtId="185" fontId="4" fillId="7" borderId="57" xfId="0" applyNumberFormat="1" applyFont="1" applyFill="1" applyBorder="1" applyAlignment="1">
      <alignment horizontal="right" vertical="center"/>
    </xf>
    <xf numFmtId="4" fontId="4" fillId="7" borderId="57" xfId="0" applyNumberFormat="1" applyFont="1" applyFill="1" applyBorder="1" applyAlignment="1">
      <alignment horizontal="right" vertical="center"/>
    </xf>
    <xf numFmtId="9" fontId="4" fillId="7" borderId="57" xfId="20" applyFont="1" applyFill="1" applyBorder="1" applyAlignment="1">
      <alignment vertical="center"/>
    </xf>
    <xf numFmtId="9" fontId="4" fillId="9" borderId="57" xfId="20" applyFont="1" applyFill="1" applyBorder="1" applyAlignment="1">
      <alignment vertical="center"/>
    </xf>
    <xf numFmtId="4" fontId="4" fillId="9" borderId="57" xfId="0" applyNumberFormat="1" applyFont="1" applyFill="1" applyBorder="1" applyAlignment="1">
      <alignment horizontal="right" vertical="center"/>
    </xf>
    <xf numFmtId="189" fontId="4" fillId="7" borderId="57" xfId="0" applyNumberFormat="1" applyFont="1" applyFill="1" applyBorder="1" applyAlignment="1">
      <alignment horizontal="right" vertical="center"/>
    </xf>
    <xf numFmtId="40" fontId="4" fillId="9" borderId="57" xfId="21" applyNumberFormat="1" applyFont="1" applyFill="1" applyBorder="1" applyAlignment="1">
      <alignment vertical="center"/>
    </xf>
    <xf numFmtId="40" fontId="4" fillId="7" borderId="57" xfId="0" applyNumberFormat="1" applyFont="1" applyFill="1" applyBorder="1" applyAlignment="1">
      <alignment horizontal="right" vertical="center"/>
    </xf>
    <xf numFmtId="202" fontId="4" fillId="7" borderId="57" xfId="0" applyNumberFormat="1" applyFont="1" applyFill="1" applyBorder="1" applyAlignment="1">
      <alignment horizontal="right" vertical="center"/>
    </xf>
    <xf numFmtId="38" fontId="4" fillId="7" borderId="57" xfId="0" applyNumberFormat="1" applyFont="1" applyFill="1" applyBorder="1" applyAlignment="1">
      <alignment horizontal="right" vertical="center"/>
    </xf>
    <xf numFmtId="184" fontId="4" fillId="9" borderId="57" xfId="0" applyNumberFormat="1" applyFont="1" applyFill="1" applyBorder="1" applyAlignment="1">
      <alignment horizontal="right" vertical="center"/>
    </xf>
    <xf numFmtId="204" fontId="4" fillId="7" borderId="57" xfId="0" applyNumberFormat="1" applyFont="1" applyFill="1" applyBorder="1" applyAlignment="1">
      <alignment horizontal="right" vertical="center"/>
    </xf>
    <xf numFmtId="205" fontId="4" fillId="7" borderId="57" xfId="0" applyNumberFormat="1" applyFont="1" applyFill="1" applyBorder="1" applyAlignment="1">
      <alignment horizontal="right" vertical="center"/>
    </xf>
    <xf numFmtId="206" fontId="4" fillId="7" borderId="57" xfId="0" applyNumberFormat="1" applyFont="1" applyFill="1" applyBorder="1" applyAlignment="1">
      <alignment horizontal="right" vertical="center"/>
    </xf>
    <xf numFmtId="0" fontId="3" fillId="9" borderId="57" xfId="0" applyFont="1" applyFill="1" applyBorder="1" applyAlignment="1">
      <alignment horizontal="left" vertical="center" wrapText="1"/>
    </xf>
    <xf numFmtId="0" fontId="85" fillId="7" borderId="0" xfId="0" applyFont="1" applyFill="1" applyAlignment="1">
      <alignment horizontal="center" vertical="center"/>
    </xf>
    <xf numFmtId="0" fontId="78" fillId="7" borderId="0" xfId="0" applyFont="1" applyFill="1" applyAlignment="1">
      <alignment vertical="center"/>
    </xf>
    <xf numFmtId="0" fontId="3" fillId="9" borderId="57" xfId="0" applyFont="1" applyFill="1" applyBorder="1" applyAlignment="1">
      <alignment vertical="center"/>
    </xf>
    <xf numFmtId="0" fontId="78" fillId="7" borderId="0" xfId="0" applyFont="1" applyFill="1" applyAlignment="1">
      <alignment vertical="center" wrapText="1"/>
    </xf>
    <xf numFmtId="176" fontId="4" fillId="7" borderId="13" xfId="0" applyNumberFormat="1" applyFont="1" applyFill="1" applyBorder="1" applyAlignment="1">
      <alignment horizontal="left" vertical="center" wrapText="1"/>
    </xf>
    <xf numFmtId="199" fontId="4" fillId="7" borderId="13" xfId="21" applyNumberFormat="1" applyFont="1" applyFill="1" applyBorder="1" applyAlignment="1">
      <alignment horizontal="right" vertical="center"/>
    </xf>
    <xf numFmtId="185" fontId="4" fillId="7" borderId="13" xfId="0" applyNumberFormat="1" applyFont="1" applyFill="1" applyBorder="1" applyAlignment="1">
      <alignment vertical="center"/>
    </xf>
    <xf numFmtId="176" fontId="3" fillId="8" borderId="67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57" xfId="0" applyFont="1" applyFill="1" applyBorder="1" applyAlignment="1">
      <alignment horizontal="right" vertical="center" wrapText="1"/>
    </xf>
    <xf numFmtId="0" fontId="82" fillId="9" borderId="0" xfId="0" applyFont="1" applyFill="1" applyAlignment="1">
      <alignment vertical="center"/>
    </xf>
    <xf numFmtId="0" fontId="4" fillId="9" borderId="67" xfId="0" applyFont="1" applyFill="1" applyBorder="1" applyAlignment="1">
      <alignment vertical="center"/>
    </xf>
    <xf numFmtId="0" fontId="4" fillId="9" borderId="67" xfId="0" applyFont="1" applyFill="1" applyBorder="1" applyAlignment="1">
      <alignment vertical="center" wrapText="1"/>
    </xf>
    <xf numFmtId="0" fontId="4" fillId="9" borderId="67" xfId="0" applyFont="1" applyFill="1" applyBorder="1" applyAlignment="1">
      <alignment horizontal="center" vertical="center"/>
    </xf>
    <xf numFmtId="0" fontId="4" fillId="9" borderId="63" xfId="22" applyFont="1" applyFill="1" applyBorder="1" applyAlignment="1">
      <alignment horizontal="center" vertical="center"/>
    </xf>
    <xf numFmtId="0" fontId="4" fillId="9" borderId="67" xfId="22" applyFont="1" applyFill="1" applyBorder="1" applyAlignment="1">
      <alignment horizontal="center" vertical="center"/>
    </xf>
    <xf numFmtId="0" fontId="4" fillId="9" borderId="4" xfId="0" applyFont="1" applyFill="1" applyBorder="1" applyAlignment="1">
      <alignment vertical="center"/>
    </xf>
    <xf numFmtId="0" fontId="4" fillId="9" borderId="64" xfId="0" applyFont="1" applyFill="1" applyBorder="1" applyAlignment="1">
      <alignment vertical="center" wrapText="1"/>
    </xf>
    <xf numFmtId="0" fontId="4" fillId="9" borderId="66" xfId="0" applyFont="1" applyFill="1" applyBorder="1" applyAlignment="1">
      <alignment vertical="center" wrapText="1"/>
    </xf>
    <xf numFmtId="0" fontId="4" fillId="9" borderId="7" xfId="22" applyFont="1" applyFill="1" applyBorder="1" applyAlignment="1">
      <alignment horizontal="center" vertical="center"/>
    </xf>
    <xf numFmtId="0" fontId="4" fillId="9" borderId="7" xfId="0" applyFont="1" applyFill="1" applyBorder="1" applyAlignment="1">
      <alignment vertical="center"/>
    </xf>
    <xf numFmtId="0" fontId="4" fillId="9" borderId="64" xfId="0" applyFont="1" applyFill="1" applyBorder="1" applyAlignment="1">
      <alignment horizontal="left" vertical="center" wrapText="1"/>
    </xf>
    <xf numFmtId="0" fontId="4" fillId="9" borderId="67" xfId="22" applyFont="1" applyFill="1" applyBorder="1" applyAlignment="1">
      <alignment vertical="center" wrapText="1"/>
    </xf>
    <xf numFmtId="0" fontId="4" fillId="9" borderId="57" xfId="22" applyFont="1" applyFill="1" applyBorder="1" applyAlignment="1">
      <alignment vertical="center" wrapText="1"/>
    </xf>
    <xf numFmtId="0" fontId="4" fillId="9" borderId="57" xfId="0" applyFont="1" applyFill="1" applyBorder="1" applyAlignment="1">
      <alignment vertical="center" wrapText="1"/>
    </xf>
    <xf numFmtId="0" fontId="4" fillId="9" borderId="13" xfId="0" applyFont="1" applyFill="1" applyBorder="1" applyAlignment="1">
      <alignment vertical="center" wrapText="1"/>
    </xf>
    <xf numFmtId="0" fontId="4" fillId="9" borderId="23" xfId="0" applyFont="1" applyFill="1" applyBorder="1" applyAlignment="1">
      <alignment vertical="center"/>
    </xf>
    <xf numFmtId="0" fontId="4" fillId="9" borderId="25" xfId="0" applyFont="1" applyFill="1" applyBorder="1" applyAlignment="1">
      <alignment vertical="center" wrapText="1"/>
    </xf>
    <xf numFmtId="0" fontId="4" fillId="9" borderId="61" xfId="0" applyFont="1" applyFill="1" applyBorder="1" applyAlignment="1">
      <alignment vertical="center" wrapText="1"/>
    </xf>
    <xf numFmtId="0" fontId="4" fillId="9" borderId="0" xfId="0" applyFont="1" applyFill="1" applyAlignment="1">
      <alignment vertical="center"/>
    </xf>
    <xf numFmtId="0" fontId="4" fillId="9" borderId="8" xfId="0" applyFont="1" applyFill="1" applyBorder="1" applyAlignment="1">
      <alignment vertical="center"/>
    </xf>
    <xf numFmtId="0" fontId="4" fillId="9" borderId="12" xfId="0" applyFont="1" applyFill="1" applyBorder="1" applyAlignment="1">
      <alignment vertical="center"/>
    </xf>
    <xf numFmtId="0" fontId="4" fillId="9" borderId="9" xfId="0" applyFont="1" applyFill="1" applyBorder="1" applyAlignment="1">
      <alignment horizontal="left" vertical="center"/>
    </xf>
    <xf numFmtId="0" fontId="73" fillId="9" borderId="61" xfId="0" applyFont="1" applyFill="1" applyBorder="1" applyAlignment="1">
      <alignment vertical="center"/>
    </xf>
    <xf numFmtId="0" fontId="67" fillId="0" borderId="57" xfId="1750" applyBorder="1" applyAlignment="1" applyProtection="1">
      <alignment vertical="top"/>
    </xf>
    <xf numFmtId="0" fontId="67" fillId="0" borderId="57" xfId="1750" applyBorder="1" applyAlignment="1" applyProtection="1">
      <alignment vertical="top" wrapText="1"/>
    </xf>
    <xf numFmtId="40" fontId="4" fillId="36" borderId="57" xfId="21" applyNumberFormat="1" applyFont="1" applyFill="1" applyBorder="1" applyAlignment="1">
      <alignment horizontal="right" vertical="center"/>
    </xf>
    <xf numFmtId="38" fontId="4" fillId="36" borderId="13" xfId="21" applyFont="1" applyFill="1" applyBorder="1" applyAlignment="1">
      <alignment horizontal="right" vertical="center"/>
    </xf>
    <xf numFmtId="202" fontId="4" fillId="36" borderId="67" xfId="21" applyNumberFormat="1" applyFont="1" applyFill="1" applyBorder="1" applyAlignment="1">
      <alignment horizontal="right" vertical="center"/>
    </xf>
    <xf numFmtId="202" fontId="4" fillId="36" borderId="57" xfId="21" applyNumberFormat="1" applyFont="1" applyFill="1" applyBorder="1" applyAlignment="1">
      <alignment horizontal="right" vertical="center"/>
    </xf>
    <xf numFmtId="199" fontId="4" fillId="36" borderId="67" xfId="21" applyNumberFormat="1" applyFont="1" applyFill="1" applyBorder="1" applyAlignment="1">
      <alignment horizontal="right" vertical="center"/>
    </xf>
    <xf numFmtId="202" fontId="4" fillId="36" borderId="13" xfId="0" applyNumberFormat="1" applyFont="1" applyFill="1" applyBorder="1" applyAlignment="1">
      <alignment vertical="center"/>
    </xf>
    <xf numFmtId="0" fontId="67" fillId="0" borderId="0" xfId="1750" applyAlignment="1" applyProtection="1">
      <alignment vertical="center"/>
    </xf>
    <xf numFmtId="49" fontId="5" fillId="36" borderId="0" xfId="0" applyNumberFormat="1" applyFont="1" applyFill="1" applyAlignment="1">
      <alignment horizontal="right" vertical="center"/>
    </xf>
    <xf numFmtId="0" fontId="5" fillId="8" borderId="57" xfId="0" applyFont="1" applyFill="1" applyBorder="1" applyAlignment="1">
      <alignment horizontal="center"/>
    </xf>
    <xf numFmtId="0" fontId="68" fillId="8" borderId="57" xfId="0" applyFont="1" applyFill="1" applyBorder="1" applyAlignment="1">
      <alignment horizontal="center" vertical="center"/>
    </xf>
    <xf numFmtId="0" fontId="4" fillId="9" borderId="67" xfId="22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64" xfId="0" applyFont="1" applyFill="1" applyBorder="1" applyAlignment="1">
      <alignment vertical="center" wrapText="1"/>
    </xf>
    <xf numFmtId="0" fontId="4" fillId="9" borderId="66" xfId="0" applyFont="1" applyFill="1" applyBorder="1" applyAlignment="1">
      <alignment vertical="center" wrapText="1"/>
    </xf>
    <xf numFmtId="0" fontId="4" fillId="8" borderId="65" xfId="0" applyFont="1" applyFill="1" applyBorder="1" applyAlignment="1">
      <alignment horizontal="center" vertical="center"/>
    </xf>
    <xf numFmtId="0" fontId="4" fillId="8" borderId="66" xfId="0" applyFont="1" applyFill="1" applyBorder="1" applyAlignment="1">
      <alignment horizontal="center" vertical="center"/>
    </xf>
    <xf numFmtId="0" fontId="4" fillId="9" borderId="67" xfId="0" applyFont="1" applyFill="1" applyBorder="1" applyAlignment="1">
      <alignment vertical="center"/>
    </xf>
    <xf numFmtId="0" fontId="4" fillId="9" borderId="21" xfId="0" applyFont="1" applyFill="1" applyBorder="1" applyAlignment="1">
      <alignment vertical="center"/>
    </xf>
    <xf numFmtId="0" fontId="4" fillId="9" borderId="63" xfId="0" applyFont="1" applyFill="1" applyBorder="1" applyAlignment="1">
      <alignment vertical="center" wrapText="1"/>
    </xf>
    <xf numFmtId="0" fontId="4" fillId="9" borderId="62" xfId="0" applyFont="1" applyFill="1" applyBorder="1" applyAlignment="1">
      <alignment vertical="center" wrapText="1"/>
    </xf>
    <xf numFmtId="0" fontId="4" fillId="9" borderId="24" xfId="0" applyFont="1" applyFill="1" applyBorder="1" applyAlignment="1">
      <alignment vertical="center" wrapText="1"/>
    </xf>
    <xf numFmtId="0" fontId="4" fillId="9" borderId="25" xfId="0" applyFont="1" applyFill="1" applyBorder="1" applyAlignment="1">
      <alignment vertical="center" wrapText="1"/>
    </xf>
    <xf numFmtId="0" fontId="4" fillId="9" borderId="67" xfId="0" applyFont="1" applyFill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4" fillId="9" borderId="62" xfId="22" applyFont="1" applyFill="1" applyBorder="1" applyAlignment="1">
      <alignment horizontal="left" vertical="center"/>
    </xf>
    <xf numFmtId="0" fontId="4" fillId="9" borderId="10" xfId="0" applyFont="1" applyFill="1" applyBorder="1" applyAlignment="1">
      <alignment horizontal="left" vertical="center"/>
    </xf>
    <xf numFmtId="0" fontId="4" fillId="9" borderId="17" xfId="22" applyFont="1" applyFill="1" applyBorder="1" applyAlignment="1">
      <alignment horizontal="left" vertical="center" wrapText="1"/>
    </xf>
    <xf numFmtId="0" fontId="4" fillId="9" borderId="23" xfId="0" applyFont="1" applyFill="1" applyBorder="1" applyAlignment="1">
      <alignment wrapText="1"/>
    </xf>
    <xf numFmtId="0" fontId="4" fillId="9" borderId="67" xfId="22" applyFont="1" applyFill="1" applyBorder="1" applyAlignment="1">
      <alignment vertical="center" wrapText="1"/>
    </xf>
    <xf numFmtId="0" fontId="4" fillId="9" borderId="7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vertical="center" wrapText="1"/>
    </xf>
    <xf numFmtId="0" fontId="4" fillId="9" borderId="7" xfId="22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vertical="center"/>
    </xf>
    <xf numFmtId="0" fontId="4" fillId="9" borderId="4" xfId="0" applyFont="1" applyFill="1" applyBorder="1" applyAlignment="1">
      <alignment vertical="center"/>
    </xf>
    <xf numFmtId="0" fontId="4" fillId="9" borderId="57" xfId="22" applyFont="1" applyFill="1" applyBorder="1" applyAlignment="1">
      <alignment vertical="center" wrapText="1"/>
    </xf>
    <xf numFmtId="0" fontId="4" fillId="9" borderId="57" xfId="0" applyFont="1" applyFill="1" applyBorder="1" applyAlignment="1">
      <alignment vertical="center" wrapText="1"/>
    </xf>
    <xf numFmtId="0" fontId="4" fillId="9" borderId="13" xfId="0" applyFont="1" applyFill="1" applyBorder="1" applyAlignment="1">
      <alignment vertical="center" wrapText="1"/>
    </xf>
    <xf numFmtId="0" fontId="4" fillId="9" borderId="7" xfId="0" applyFont="1" applyFill="1" applyBorder="1" applyAlignment="1">
      <alignment horizontal="center" vertical="center"/>
    </xf>
    <xf numFmtId="0" fontId="4" fillId="9" borderId="67" xfId="22" applyFont="1" applyFill="1" applyBorder="1" applyAlignment="1">
      <alignment vertical="center"/>
    </xf>
    <xf numFmtId="0" fontId="4" fillId="9" borderId="64" xfId="22" applyFont="1" applyFill="1" applyBorder="1" applyAlignment="1">
      <alignment horizontal="left" vertical="center" wrapText="1"/>
    </xf>
    <xf numFmtId="0" fontId="4" fillId="9" borderId="66" xfId="22" applyFont="1" applyFill="1" applyBorder="1" applyAlignment="1">
      <alignment horizontal="left" vertical="center" wrapText="1"/>
    </xf>
    <xf numFmtId="0" fontId="4" fillId="9" borderId="67" xfId="22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vertical="center" wrapText="1"/>
    </xf>
    <xf numFmtId="0" fontId="4" fillId="9" borderId="67" xfId="0" applyFont="1" applyFill="1" applyBorder="1" applyAlignment="1">
      <alignment horizontal="left" vertical="center"/>
    </xf>
    <xf numFmtId="0" fontId="4" fillId="9" borderId="7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9" borderId="17" xfId="0" applyFont="1" applyFill="1" applyBorder="1" applyAlignment="1">
      <alignment vertical="center" wrapText="1"/>
    </xf>
    <xf numFmtId="0" fontId="4" fillId="9" borderId="23" xfId="0" applyFont="1" applyFill="1" applyBorder="1" applyAlignment="1">
      <alignment vertical="center"/>
    </xf>
    <xf numFmtId="0" fontId="4" fillId="9" borderId="61" xfId="0" applyFont="1" applyFill="1" applyBorder="1" applyAlignment="1">
      <alignment vertical="center" wrapText="1"/>
    </xf>
    <xf numFmtId="0" fontId="4" fillId="9" borderId="0" xfId="0" applyFont="1" applyFill="1" applyAlignment="1">
      <alignment vertical="center"/>
    </xf>
    <xf numFmtId="0" fontId="4" fillId="9" borderId="26" xfId="0" applyFont="1" applyFill="1" applyBorder="1" applyAlignment="1">
      <alignment vertical="center"/>
    </xf>
    <xf numFmtId="0" fontId="4" fillId="9" borderId="64" xfId="22" applyFont="1" applyFill="1" applyBorder="1" applyAlignment="1">
      <alignment horizontal="left" vertical="center"/>
    </xf>
    <xf numFmtId="0" fontId="4" fillId="9" borderId="66" xfId="22" applyFont="1" applyFill="1" applyBorder="1" applyAlignment="1">
      <alignment horizontal="left" vertical="center"/>
    </xf>
    <xf numFmtId="0" fontId="4" fillId="9" borderId="10" xfId="0" applyFont="1" applyFill="1" applyBorder="1" applyAlignment="1">
      <alignment vertical="center" wrapText="1"/>
    </xf>
    <xf numFmtId="0" fontId="4" fillId="9" borderId="6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9" borderId="67" xfId="0" applyFont="1" applyFill="1" applyBorder="1" applyAlignment="1">
      <alignment horizontal="center" vertical="center"/>
    </xf>
    <xf numFmtId="0" fontId="4" fillId="9" borderId="63" xfId="22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8" xfId="0" applyFont="1" applyFill="1" applyBorder="1" applyAlignment="1"/>
    <xf numFmtId="0" fontId="4" fillId="9" borderId="12" xfId="0" applyFont="1" applyFill="1" applyBorder="1" applyAlignment="1"/>
    <xf numFmtId="0" fontId="4" fillId="9" borderId="21" xfId="0" applyFont="1" applyFill="1" applyBorder="1" applyAlignment="1"/>
    <xf numFmtId="0" fontId="4" fillId="9" borderId="64" xfId="0" applyFont="1" applyFill="1" applyBorder="1" applyAlignment="1">
      <alignment horizontal="left" vertical="center" wrapText="1"/>
    </xf>
    <xf numFmtId="0" fontId="4" fillId="9" borderId="66" xfId="0" applyFont="1" applyFill="1" applyBorder="1" applyAlignment="1">
      <alignment horizontal="left" vertical="center" wrapText="1"/>
    </xf>
    <xf numFmtId="0" fontId="4" fillId="9" borderId="67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182" fontId="4" fillId="9" borderId="64" xfId="0" applyNumberFormat="1" applyFont="1" applyFill="1" applyBorder="1" applyAlignment="1">
      <alignment horizontal="center" vertical="center"/>
    </xf>
    <xf numFmtId="182" fontId="4" fillId="9" borderId="65" xfId="0" applyNumberFormat="1" applyFont="1" applyFill="1" applyBorder="1" applyAlignment="1">
      <alignment horizontal="center" vertical="center"/>
    </xf>
    <xf numFmtId="182" fontId="4" fillId="9" borderId="66" xfId="0" applyNumberFormat="1" applyFont="1" applyFill="1" applyBorder="1" applyAlignment="1">
      <alignment horizontal="center" vertical="center"/>
    </xf>
    <xf numFmtId="0" fontId="87" fillId="0" borderId="0" xfId="0" applyFont="1" applyAlignment="1">
      <alignment vertical="center"/>
    </xf>
  </cellXfs>
  <cellStyles count="1752">
    <cellStyle name="???????????" xfId="53" xr:uid="{00000000-0005-0000-0000-000000000000}"/>
    <cellStyle name="???????_2++" xfId="54" xr:uid="{00000000-0005-0000-0000-000001000000}"/>
    <cellStyle name="20 % - Akzent1" xfId="74" xr:uid="{00000000-0005-0000-0000-000002000000}"/>
    <cellStyle name="20 % - Akzent1 2" xfId="389" xr:uid="{00000000-0005-0000-0000-000003000000}"/>
    <cellStyle name="20 % - Akzent1 3" xfId="258" xr:uid="{00000000-0005-0000-0000-000004000000}"/>
    <cellStyle name="20 % - Akzent2" xfId="75" xr:uid="{00000000-0005-0000-0000-000005000000}"/>
    <cellStyle name="20 % - Akzent2 2" xfId="390" xr:uid="{00000000-0005-0000-0000-000006000000}"/>
    <cellStyle name="20 % - Akzent2 3" xfId="259" xr:uid="{00000000-0005-0000-0000-000007000000}"/>
    <cellStyle name="20 % - Akzent3" xfId="76" xr:uid="{00000000-0005-0000-0000-000008000000}"/>
    <cellStyle name="20 % - Akzent3 2" xfId="391" xr:uid="{00000000-0005-0000-0000-000009000000}"/>
    <cellStyle name="20 % - Akzent3 3" xfId="260" xr:uid="{00000000-0005-0000-0000-00000A000000}"/>
    <cellStyle name="20 % - Akzent4" xfId="77" xr:uid="{00000000-0005-0000-0000-00000B000000}"/>
    <cellStyle name="20 % - Akzent4 2" xfId="392" xr:uid="{00000000-0005-0000-0000-00000C000000}"/>
    <cellStyle name="20 % - Akzent4 3" xfId="261" xr:uid="{00000000-0005-0000-0000-00000D000000}"/>
    <cellStyle name="20 % - Akzent5" xfId="78" xr:uid="{00000000-0005-0000-0000-00000E000000}"/>
    <cellStyle name="20 % - Akzent5 2" xfId="393" xr:uid="{00000000-0005-0000-0000-00000F000000}"/>
    <cellStyle name="20 % - Akzent5 3" xfId="262" xr:uid="{00000000-0005-0000-0000-000010000000}"/>
    <cellStyle name="20 % - Akzent6" xfId="79" xr:uid="{00000000-0005-0000-0000-000011000000}"/>
    <cellStyle name="20 % - Akzent6 2" xfId="394" xr:uid="{00000000-0005-0000-0000-000012000000}"/>
    <cellStyle name="20 % - Akzent6 3" xfId="263" xr:uid="{00000000-0005-0000-0000-000013000000}"/>
    <cellStyle name="20% - Accent1 2" xfId="80" xr:uid="{00000000-0005-0000-0000-000014000000}"/>
    <cellStyle name="20% - Accent1 3" xfId="215" xr:uid="{00000000-0005-0000-0000-000015000000}"/>
    <cellStyle name="20% - Accent2 2" xfId="81" xr:uid="{00000000-0005-0000-0000-000016000000}"/>
    <cellStyle name="20% - Accent2 3" xfId="216" xr:uid="{00000000-0005-0000-0000-000017000000}"/>
    <cellStyle name="20% - Accent3 2" xfId="82" xr:uid="{00000000-0005-0000-0000-000018000000}"/>
    <cellStyle name="20% - Accent3 3" xfId="217" xr:uid="{00000000-0005-0000-0000-000019000000}"/>
    <cellStyle name="20% - Accent4 2" xfId="83" xr:uid="{00000000-0005-0000-0000-00001A000000}"/>
    <cellStyle name="20% - Accent4 3" xfId="218" xr:uid="{00000000-0005-0000-0000-00001B000000}"/>
    <cellStyle name="20% - Accent5 2" xfId="84" xr:uid="{00000000-0005-0000-0000-00001C000000}"/>
    <cellStyle name="20% - Accent5 3" xfId="219" xr:uid="{00000000-0005-0000-0000-00001D000000}"/>
    <cellStyle name="20% - Accent6 2" xfId="85" xr:uid="{00000000-0005-0000-0000-00001E000000}"/>
    <cellStyle name="20% - Accent6 3" xfId="220" xr:uid="{00000000-0005-0000-0000-00001F000000}"/>
    <cellStyle name="2x indented GHG Textfiels" xfId="1" xr:uid="{00000000-0005-0000-0000-000020000000}"/>
    <cellStyle name="2x indented GHG Textfiels 2" xfId="86" xr:uid="{00000000-0005-0000-0000-000021000000}"/>
    <cellStyle name="2x indented GHG Textfiels 2 2" xfId="87" xr:uid="{00000000-0005-0000-0000-000022000000}"/>
    <cellStyle name="2x indented GHG Textfiels 3" xfId="88" xr:uid="{00000000-0005-0000-0000-000023000000}"/>
    <cellStyle name="2x indented GHG Textfiels 3 2" xfId="416" xr:uid="{00000000-0005-0000-0000-000024000000}"/>
    <cellStyle name="2x indented GHG Textfiels 3 2 2" xfId="546" xr:uid="{00000000-0005-0000-0000-000025000000}"/>
    <cellStyle name="2x indented GHG Textfiels 3 2 2 2" xfId="761" xr:uid="{00000000-0005-0000-0000-000026000000}"/>
    <cellStyle name="2x indented GHG Textfiels 3 2 2 2 2" xfId="1231" xr:uid="{00000000-0005-0000-0000-000027000000}"/>
    <cellStyle name="2x indented GHG Textfiels 3 2 2 2 3" xfId="1603" xr:uid="{00000000-0005-0000-0000-000028000000}"/>
    <cellStyle name="2x indented GHG Textfiels 3 2 2 3" xfId="1024" xr:uid="{00000000-0005-0000-0000-000029000000}"/>
    <cellStyle name="2x indented GHG Textfiels 3 2 2 4" xfId="1397" xr:uid="{00000000-0005-0000-0000-00002A000000}"/>
    <cellStyle name="2x indented GHG Textfiels 3 2 3" xfId="724" xr:uid="{00000000-0005-0000-0000-00002B000000}"/>
    <cellStyle name="2x indented GHG Textfiels 3 2 3 2" xfId="1194" xr:uid="{00000000-0005-0000-0000-00002C000000}"/>
    <cellStyle name="2x indented GHG Textfiels 3 2 3 3" xfId="1566" xr:uid="{00000000-0005-0000-0000-00002D000000}"/>
    <cellStyle name="2x indented GHG Textfiels 3 3" xfId="364" xr:uid="{00000000-0005-0000-0000-00002E000000}"/>
    <cellStyle name="2x indented GHG Textfiels 3 3 2" xfId="651" xr:uid="{00000000-0005-0000-0000-00002F000000}"/>
    <cellStyle name="2x indented GHG Textfiels 3 3 2 2" xfId="866" xr:uid="{00000000-0005-0000-0000-000030000000}"/>
    <cellStyle name="2x indented GHG Textfiels 3 3 2 2 2" xfId="1336" xr:uid="{00000000-0005-0000-0000-000031000000}"/>
    <cellStyle name="2x indented GHG Textfiels 3 3 2 2 3" xfId="1708" xr:uid="{00000000-0005-0000-0000-000032000000}"/>
    <cellStyle name="2x indented GHG Textfiels 3 3 2 3" xfId="1129" xr:uid="{00000000-0005-0000-0000-000033000000}"/>
    <cellStyle name="2x indented GHG Textfiels 3 3 2 4" xfId="1502" xr:uid="{00000000-0005-0000-0000-000034000000}"/>
    <cellStyle name="2x indented GHG Textfiels 3 3 3" xfId="653" xr:uid="{00000000-0005-0000-0000-000035000000}"/>
    <cellStyle name="2x indented GHG Textfiels 3 3 3 2" xfId="868" xr:uid="{00000000-0005-0000-0000-000036000000}"/>
    <cellStyle name="2x indented GHG Textfiels 3 3 3 2 2" xfId="1338" xr:uid="{00000000-0005-0000-0000-000037000000}"/>
    <cellStyle name="2x indented GHG Textfiels 3 3 3 2 3" xfId="1710" xr:uid="{00000000-0005-0000-0000-000038000000}"/>
    <cellStyle name="2x indented GHG Textfiels 3 3 3 3" xfId="1131" xr:uid="{00000000-0005-0000-0000-000039000000}"/>
    <cellStyle name="2x indented GHG Textfiels 3 3 3 4" xfId="1504" xr:uid="{00000000-0005-0000-0000-00003A000000}"/>
    <cellStyle name="2x indented GHG Textfiels 3 3 4" xfId="549" xr:uid="{00000000-0005-0000-0000-00003B000000}"/>
    <cellStyle name="2x indented GHG Textfiels 3 3 4 2" xfId="764" xr:uid="{00000000-0005-0000-0000-00003C000000}"/>
    <cellStyle name="2x indented GHG Textfiels 3 3 4 2 2" xfId="1234" xr:uid="{00000000-0005-0000-0000-00003D000000}"/>
    <cellStyle name="2x indented GHG Textfiels 3 3 4 2 3" xfId="1606" xr:uid="{00000000-0005-0000-0000-00003E000000}"/>
    <cellStyle name="2x indented GHG Textfiels 3 3 4 3" xfId="1027" xr:uid="{00000000-0005-0000-0000-00003F000000}"/>
    <cellStyle name="2x indented GHG Textfiels 3 3 4 4" xfId="1400" xr:uid="{00000000-0005-0000-0000-000040000000}"/>
    <cellStyle name="2x indented GHG Textfiels 3 3 5" xfId="976" xr:uid="{00000000-0005-0000-0000-000041000000}"/>
    <cellStyle name="2x indented GHG Textfiels 3 3 6" xfId="979" xr:uid="{00000000-0005-0000-0000-000042000000}"/>
    <cellStyle name="2x indented GHG Textfiels 4" xfId="30" xr:uid="{00000000-0005-0000-0000-000043000000}"/>
    <cellStyle name="40 % - Akzent1" xfId="89" xr:uid="{00000000-0005-0000-0000-000044000000}"/>
    <cellStyle name="40 % - Akzent1 2" xfId="395" xr:uid="{00000000-0005-0000-0000-000045000000}"/>
    <cellStyle name="40 % - Akzent1 3" xfId="264" xr:uid="{00000000-0005-0000-0000-000046000000}"/>
    <cellStyle name="40 % - Akzent2" xfId="90" xr:uid="{00000000-0005-0000-0000-000047000000}"/>
    <cellStyle name="40 % - Akzent2 2" xfId="396" xr:uid="{00000000-0005-0000-0000-000048000000}"/>
    <cellStyle name="40 % - Akzent2 3" xfId="265" xr:uid="{00000000-0005-0000-0000-000049000000}"/>
    <cellStyle name="40 % - Akzent3" xfId="91" xr:uid="{00000000-0005-0000-0000-00004A000000}"/>
    <cellStyle name="40 % - Akzent3 2" xfId="397" xr:uid="{00000000-0005-0000-0000-00004B000000}"/>
    <cellStyle name="40 % - Akzent3 3" xfId="266" xr:uid="{00000000-0005-0000-0000-00004C000000}"/>
    <cellStyle name="40 % - Akzent4" xfId="92" xr:uid="{00000000-0005-0000-0000-00004D000000}"/>
    <cellStyle name="40 % - Akzent4 2" xfId="398" xr:uid="{00000000-0005-0000-0000-00004E000000}"/>
    <cellStyle name="40 % - Akzent4 3" xfId="267" xr:uid="{00000000-0005-0000-0000-00004F000000}"/>
    <cellStyle name="40 % - Akzent5" xfId="93" xr:uid="{00000000-0005-0000-0000-000050000000}"/>
    <cellStyle name="40 % - Akzent5 2" xfId="399" xr:uid="{00000000-0005-0000-0000-000051000000}"/>
    <cellStyle name="40 % - Akzent5 3" xfId="268" xr:uid="{00000000-0005-0000-0000-000052000000}"/>
    <cellStyle name="40 % - Akzent6" xfId="94" xr:uid="{00000000-0005-0000-0000-000053000000}"/>
    <cellStyle name="40 % - Akzent6 2" xfId="400" xr:uid="{00000000-0005-0000-0000-000054000000}"/>
    <cellStyle name="40 % - Akzent6 3" xfId="269" xr:uid="{00000000-0005-0000-0000-000055000000}"/>
    <cellStyle name="40% - Accent1 2" xfId="95" xr:uid="{00000000-0005-0000-0000-000056000000}"/>
    <cellStyle name="40% - Accent1 3" xfId="221" xr:uid="{00000000-0005-0000-0000-000057000000}"/>
    <cellStyle name="40% - Accent2 2" xfId="96" xr:uid="{00000000-0005-0000-0000-000058000000}"/>
    <cellStyle name="40% - Accent2 3" xfId="222" xr:uid="{00000000-0005-0000-0000-000059000000}"/>
    <cellStyle name="40% - Accent3 2" xfId="97" xr:uid="{00000000-0005-0000-0000-00005A000000}"/>
    <cellStyle name="40% - Accent3 3" xfId="223" xr:uid="{00000000-0005-0000-0000-00005B000000}"/>
    <cellStyle name="40% - Accent4 2" xfId="98" xr:uid="{00000000-0005-0000-0000-00005C000000}"/>
    <cellStyle name="40% - Accent4 3" xfId="224" xr:uid="{00000000-0005-0000-0000-00005D000000}"/>
    <cellStyle name="40% - Accent5 2" xfId="99" xr:uid="{00000000-0005-0000-0000-00005E000000}"/>
    <cellStyle name="40% - Accent5 3" xfId="225" xr:uid="{00000000-0005-0000-0000-00005F000000}"/>
    <cellStyle name="40% - Accent6 2" xfId="100" xr:uid="{00000000-0005-0000-0000-000060000000}"/>
    <cellStyle name="40% - Accent6 3" xfId="226" xr:uid="{00000000-0005-0000-0000-000061000000}"/>
    <cellStyle name="5x indented GHG Textfiels" xfId="2" xr:uid="{00000000-0005-0000-0000-000062000000}"/>
    <cellStyle name="5x indented GHG Textfiels 2" xfId="101" xr:uid="{00000000-0005-0000-0000-000063000000}"/>
    <cellStyle name="5x indented GHG Textfiels 2 2" xfId="102" xr:uid="{00000000-0005-0000-0000-000064000000}"/>
    <cellStyle name="5x indented GHG Textfiels 3" xfId="103" xr:uid="{00000000-0005-0000-0000-000065000000}"/>
    <cellStyle name="5x indented GHG Textfiels 3 2" xfId="417" xr:uid="{00000000-0005-0000-0000-000066000000}"/>
    <cellStyle name="5x indented GHG Textfiels 3 3" xfId="365" xr:uid="{00000000-0005-0000-0000-000067000000}"/>
    <cellStyle name="5x indented GHG Textfiels 3 3 2" xfId="652" xr:uid="{00000000-0005-0000-0000-000068000000}"/>
    <cellStyle name="5x indented GHG Textfiels 3 3 2 2" xfId="867" xr:uid="{00000000-0005-0000-0000-000069000000}"/>
    <cellStyle name="5x indented GHG Textfiels 3 3 2 2 2" xfId="1337" xr:uid="{00000000-0005-0000-0000-00006A000000}"/>
    <cellStyle name="5x indented GHG Textfiels 3 3 2 2 3" xfId="1709" xr:uid="{00000000-0005-0000-0000-00006B000000}"/>
    <cellStyle name="5x indented GHG Textfiels 3 3 2 3" xfId="1130" xr:uid="{00000000-0005-0000-0000-00006C000000}"/>
    <cellStyle name="5x indented GHG Textfiels 3 3 2 4" xfId="1503" xr:uid="{00000000-0005-0000-0000-00006D000000}"/>
    <cellStyle name="5x indented GHG Textfiels 3 3 3" xfId="599" xr:uid="{00000000-0005-0000-0000-00006E000000}"/>
    <cellStyle name="5x indented GHG Textfiels 3 3 3 2" xfId="814" xr:uid="{00000000-0005-0000-0000-00006F000000}"/>
    <cellStyle name="5x indented GHG Textfiels 3 3 3 2 2" xfId="1284" xr:uid="{00000000-0005-0000-0000-000070000000}"/>
    <cellStyle name="5x indented GHG Textfiels 3 3 3 2 3" xfId="1656" xr:uid="{00000000-0005-0000-0000-000071000000}"/>
    <cellStyle name="5x indented GHG Textfiels 3 3 3 3" xfId="1077" xr:uid="{00000000-0005-0000-0000-000072000000}"/>
    <cellStyle name="5x indented GHG Textfiels 3 3 3 4" xfId="1450" xr:uid="{00000000-0005-0000-0000-000073000000}"/>
    <cellStyle name="5x indented GHG Textfiels 3 3 4" xfId="683" xr:uid="{00000000-0005-0000-0000-000074000000}"/>
    <cellStyle name="5x indented GHG Textfiels 3 3 4 2" xfId="898" xr:uid="{00000000-0005-0000-0000-000075000000}"/>
    <cellStyle name="5x indented GHG Textfiels 3 3 4 2 2" xfId="1368" xr:uid="{00000000-0005-0000-0000-000076000000}"/>
    <cellStyle name="5x indented GHG Textfiels 3 3 4 2 3" xfId="1740" xr:uid="{00000000-0005-0000-0000-000077000000}"/>
    <cellStyle name="5x indented GHG Textfiels 3 3 4 3" xfId="1161" xr:uid="{00000000-0005-0000-0000-000078000000}"/>
    <cellStyle name="5x indented GHG Textfiels 3 3 4 4" xfId="1534" xr:uid="{00000000-0005-0000-0000-000079000000}"/>
    <cellStyle name="5x indented GHG Textfiels 3 3 5" xfId="720" xr:uid="{00000000-0005-0000-0000-00007A000000}"/>
    <cellStyle name="5x indented GHG Textfiels 3 3 6" xfId="977" xr:uid="{00000000-0005-0000-0000-00007B000000}"/>
    <cellStyle name="5x indented GHG Textfiels 3 3 7" xfId="936" xr:uid="{00000000-0005-0000-0000-00007C000000}"/>
    <cellStyle name="5x indented GHG Textfiels 4" xfId="32" xr:uid="{00000000-0005-0000-0000-00007D000000}"/>
    <cellStyle name="5x indented GHG Textfiels_Table 4(II)" xfId="207" xr:uid="{00000000-0005-0000-0000-00007E000000}"/>
    <cellStyle name="60 % - Akzent1" xfId="104" xr:uid="{00000000-0005-0000-0000-00007F000000}"/>
    <cellStyle name="60 % - Akzent1 2" xfId="401" xr:uid="{00000000-0005-0000-0000-000080000000}"/>
    <cellStyle name="60 % - Akzent1 3" xfId="270" xr:uid="{00000000-0005-0000-0000-000081000000}"/>
    <cellStyle name="60 % - Akzent2" xfId="105" xr:uid="{00000000-0005-0000-0000-000082000000}"/>
    <cellStyle name="60 % - Akzent2 2" xfId="402" xr:uid="{00000000-0005-0000-0000-000083000000}"/>
    <cellStyle name="60 % - Akzent2 3" xfId="271" xr:uid="{00000000-0005-0000-0000-000084000000}"/>
    <cellStyle name="60 % - Akzent3" xfId="106" xr:uid="{00000000-0005-0000-0000-000085000000}"/>
    <cellStyle name="60 % - Akzent3 2" xfId="403" xr:uid="{00000000-0005-0000-0000-000086000000}"/>
    <cellStyle name="60 % - Akzent3 3" xfId="272" xr:uid="{00000000-0005-0000-0000-000087000000}"/>
    <cellStyle name="60 % - Akzent4" xfId="107" xr:uid="{00000000-0005-0000-0000-000088000000}"/>
    <cellStyle name="60 % - Akzent4 2" xfId="404" xr:uid="{00000000-0005-0000-0000-000089000000}"/>
    <cellStyle name="60 % - Akzent4 3" xfId="273" xr:uid="{00000000-0005-0000-0000-00008A000000}"/>
    <cellStyle name="60 % - Akzent5" xfId="108" xr:uid="{00000000-0005-0000-0000-00008B000000}"/>
    <cellStyle name="60 % - Akzent5 2" xfId="405" xr:uid="{00000000-0005-0000-0000-00008C000000}"/>
    <cellStyle name="60 % - Akzent5 3" xfId="274" xr:uid="{00000000-0005-0000-0000-00008D000000}"/>
    <cellStyle name="60 % - Akzent6" xfId="109" xr:uid="{00000000-0005-0000-0000-00008E000000}"/>
    <cellStyle name="60 % - Akzent6 2" xfId="406" xr:uid="{00000000-0005-0000-0000-00008F000000}"/>
    <cellStyle name="60 % - Akzent6 3" xfId="275" xr:uid="{00000000-0005-0000-0000-000090000000}"/>
    <cellStyle name="60% - Accent1 2" xfId="110" xr:uid="{00000000-0005-0000-0000-000091000000}"/>
    <cellStyle name="60% - Accent1 3" xfId="227" xr:uid="{00000000-0005-0000-0000-000092000000}"/>
    <cellStyle name="60% - Accent2 2" xfId="111" xr:uid="{00000000-0005-0000-0000-000093000000}"/>
    <cellStyle name="60% - Accent2 3" xfId="228" xr:uid="{00000000-0005-0000-0000-000094000000}"/>
    <cellStyle name="60% - Accent3 2" xfId="112" xr:uid="{00000000-0005-0000-0000-000095000000}"/>
    <cellStyle name="60% - Accent3 3" xfId="229" xr:uid="{00000000-0005-0000-0000-000096000000}"/>
    <cellStyle name="60% - Accent4 2" xfId="113" xr:uid="{00000000-0005-0000-0000-000097000000}"/>
    <cellStyle name="60% - Accent4 3" xfId="230" xr:uid="{00000000-0005-0000-0000-000098000000}"/>
    <cellStyle name="60% - Accent5 2" xfId="114" xr:uid="{00000000-0005-0000-0000-000099000000}"/>
    <cellStyle name="60% - Accent5 3" xfId="231" xr:uid="{00000000-0005-0000-0000-00009A000000}"/>
    <cellStyle name="60% - Accent6 2" xfId="115" xr:uid="{00000000-0005-0000-0000-00009B000000}"/>
    <cellStyle name="60% - Accent6 3" xfId="232" xr:uid="{00000000-0005-0000-0000-00009C000000}"/>
    <cellStyle name="Accent1 2" xfId="116" xr:uid="{00000000-0005-0000-0000-00009D000000}"/>
    <cellStyle name="Accent1 3" xfId="233" xr:uid="{00000000-0005-0000-0000-00009E000000}"/>
    <cellStyle name="Accent1 4" xfId="366" xr:uid="{00000000-0005-0000-0000-00009F000000}"/>
    <cellStyle name="Accent2 2" xfId="117" xr:uid="{00000000-0005-0000-0000-0000A0000000}"/>
    <cellStyle name="Accent2 3" xfId="234" xr:uid="{00000000-0005-0000-0000-0000A1000000}"/>
    <cellStyle name="Accent2 4" xfId="367" xr:uid="{00000000-0005-0000-0000-0000A2000000}"/>
    <cellStyle name="Accent3 2" xfId="118" xr:uid="{00000000-0005-0000-0000-0000A3000000}"/>
    <cellStyle name="Accent3 3" xfId="235" xr:uid="{00000000-0005-0000-0000-0000A4000000}"/>
    <cellStyle name="Accent3 4" xfId="368" xr:uid="{00000000-0005-0000-0000-0000A5000000}"/>
    <cellStyle name="Accent4 2" xfId="119" xr:uid="{00000000-0005-0000-0000-0000A6000000}"/>
    <cellStyle name="Accent4 3" xfId="236" xr:uid="{00000000-0005-0000-0000-0000A7000000}"/>
    <cellStyle name="Accent4 4" xfId="369" xr:uid="{00000000-0005-0000-0000-0000A8000000}"/>
    <cellStyle name="Accent5 2" xfId="120" xr:uid="{00000000-0005-0000-0000-0000A9000000}"/>
    <cellStyle name="Accent5 3" xfId="237" xr:uid="{00000000-0005-0000-0000-0000AA000000}"/>
    <cellStyle name="Accent5 4" xfId="370" xr:uid="{00000000-0005-0000-0000-0000AB000000}"/>
    <cellStyle name="Accent6 2" xfId="121" xr:uid="{00000000-0005-0000-0000-0000AC000000}"/>
    <cellStyle name="Accent6 3" xfId="238" xr:uid="{00000000-0005-0000-0000-0000AD000000}"/>
    <cellStyle name="Accent6 4" xfId="371" xr:uid="{00000000-0005-0000-0000-0000AE000000}"/>
    <cellStyle name="AggblueBoldCels" xfId="122" xr:uid="{00000000-0005-0000-0000-0000AF000000}"/>
    <cellStyle name="AggblueBoldCels 2" xfId="123" xr:uid="{00000000-0005-0000-0000-0000B0000000}"/>
    <cellStyle name="AggblueCels" xfId="48" xr:uid="{00000000-0005-0000-0000-0000B1000000}"/>
    <cellStyle name="AggblueCels 2" xfId="124" xr:uid="{00000000-0005-0000-0000-0000B2000000}"/>
    <cellStyle name="AggblueCels_1x" xfId="47" xr:uid="{00000000-0005-0000-0000-0000B3000000}"/>
    <cellStyle name="AggBoldCells" xfId="3" xr:uid="{00000000-0005-0000-0000-0000B4000000}"/>
    <cellStyle name="AggBoldCells 2" xfId="125" xr:uid="{00000000-0005-0000-0000-0000B5000000}"/>
    <cellStyle name="AggBoldCells 3" xfId="208" xr:uid="{00000000-0005-0000-0000-0000B6000000}"/>
    <cellStyle name="AggBoldCells 4" xfId="360" xr:uid="{00000000-0005-0000-0000-0000B7000000}"/>
    <cellStyle name="AggCels" xfId="4" xr:uid="{00000000-0005-0000-0000-0000B8000000}"/>
    <cellStyle name="AggCels 2" xfId="126" xr:uid="{00000000-0005-0000-0000-0000B9000000}"/>
    <cellStyle name="AggCels 3" xfId="209" xr:uid="{00000000-0005-0000-0000-0000BA000000}"/>
    <cellStyle name="AggCels 4" xfId="361" xr:uid="{00000000-0005-0000-0000-0000BB000000}"/>
    <cellStyle name="AggCels_T(2)" xfId="29" xr:uid="{00000000-0005-0000-0000-0000BC000000}"/>
    <cellStyle name="AggGreen" xfId="37" xr:uid="{00000000-0005-0000-0000-0000BD000000}"/>
    <cellStyle name="AggGreen 2" xfId="127" xr:uid="{00000000-0005-0000-0000-0000BE000000}"/>
    <cellStyle name="AggGreen 2 2" xfId="419" xr:uid="{00000000-0005-0000-0000-0000BF000000}"/>
    <cellStyle name="AggGreen 2 2 2" xfId="596" xr:uid="{00000000-0005-0000-0000-0000C0000000}"/>
    <cellStyle name="AggGreen 2 2 2 2" xfId="811" xr:uid="{00000000-0005-0000-0000-0000C1000000}"/>
    <cellStyle name="AggGreen 2 2 2 2 2" xfId="1281" xr:uid="{00000000-0005-0000-0000-0000C2000000}"/>
    <cellStyle name="AggGreen 2 2 2 2 3" xfId="1653" xr:uid="{00000000-0005-0000-0000-0000C3000000}"/>
    <cellStyle name="AggGreen 2 2 2 3" xfId="1074" xr:uid="{00000000-0005-0000-0000-0000C4000000}"/>
    <cellStyle name="AggGreen 2 2 2 4" xfId="1447" xr:uid="{00000000-0005-0000-0000-0000C5000000}"/>
    <cellStyle name="AggGreen 2 2 3" xfId="726" xr:uid="{00000000-0005-0000-0000-0000C6000000}"/>
    <cellStyle name="AggGreen 2 2 3 2" xfId="1196" xr:uid="{00000000-0005-0000-0000-0000C7000000}"/>
    <cellStyle name="AggGreen 2 2 3 3" xfId="1568" xr:uid="{00000000-0005-0000-0000-0000C8000000}"/>
    <cellStyle name="AggGreen 2 3" xfId="277" xr:uid="{00000000-0005-0000-0000-0000C9000000}"/>
    <cellStyle name="AggGreen 2 3 2" xfId="616" xr:uid="{00000000-0005-0000-0000-0000CA000000}"/>
    <cellStyle name="AggGreen 2 3 2 2" xfId="831" xr:uid="{00000000-0005-0000-0000-0000CB000000}"/>
    <cellStyle name="AggGreen 2 3 2 2 2" xfId="1301" xr:uid="{00000000-0005-0000-0000-0000CC000000}"/>
    <cellStyle name="AggGreen 2 3 2 2 3" xfId="1673" xr:uid="{00000000-0005-0000-0000-0000CD000000}"/>
    <cellStyle name="AggGreen 2 3 2 3" xfId="1094" xr:uid="{00000000-0005-0000-0000-0000CE000000}"/>
    <cellStyle name="AggGreen 2 3 2 4" xfId="1467" xr:uid="{00000000-0005-0000-0000-0000CF000000}"/>
    <cellStyle name="AggGreen 2 3 3" xfId="685" xr:uid="{00000000-0005-0000-0000-0000D0000000}"/>
    <cellStyle name="AggGreen 2 3 3 2" xfId="900" xr:uid="{00000000-0005-0000-0000-0000D1000000}"/>
    <cellStyle name="AggGreen 2 3 3 2 2" xfId="1370" xr:uid="{00000000-0005-0000-0000-0000D2000000}"/>
    <cellStyle name="AggGreen 2 3 3 2 3" xfId="1742" xr:uid="{00000000-0005-0000-0000-0000D3000000}"/>
    <cellStyle name="AggGreen 2 3 3 3" xfId="1163" xr:uid="{00000000-0005-0000-0000-0000D4000000}"/>
    <cellStyle name="AggGreen 2 3 3 4" xfId="1536" xr:uid="{00000000-0005-0000-0000-0000D5000000}"/>
    <cellStyle name="AggGreen 2 3 4" xfId="681" xr:uid="{00000000-0005-0000-0000-0000D6000000}"/>
    <cellStyle name="AggGreen 2 3 4 2" xfId="896" xr:uid="{00000000-0005-0000-0000-0000D7000000}"/>
    <cellStyle name="AggGreen 2 3 4 2 2" xfId="1366" xr:uid="{00000000-0005-0000-0000-0000D8000000}"/>
    <cellStyle name="AggGreen 2 3 4 2 3" xfId="1738" xr:uid="{00000000-0005-0000-0000-0000D9000000}"/>
    <cellStyle name="AggGreen 2 3 4 3" xfId="1159" xr:uid="{00000000-0005-0000-0000-0000DA000000}"/>
    <cellStyle name="AggGreen 2 3 4 4" xfId="1532" xr:uid="{00000000-0005-0000-0000-0000DB000000}"/>
    <cellStyle name="AggGreen 2 3 5" xfId="950" xr:uid="{00000000-0005-0000-0000-0000DC000000}"/>
    <cellStyle name="AggGreen 2 3 6" xfId="991" xr:uid="{00000000-0005-0000-0000-0000DD000000}"/>
    <cellStyle name="AggGreen 3" xfId="418" xr:uid="{00000000-0005-0000-0000-0000DE000000}"/>
    <cellStyle name="AggGreen 3 2" xfId="545" xr:uid="{00000000-0005-0000-0000-0000DF000000}"/>
    <cellStyle name="AggGreen 3 2 2" xfId="760" xr:uid="{00000000-0005-0000-0000-0000E0000000}"/>
    <cellStyle name="AggGreen 3 2 2 2" xfId="1230" xr:uid="{00000000-0005-0000-0000-0000E1000000}"/>
    <cellStyle name="AggGreen 3 2 2 3" xfId="1602" xr:uid="{00000000-0005-0000-0000-0000E2000000}"/>
    <cellStyle name="AggGreen 3 2 3" xfId="1023" xr:uid="{00000000-0005-0000-0000-0000E3000000}"/>
    <cellStyle name="AggGreen 3 2 4" xfId="1396" xr:uid="{00000000-0005-0000-0000-0000E4000000}"/>
    <cellStyle name="AggGreen 3 3" xfId="725" xr:uid="{00000000-0005-0000-0000-0000E5000000}"/>
    <cellStyle name="AggGreen 3 3 2" xfId="1195" xr:uid="{00000000-0005-0000-0000-0000E6000000}"/>
    <cellStyle name="AggGreen 3 3 3" xfId="1567" xr:uid="{00000000-0005-0000-0000-0000E7000000}"/>
    <cellStyle name="AggGreen 4" xfId="276" xr:uid="{00000000-0005-0000-0000-0000E8000000}"/>
    <cellStyle name="AggGreen 4 2" xfId="615" xr:uid="{00000000-0005-0000-0000-0000E9000000}"/>
    <cellStyle name="AggGreen 4 2 2" xfId="830" xr:uid="{00000000-0005-0000-0000-0000EA000000}"/>
    <cellStyle name="AggGreen 4 2 2 2" xfId="1300" xr:uid="{00000000-0005-0000-0000-0000EB000000}"/>
    <cellStyle name="AggGreen 4 2 2 3" xfId="1672" xr:uid="{00000000-0005-0000-0000-0000EC000000}"/>
    <cellStyle name="AggGreen 4 2 3" xfId="1093" xr:uid="{00000000-0005-0000-0000-0000ED000000}"/>
    <cellStyle name="AggGreen 4 2 4" xfId="1466" xr:uid="{00000000-0005-0000-0000-0000EE000000}"/>
    <cellStyle name="AggGreen 4 3" xfId="530" xr:uid="{00000000-0005-0000-0000-0000EF000000}"/>
    <cellStyle name="AggGreen 4 3 2" xfId="745" xr:uid="{00000000-0005-0000-0000-0000F0000000}"/>
    <cellStyle name="AggGreen 4 3 2 2" xfId="1215" xr:uid="{00000000-0005-0000-0000-0000F1000000}"/>
    <cellStyle name="AggGreen 4 3 2 3" xfId="1587" xr:uid="{00000000-0005-0000-0000-0000F2000000}"/>
    <cellStyle name="AggGreen 4 3 3" xfId="1008" xr:uid="{00000000-0005-0000-0000-0000F3000000}"/>
    <cellStyle name="AggGreen 4 3 4" xfId="1381" xr:uid="{00000000-0005-0000-0000-0000F4000000}"/>
    <cellStyle name="AggGreen 4 4" xfId="648" xr:uid="{00000000-0005-0000-0000-0000F5000000}"/>
    <cellStyle name="AggGreen 4 4 2" xfId="863" xr:uid="{00000000-0005-0000-0000-0000F6000000}"/>
    <cellStyle name="AggGreen 4 4 2 2" xfId="1333" xr:uid="{00000000-0005-0000-0000-0000F7000000}"/>
    <cellStyle name="AggGreen 4 4 2 3" xfId="1705" xr:uid="{00000000-0005-0000-0000-0000F8000000}"/>
    <cellStyle name="AggGreen 4 4 3" xfId="1126" xr:uid="{00000000-0005-0000-0000-0000F9000000}"/>
    <cellStyle name="AggGreen 4 4 4" xfId="1499" xr:uid="{00000000-0005-0000-0000-0000FA000000}"/>
    <cellStyle name="AggGreen 4 5" xfId="949" xr:uid="{00000000-0005-0000-0000-0000FB000000}"/>
    <cellStyle name="AggGreen 4 6" xfId="1004" xr:uid="{00000000-0005-0000-0000-0000FC000000}"/>
    <cellStyle name="AggGreen 5" xfId="71" xr:uid="{00000000-0005-0000-0000-0000FD000000}"/>
    <cellStyle name="AggGreen_Bbdr" xfId="38" xr:uid="{00000000-0005-0000-0000-0000FE000000}"/>
    <cellStyle name="AggGreen12" xfId="35" xr:uid="{00000000-0005-0000-0000-0000FF000000}"/>
    <cellStyle name="AggGreen12 2" xfId="128" xr:uid="{00000000-0005-0000-0000-000000010000}"/>
    <cellStyle name="AggGreen12 2 2" xfId="421" xr:uid="{00000000-0005-0000-0000-000001010000}"/>
    <cellStyle name="AggGreen12 2 2 2" xfId="614" xr:uid="{00000000-0005-0000-0000-000002010000}"/>
    <cellStyle name="AggGreen12 2 2 2 2" xfId="829" xr:uid="{00000000-0005-0000-0000-000003010000}"/>
    <cellStyle name="AggGreen12 2 2 2 2 2" xfId="1299" xr:uid="{00000000-0005-0000-0000-000004010000}"/>
    <cellStyle name="AggGreen12 2 2 2 2 3" xfId="1671" xr:uid="{00000000-0005-0000-0000-000005010000}"/>
    <cellStyle name="AggGreen12 2 2 2 3" xfId="1092" xr:uid="{00000000-0005-0000-0000-000006010000}"/>
    <cellStyle name="AggGreen12 2 2 2 4" xfId="1465" xr:uid="{00000000-0005-0000-0000-000007010000}"/>
    <cellStyle name="AggGreen12 2 2 3" xfId="728" xr:uid="{00000000-0005-0000-0000-000008010000}"/>
    <cellStyle name="AggGreen12 2 2 3 2" xfId="1198" xr:uid="{00000000-0005-0000-0000-000009010000}"/>
    <cellStyle name="AggGreen12 2 2 3 3" xfId="1570" xr:uid="{00000000-0005-0000-0000-00000A010000}"/>
    <cellStyle name="AggGreen12 2 3" xfId="279" xr:uid="{00000000-0005-0000-0000-00000B010000}"/>
    <cellStyle name="AggGreen12 2 3 2" xfId="618" xr:uid="{00000000-0005-0000-0000-00000C010000}"/>
    <cellStyle name="AggGreen12 2 3 2 2" xfId="833" xr:uid="{00000000-0005-0000-0000-00000D010000}"/>
    <cellStyle name="AggGreen12 2 3 2 2 2" xfId="1303" xr:uid="{00000000-0005-0000-0000-00000E010000}"/>
    <cellStyle name="AggGreen12 2 3 2 2 3" xfId="1675" xr:uid="{00000000-0005-0000-0000-00000F010000}"/>
    <cellStyle name="AggGreen12 2 3 2 3" xfId="1096" xr:uid="{00000000-0005-0000-0000-000010010000}"/>
    <cellStyle name="AggGreen12 2 3 2 4" xfId="1469" xr:uid="{00000000-0005-0000-0000-000011010000}"/>
    <cellStyle name="AggGreen12 2 3 3" xfId="567" xr:uid="{00000000-0005-0000-0000-000012010000}"/>
    <cellStyle name="AggGreen12 2 3 3 2" xfId="782" xr:uid="{00000000-0005-0000-0000-000013010000}"/>
    <cellStyle name="AggGreen12 2 3 3 2 2" xfId="1252" xr:uid="{00000000-0005-0000-0000-000014010000}"/>
    <cellStyle name="AggGreen12 2 3 3 2 3" xfId="1624" xr:uid="{00000000-0005-0000-0000-000015010000}"/>
    <cellStyle name="AggGreen12 2 3 3 3" xfId="1045" xr:uid="{00000000-0005-0000-0000-000016010000}"/>
    <cellStyle name="AggGreen12 2 3 3 4" xfId="1418" xr:uid="{00000000-0005-0000-0000-000017010000}"/>
    <cellStyle name="AggGreen12 2 3 4" xfId="647" xr:uid="{00000000-0005-0000-0000-000018010000}"/>
    <cellStyle name="AggGreen12 2 3 4 2" xfId="862" xr:uid="{00000000-0005-0000-0000-000019010000}"/>
    <cellStyle name="AggGreen12 2 3 4 2 2" xfId="1332" xr:uid="{00000000-0005-0000-0000-00001A010000}"/>
    <cellStyle name="AggGreen12 2 3 4 2 3" xfId="1704" xr:uid="{00000000-0005-0000-0000-00001B010000}"/>
    <cellStyle name="AggGreen12 2 3 4 3" xfId="1125" xr:uid="{00000000-0005-0000-0000-00001C010000}"/>
    <cellStyle name="AggGreen12 2 3 4 4" xfId="1498" xr:uid="{00000000-0005-0000-0000-00001D010000}"/>
    <cellStyle name="AggGreen12 2 3 5" xfId="952" xr:uid="{00000000-0005-0000-0000-00001E010000}"/>
    <cellStyle name="AggGreen12 2 3 6" xfId="1187" xr:uid="{00000000-0005-0000-0000-00001F010000}"/>
    <cellStyle name="AggGreen12 3" xfId="420" xr:uid="{00000000-0005-0000-0000-000020010000}"/>
    <cellStyle name="AggGreen12 3 2" xfId="544" xr:uid="{00000000-0005-0000-0000-000021010000}"/>
    <cellStyle name="AggGreen12 3 2 2" xfId="759" xr:uid="{00000000-0005-0000-0000-000022010000}"/>
    <cellStyle name="AggGreen12 3 2 2 2" xfId="1229" xr:uid="{00000000-0005-0000-0000-000023010000}"/>
    <cellStyle name="AggGreen12 3 2 2 3" xfId="1601" xr:uid="{00000000-0005-0000-0000-000024010000}"/>
    <cellStyle name="AggGreen12 3 2 3" xfId="1022" xr:uid="{00000000-0005-0000-0000-000025010000}"/>
    <cellStyle name="AggGreen12 3 2 4" xfId="1395" xr:uid="{00000000-0005-0000-0000-000026010000}"/>
    <cellStyle name="AggGreen12 3 3" xfId="727" xr:uid="{00000000-0005-0000-0000-000027010000}"/>
    <cellStyle name="AggGreen12 3 3 2" xfId="1197" xr:uid="{00000000-0005-0000-0000-000028010000}"/>
    <cellStyle name="AggGreen12 3 3 3" xfId="1569" xr:uid="{00000000-0005-0000-0000-000029010000}"/>
    <cellStyle name="AggGreen12 4" xfId="278" xr:uid="{00000000-0005-0000-0000-00002A010000}"/>
    <cellStyle name="AggGreen12 4 2" xfId="617" xr:uid="{00000000-0005-0000-0000-00002B010000}"/>
    <cellStyle name="AggGreen12 4 2 2" xfId="832" xr:uid="{00000000-0005-0000-0000-00002C010000}"/>
    <cellStyle name="AggGreen12 4 2 2 2" xfId="1302" xr:uid="{00000000-0005-0000-0000-00002D010000}"/>
    <cellStyle name="AggGreen12 4 2 2 3" xfId="1674" xr:uid="{00000000-0005-0000-0000-00002E010000}"/>
    <cellStyle name="AggGreen12 4 2 3" xfId="1095" xr:uid="{00000000-0005-0000-0000-00002F010000}"/>
    <cellStyle name="AggGreen12 4 2 4" xfId="1468" xr:uid="{00000000-0005-0000-0000-000030010000}"/>
    <cellStyle name="AggGreen12 4 3" xfId="669" xr:uid="{00000000-0005-0000-0000-000031010000}"/>
    <cellStyle name="AggGreen12 4 3 2" xfId="884" xr:uid="{00000000-0005-0000-0000-000032010000}"/>
    <cellStyle name="AggGreen12 4 3 2 2" xfId="1354" xr:uid="{00000000-0005-0000-0000-000033010000}"/>
    <cellStyle name="AggGreen12 4 3 2 3" xfId="1726" xr:uid="{00000000-0005-0000-0000-000034010000}"/>
    <cellStyle name="AggGreen12 4 3 3" xfId="1147" xr:uid="{00000000-0005-0000-0000-000035010000}"/>
    <cellStyle name="AggGreen12 4 3 4" xfId="1520" xr:uid="{00000000-0005-0000-0000-000036010000}"/>
    <cellStyle name="AggGreen12 4 4" xfId="680" xr:uid="{00000000-0005-0000-0000-000037010000}"/>
    <cellStyle name="AggGreen12 4 4 2" xfId="895" xr:uid="{00000000-0005-0000-0000-000038010000}"/>
    <cellStyle name="AggGreen12 4 4 2 2" xfId="1365" xr:uid="{00000000-0005-0000-0000-000039010000}"/>
    <cellStyle name="AggGreen12 4 4 2 3" xfId="1737" xr:uid="{00000000-0005-0000-0000-00003A010000}"/>
    <cellStyle name="AggGreen12 4 4 3" xfId="1158" xr:uid="{00000000-0005-0000-0000-00003B010000}"/>
    <cellStyle name="AggGreen12 4 4 4" xfId="1531" xr:uid="{00000000-0005-0000-0000-00003C010000}"/>
    <cellStyle name="AggGreen12 4 5" xfId="951" xr:uid="{00000000-0005-0000-0000-00003D010000}"/>
    <cellStyle name="AggGreen12 4 6" xfId="61" xr:uid="{00000000-0005-0000-0000-00003E010000}"/>
    <cellStyle name="AggGreen12 5" xfId="69" xr:uid="{00000000-0005-0000-0000-00003F010000}"/>
    <cellStyle name="AggOrange" xfId="5" xr:uid="{00000000-0005-0000-0000-000040010000}"/>
    <cellStyle name="AggOrange 2" xfId="129" xr:uid="{00000000-0005-0000-0000-000041010000}"/>
    <cellStyle name="AggOrange 2 2" xfId="423" xr:uid="{00000000-0005-0000-0000-000042010000}"/>
    <cellStyle name="AggOrange 2 2 2" xfId="543" xr:uid="{00000000-0005-0000-0000-000043010000}"/>
    <cellStyle name="AggOrange 2 2 2 2" xfId="758" xr:uid="{00000000-0005-0000-0000-000044010000}"/>
    <cellStyle name="AggOrange 2 2 2 2 2" xfId="1228" xr:uid="{00000000-0005-0000-0000-000045010000}"/>
    <cellStyle name="AggOrange 2 2 2 2 3" xfId="1600" xr:uid="{00000000-0005-0000-0000-000046010000}"/>
    <cellStyle name="AggOrange 2 2 2 3" xfId="1021" xr:uid="{00000000-0005-0000-0000-000047010000}"/>
    <cellStyle name="AggOrange 2 2 2 4" xfId="1394" xr:uid="{00000000-0005-0000-0000-000048010000}"/>
    <cellStyle name="AggOrange 2 2 3" xfId="730" xr:uid="{00000000-0005-0000-0000-000049010000}"/>
    <cellStyle name="AggOrange 2 2 3 2" xfId="1200" xr:uid="{00000000-0005-0000-0000-00004A010000}"/>
    <cellStyle name="AggOrange 2 2 3 3" xfId="1572" xr:uid="{00000000-0005-0000-0000-00004B010000}"/>
    <cellStyle name="AggOrange 2 3" xfId="281" xr:uid="{00000000-0005-0000-0000-00004C010000}"/>
    <cellStyle name="AggOrange 2 3 2" xfId="620" xr:uid="{00000000-0005-0000-0000-00004D010000}"/>
    <cellStyle name="AggOrange 2 3 2 2" xfId="835" xr:uid="{00000000-0005-0000-0000-00004E010000}"/>
    <cellStyle name="AggOrange 2 3 2 2 2" xfId="1305" xr:uid="{00000000-0005-0000-0000-00004F010000}"/>
    <cellStyle name="AggOrange 2 3 2 2 3" xfId="1677" xr:uid="{00000000-0005-0000-0000-000050010000}"/>
    <cellStyle name="AggOrange 2 3 2 3" xfId="1098" xr:uid="{00000000-0005-0000-0000-000051010000}"/>
    <cellStyle name="AggOrange 2 3 2 4" xfId="1471" xr:uid="{00000000-0005-0000-0000-000052010000}"/>
    <cellStyle name="AggOrange 2 3 3" xfId="527" xr:uid="{00000000-0005-0000-0000-000053010000}"/>
    <cellStyle name="AggOrange 2 3 3 2" xfId="742" xr:uid="{00000000-0005-0000-0000-000054010000}"/>
    <cellStyle name="AggOrange 2 3 3 2 2" xfId="1212" xr:uid="{00000000-0005-0000-0000-000055010000}"/>
    <cellStyle name="AggOrange 2 3 3 2 3" xfId="1584" xr:uid="{00000000-0005-0000-0000-000056010000}"/>
    <cellStyle name="AggOrange 2 3 3 3" xfId="1005" xr:uid="{00000000-0005-0000-0000-000057010000}"/>
    <cellStyle name="AggOrange 2 3 3 4" xfId="1378" xr:uid="{00000000-0005-0000-0000-000058010000}"/>
    <cellStyle name="AggOrange 2 3 4" xfId="542" xr:uid="{00000000-0005-0000-0000-000059010000}"/>
    <cellStyle name="AggOrange 2 3 4 2" xfId="757" xr:uid="{00000000-0005-0000-0000-00005A010000}"/>
    <cellStyle name="AggOrange 2 3 4 2 2" xfId="1227" xr:uid="{00000000-0005-0000-0000-00005B010000}"/>
    <cellStyle name="AggOrange 2 3 4 2 3" xfId="1599" xr:uid="{00000000-0005-0000-0000-00005C010000}"/>
    <cellStyle name="AggOrange 2 3 4 3" xfId="1020" xr:uid="{00000000-0005-0000-0000-00005D010000}"/>
    <cellStyle name="AggOrange 2 3 4 4" xfId="1393" xr:uid="{00000000-0005-0000-0000-00005E010000}"/>
    <cellStyle name="AggOrange 2 3 5" xfId="954" xr:uid="{00000000-0005-0000-0000-00005F010000}"/>
    <cellStyle name="AggOrange 2 3 6" xfId="990" xr:uid="{00000000-0005-0000-0000-000060010000}"/>
    <cellStyle name="AggOrange 3" xfId="422" xr:uid="{00000000-0005-0000-0000-000061010000}"/>
    <cellStyle name="AggOrange 3 2" xfId="662" xr:uid="{00000000-0005-0000-0000-000062010000}"/>
    <cellStyle name="AggOrange 3 2 2" xfId="877" xr:uid="{00000000-0005-0000-0000-000063010000}"/>
    <cellStyle name="AggOrange 3 2 2 2" xfId="1347" xr:uid="{00000000-0005-0000-0000-000064010000}"/>
    <cellStyle name="AggOrange 3 2 2 3" xfId="1719" xr:uid="{00000000-0005-0000-0000-000065010000}"/>
    <cellStyle name="AggOrange 3 2 3" xfId="1140" xr:uid="{00000000-0005-0000-0000-000066010000}"/>
    <cellStyle name="AggOrange 3 2 4" xfId="1513" xr:uid="{00000000-0005-0000-0000-000067010000}"/>
    <cellStyle name="AggOrange 3 3" xfId="729" xr:uid="{00000000-0005-0000-0000-000068010000}"/>
    <cellStyle name="AggOrange 3 3 2" xfId="1199" xr:uid="{00000000-0005-0000-0000-000069010000}"/>
    <cellStyle name="AggOrange 3 3 3" xfId="1571" xr:uid="{00000000-0005-0000-0000-00006A010000}"/>
    <cellStyle name="AggOrange 4" xfId="280" xr:uid="{00000000-0005-0000-0000-00006B010000}"/>
    <cellStyle name="AggOrange 4 2" xfId="619" xr:uid="{00000000-0005-0000-0000-00006C010000}"/>
    <cellStyle name="AggOrange 4 2 2" xfId="834" xr:uid="{00000000-0005-0000-0000-00006D010000}"/>
    <cellStyle name="AggOrange 4 2 2 2" xfId="1304" xr:uid="{00000000-0005-0000-0000-00006E010000}"/>
    <cellStyle name="AggOrange 4 2 2 3" xfId="1676" xr:uid="{00000000-0005-0000-0000-00006F010000}"/>
    <cellStyle name="AggOrange 4 2 3" xfId="1097" xr:uid="{00000000-0005-0000-0000-000070010000}"/>
    <cellStyle name="AggOrange 4 2 4" xfId="1470" xr:uid="{00000000-0005-0000-0000-000071010000}"/>
    <cellStyle name="AggOrange 4 3" xfId="608" xr:uid="{00000000-0005-0000-0000-000072010000}"/>
    <cellStyle name="AggOrange 4 3 2" xfId="823" xr:uid="{00000000-0005-0000-0000-000073010000}"/>
    <cellStyle name="AggOrange 4 3 2 2" xfId="1293" xr:uid="{00000000-0005-0000-0000-000074010000}"/>
    <cellStyle name="AggOrange 4 3 2 3" xfId="1665" xr:uid="{00000000-0005-0000-0000-000075010000}"/>
    <cellStyle name="AggOrange 4 3 3" xfId="1086" xr:uid="{00000000-0005-0000-0000-000076010000}"/>
    <cellStyle name="AggOrange 4 3 4" xfId="1459" xr:uid="{00000000-0005-0000-0000-000077010000}"/>
    <cellStyle name="AggOrange 4 4" xfId="582" xr:uid="{00000000-0005-0000-0000-000078010000}"/>
    <cellStyle name="AggOrange 4 4 2" xfId="797" xr:uid="{00000000-0005-0000-0000-000079010000}"/>
    <cellStyle name="AggOrange 4 4 2 2" xfId="1267" xr:uid="{00000000-0005-0000-0000-00007A010000}"/>
    <cellStyle name="AggOrange 4 4 2 3" xfId="1639" xr:uid="{00000000-0005-0000-0000-00007B010000}"/>
    <cellStyle name="AggOrange 4 4 3" xfId="1060" xr:uid="{00000000-0005-0000-0000-00007C010000}"/>
    <cellStyle name="AggOrange 4 4 4" xfId="1433" xr:uid="{00000000-0005-0000-0000-00007D010000}"/>
    <cellStyle name="AggOrange 4 5" xfId="953" xr:uid="{00000000-0005-0000-0000-00007E010000}"/>
    <cellStyle name="AggOrange 4 6" xfId="1003" xr:uid="{00000000-0005-0000-0000-00007F010000}"/>
    <cellStyle name="AggOrange 5" xfId="65" xr:uid="{00000000-0005-0000-0000-000080010000}"/>
    <cellStyle name="AggOrange_B_border" xfId="42" xr:uid="{00000000-0005-0000-0000-000081010000}"/>
    <cellStyle name="AggOrange9" xfId="6" xr:uid="{00000000-0005-0000-0000-000082010000}"/>
    <cellStyle name="AggOrange9 2" xfId="130" xr:uid="{00000000-0005-0000-0000-000083010000}"/>
    <cellStyle name="AggOrange9 2 2" xfId="425" xr:uid="{00000000-0005-0000-0000-000084010000}"/>
    <cellStyle name="AggOrange9 2 2 2" xfId="661" xr:uid="{00000000-0005-0000-0000-000085010000}"/>
    <cellStyle name="AggOrange9 2 2 2 2" xfId="876" xr:uid="{00000000-0005-0000-0000-000086010000}"/>
    <cellStyle name="AggOrange9 2 2 2 2 2" xfId="1346" xr:uid="{00000000-0005-0000-0000-000087010000}"/>
    <cellStyle name="AggOrange9 2 2 2 2 3" xfId="1718" xr:uid="{00000000-0005-0000-0000-000088010000}"/>
    <cellStyle name="AggOrange9 2 2 2 3" xfId="1139" xr:uid="{00000000-0005-0000-0000-000089010000}"/>
    <cellStyle name="AggOrange9 2 2 2 4" xfId="1512" xr:uid="{00000000-0005-0000-0000-00008A010000}"/>
    <cellStyle name="AggOrange9 2 2 3" xfId="732" xr:uid="{00000000-0005-0000-0000-00008B010000}"/>
    <cellStyle name="AggOrange9 2 2 3 2" xfId="1202" xr:uid="{00000000-0005-0000-0000-00008C010000}"/>
    <cellStyle name="AggOrange9 2 2 3 3" xfId="1574" xr:uid="{00000000-0005-0000-0000-00008D010000}"/>
    <cellStyle name="AggOrange9 2 3" xfId="283" xr:uid="{00000000-0005-0000-0000-00008E010000}"/>
    <cellStyle name="AggOrange9 2 3 2" xfId="622" xr:uid="{00000000-0005-0000-0000-00008F010000}"/>
    <cellStyle name="AggOrange9 2 3 2 2" xfId="837" xr:uid="{00000000-0005-0000-0000-000090010000}"/>
    <cellStyle name="AggOrange9 2 3 2 2 2" xfId="1307" xr:uid="{00000000-0005-0000-0000-000091010000}"/>
    <cellStyle name="AggOrange9 2 3 2 2 3" xfId="1679" xr:uid="{00000000-0005-0000-0000-000092010000}"/>
    <cellStyle name="AggOrange9 2 3 2 3" xfId="1100" xr:uid="{00000000-0005-0000-0000-000093010000}"/>
    <cellStyle name="AggOrange9 2 3 2 4" xfId="1473" xr:uid="{00000000-0005-0000-0000-000094010000}"/>
    <cellStyle name="AggOrange9 2 3 3" xfId="668" xr:uid="{00000000-0005-0000-0000-000095010000}"/>
    <cellStyle name="AggOrange9 2 3 3 2" xfId="883" xr:uid="{00000000-0005-0000-0000-000096010000}"/>
    <cellStyle name="AggOrange9 2 3 3 2 2" xfId="1353" xr:uid="{00000000-0005-0000-0000-000097010000}"/>
    <cellStyle name="AggOrange9 2 3 3 2 3" xfId="1725" xr:uid="{00000000-0005-0000-0000-000098010000}"/>
    <cellStyle name="AggOrange9 2 3 3 3" xfId="1146" xr:uid="{00000000-0005-0000-0000-000099010000}"/>
    <cellStyle name="AggOrange9 2 3 3 4" xfId="1519" xr:uid="{00000000-0005-0000-0000-00009A010000}"/>
    <cellStyle name="AggOrange9 2 3 4" xfId="682" xr:uid="{00000000-0005-0000-0000-00009B010000}"/>
    <cellStyle name="AggOrange9 2 3 4 2" xfId="897" xr:uid="{00000000-0005-0000-0000-00009C010000}"/>
    <cellStyle name="AggOrange9 2 3 4 2 2" xfId="1367" xr:uid="{00000000-0005-0000-0000-00009D010000}"/>
    <cellStyle name="AggOrange9 2 3 4 2 3" xfId="1739" xr:uid="{00000000-0005-0000-0000-00009E010000}"/>
    <cellStyle name="AggOrange9 2 3 4 3" xfId="1160" xr:uid="{00000000-0005-0000-0000-00009F010000}"/>
    <cellStyle name="AggOrange9 2 3 4 4" xfId="1533" xr:uid="{00000000-0005-0000-0000-0000A0010000}"/>
    <cellStyle name="AggOrange9 2 3 5" xfId="956" xr:uid="{00000000-0005-0000-0000-0000A1010000}"/>
    <cellStyle name="AggOrange9 2 3 6" xfId="946" xr:uid="{00000000-0005-0000-0000-0000A2010000}"/>
    <cellStyle name="AggOrange9 3" xfId="424" xr:uid="{00000000-0005-0000-0000-0000A3010000}"/>
    <cellStyle name="AggOrange9 3 2" xfId="613" xr:uid="{00000000-0005-0000-0000-0000A4010000}"/>
    <cellStyle name="AggOrange9 3 2 2" xfId="828" xr:uid="{00000000-0005-0000-0000-0000A5010000}"/>
    <cellStyle name="AggOrange9 3 2 2 2" xfId="1298" xr:uid="{00000000-0005-0000-0000-0000A6010000}"/>
    <cellStyle name="AggOrange9 3 2 2 3" xfId="1670" xr:uid="{00000000-0005-0000-0000-0000A7010000}"/>
    <cellStyle name="AggOrange9 3 2 3" xfId="1091" xr:uid="{00000000-0005-0000-0000-0000A8010000}"/>
    <cellStyle name="AggOrange9 3 2 4" xfId="1464" xr:uid="{00000000-0005-0000-0000-0000A9010000}"/>
    <cellStyle name="AggOrange9 3 3" xfId="731" xr:uid="{00000000-0005-0000-0000-0000AA010000}"/>
    <cellStyle name="AggOrange9 3 3 2" xfId="1201" xr:uid="{00000000-0005-0000-0000-0000AB010000}"/>
    <cellStyle name="AggOrange9 3 3 3" xfId="1573" xr:uid="{00000000-0005-0000-0000-0000AC010000}"/>
    <cellStyle name="AggOrange9 4" xfId="282" xr:uid="{00000000-0005-0000-0000-0000AD010000}"/>
    <cellStyle name="AggOrange9 4 2" xfId="621" xr:uid="{00000000-0005-0000-0000-0000AE010000}"/>
    <cellStyle name="AggOrange9 4 2 2" xfId="836" xr:uid="{00000000-0005-0000-0000-0000AF010000}"/>
    <cellStyle name="AggOrange9 4 2 2 2" xfId="1306" xr:uid="{00000000-0005-0000-0000-0000B0010000}"/>
    <cellStyle name="AggOrange9 4 2 2 3" xfId="1678" xr:uid="{00000000-0005-0000-0000-0000B1010000}"/>
    <cellStyle name="AggOrange9 4 2 3" xfId="1099" xr:uid="{00000000-0005-0000-0000-0000B2010000}"/>
    <cellStyle name="AggOrange9 4 2 4" xfId="1472" xr:uid="{00000000-0005-0000-0000-0000B3010000}"/>
    <cellStyle name="AggOrange9 4 3" xfId="566" xr:uid="{00000000-0005-0000-0000-0000B4010000}"/>
    <cellStyle name="AggOrange9 4 3 2" xfId="781" xr:uid="{00000000-0005-0000-0000-0000B5010000}"/>
    <cellStyle name="AggOrange9 4 3 2 2" xfId="1251" xr:uid="{00000000-0005-0000-0000-0000B6010000}"/>
    <cellStyle name="AggOrange9 4 3 2 3" xfId="1623" xr:uid="{00000000-0005-0000-0000-0000B7010000}"/>
    <cellStyle name="AggOrange9 4 3 3" xfId="1044" xr:uid="{00000000-0005-0000-0000-0000B8010000}"/>
    <cellStyle name="AggOrange9 4 3 4" xfId="1417" xr:uid="{00000000-0005-0000-0000-0000B9010000}"/>
    <cellStyle name="AggOrange9 4 4" xfId="612" xr:uid="{00000000-0005-0000-0000-0000BA010000}"/>
    <cellStyle name="AggOrange9 4 4 2" xfId="827" xr:uid="{00000000-0005-0000-0000-0000BB010000}"/>
    <cellStyle name="AggOrange9 4 4 2 2" xfId="1297" xr:uid="{00000000-0005-0000-0000-0000BC010000}"/>
    <cellStyle name="AggOrange9 4 4 2 3" xfId="1669" xr:uid="{00000000-0005-0000-0000-0000BD010000}"/>
    <cellStyle name="AggOrange9 4 4 3" xfId="1090" xr:uid="{00000000-0005-0000-0000-0000BE010000}"/>
    <cellStyle name="AggOrange9 4 4 4" xfId="1463" xr:uid="{00000000-0005-0000-0000-0000BF010000}"/>
    <cellStyle name="AggOrange9 4 5" xfId="955" xr:uid="{00000000-0005-0000-0000-0000C0010000}"/>
    <cellStyle name="AggOrange9 4 6" xfId="924" xr:uid="{00000000-0005-0000-0000-0000C1010000}"/>
    <cellStyle name="AggOrange9 5" xfId="64" xr:uid="{00000000-0005-0000-0000-0000C2010000}"/>
    <cellStyle name="AggOrangeLB_2x" xfId="41" xr:uid="{00000000-0005-0000-0000-0000C3010000}"/>
    <cellStyle name="AggOrangeLBorder" xfId="43" xr:uid="{00000000-0005-0000-0000-0000C4010000}"/>
    <cellStyle name="AggOrangeLBorder 2" xfId="131" xr:uid="{00000000-0005-0000-0000-0000C5010000}"/>
    <cellStyle name="AggOrangeLBorder 2 2" xfId="427" xr:uid="{00000000-0005-0000-0000-0000C6010000}"/>
    <cellStyle name="AggOrangeLBorder 2 3" xfId="285" xr:uid="{00000000-0005-0000-0000-0000C7010000}"/>
    <cellStyle name="AggOrangeLBorder 2 3 2" xfId="624" xr:uid="{00000000-0005-0000-0000-0000C8010000}"/>
    <cellStyle name="AggOrangeLBorder 2 3 2 2" xfId="839" xr:uid="{00000000-0005-0000-0000-0000C9010000}"/>
    <cellStyle name="AggOrangeLBorder 2 3 2 2 2" xfId="1309" xr:uid="{00000000-0005-0000-0000-0000CA010000}"/>
    <cellStyle name="AggOrangeLBorder 2 3 2 2 3" xfId="1681" xr:uid="{00000000-0005-0000-0000-0000CB010000}"/>
    <cellStyle name="AggOrangeLBorder 2 3 2 3" xfId="1102" xr:uid="{00000000-0005-0000-0000-0000CC010000}"/>
    <cellStyle name="AggOrangeLBorder 2 3 2 4" xfId="1475" xr:uid="{00000000-0005-0000-0000-0000CD010000}"/>
    <cellStyle name="AggOrangeLBorder 2 3 3" xfId="564" xr:uid="{00000000-0005-0000-0000-0000CE010000}"/>
    <cellStyle name="AggOrangeLBorder 2 3 3 2" xfId="779" xr:uid="{00000000-0005-0000-0000-0000CF010000}"/>
    <cellStyle name="AggOrangeLBorder 2 3 3 2 2" xfId="1249" xr:uid="{00000000-0005-0000-0000-0000D0010000}"/>
    <cellStyle name="AggOrangeLBorder 2 3 3 2 3" xfId="1621" xr:uid="{00000000-0005-0000-0000-0000D1010000}"/>
    <cellStyle name="AggOrangeLBorder 2 3 3 3" xfId="1042" xr:uid="{00000000-0005-0000-0000-0000D2010000}"/>
    <cellStyle name="AggOrangeLBorder 2 3 3 4" xfId="1415" xr:uid="{00000000-0005-0000-0000-0000D3010000}"/>
    <cellStyle name="AggOrangeLBorder 2 3 4" xfId="590" xr:uid="{00000000-0005-0000-0000-0000D4010000}"/>
    <cellStyle name="AggOrangeLBorder 2 3 4 2" xfId="805" xr:uid="{00000000-0005-0000-0000-0000D5010000}"/>
    <cellStyle name="AggOrangeLBorder 2 3 4 2 2" xfId="1275" xr:uid="{00000000-0005-0000-0000-0000D6010000}"/>
    <cellStyle name="AggOrangeLBorder 2 3 4 2 3" xfId="1647" xr:uid="{00000000-0005-0000-0000-0000D7010000}"/>
    <cellStyle name="AggOrangeLBorder 2 3 4 3" xfId="1068" xr:uid="{00000000-0005-0000-0000-0000D8010000}"/>
    <cellStyle name="AggOrangeLBorder 2 3 4 4" xfId="1441" xr:uid="{00000000-0005-0000-0000-0000D9010000}"/>
    <cellStyle name="AggOrangeLBorder 2 3 5" xfId="710" xr:uid="{00000000-0005-0000-0000-0000DA010000}"/>
    <cellStyle name="AggOrangeLBorder 2 3 6" xfId="958" xr:uid="{00000000-0005-0000-0000-0000DB010000}"/>
    <cellStyle name="AggOrangeLBorder 2 3 7" xfId="923" xr:uid="{00000000-0005-0000-0000-0000DC010000}"/>
    <cellStyle name="AggOrangeLBorder 3" xfId="426" xr:uid="{00000000-0005-0000-0000-0000DD010000}"/>
    <cellStyle name="AggOrangeLBorder 4" xfId="284" xr:uid="{00000000-0005-0000-0000-0000DE010000}"/>
    <cellStyle name="AggOrangeLBorder 4 2" xfId="623" xr:uid="{00000000-0005-0000-0000-0000DF010000}"/>
    <cellStyle name="AggOrangeLBorder 4 2 2" xfId="838" xr:uid="{00000000-0005-0000-0000-0000E0010000}"/>
    <cellStyle name="AggOrangeLBorder 4 2 2 2" xfId="1308" xr:uid="{00000000-0005-0000-0000-0000E1010000}"/>
    <cellStyle name="AggOrangeLBorder 4 2 2 3" xfId="1680" xr:uid="{00000000-0005-0000-0000-0000E2010000}"/>
    <cellStyle name="AggOrangeLBorder 4 2 3" xfId="1101" xr:uid="{00000000-0005-0000-0000-0000E3010000}"/>
    <cellStyle name="AggOrangeLBorder 4 2 4" xfId="1474" xr:uid="{00000000-0005-0000-0000-0000E4010000}"/>
    <cellStyle name="AggOrangeLBorder 4 3" xfId="565" xr:uid="{00000000-0005-0000-0000-0000E5010000}"/>
    <cellStyle name="AggOrangeLBorder 4 3 2" xfId="780" xr:uid="{00000000-0005-0000-0000-0000E6010000}"/>
    <cellStyle name="AggOrangeLBorder 4 3 2 2" xfId="1250" xr:uid="{00000000-0005-0000-0000-0000E7010000}"/>
    <cellStyle name="AggOrangeLBorder 4 3 2 3" xfId="1622" xr:uid="{00000000-0005-0000-0000-0000E8010000}"/>
    <cellStyle name="AggOrangeLBorder 4 3 3" xfId="1043" xr:uid="{00000000-0005-0000-0000-0000E9010000}"/>
    <cellStyle name="AggOrangeLBorder 4 3 4" xfId="1416" xr:uid="{00000000-0005-0000-0000-0000EA010000}"/>
    <cellStyle name="AggOrangeLBorder 4 4" xfId="586" xr:uid="{00000000-0005-0000-0000-0000EB010000}"/>
    <cellStyle name="AggOrangeLBorder 4 4 2" xfId="801" xr:uid="{00000000-0005-0000-0000-0000EC010000}"/>
    <cellStyle name="AggOrangeLBorder 4 4 2 2" xfId="1271" xr:uid="{00000000-0005-0000-0000-0000ED010000}"/>
    <cellStyle name="AggOrangeLBorder 4 4 2 3" xfId="1643" xr:uid="{00000000-0005-0000-0000-0000EE010000}"/>
    <cellStyle name="AggOrangeLBorder 4 4 3" xfId="1064" xr:uid="{00000000-0005-0000-0000-0000EF010000}"/>
    <cellStyle name="AggOrangeLBorder 4 4 4" xfId="1437" xr:uid="{00000000-0005-0000-0000-0000F0010000}"/>
    <cellStyle name="AggOrangeLBorder 4 5" xfId="709" xr:uid="{00000000-0005-0000-0000-0000F1010000}"/>
    <cellStyle name="AggOrangeLBorder 4 6" xfId="957" xr:uid="{00000000-0005-0000-0000-0000F2010000}"/>
    <cellStyle name="AggOrangeLBorder 4 7" xfId="62" xr:uid="{00000000-0005-0000-0000-0000F3010000}"/>
    <cellStyle name="AggOrangeLBorder 5" xfId="72" xr:uid="{00000000-0005-0000-0000-0000F4010000}"/>
    <cellStyle name="AggOrangeRBorder" xfId="7" xr:uid="{00000000-0005-0000-0000-0000F5010000}"/>
    <cellStyle name="AggOrangeRBorder 2" xfId="132" xr:uid="{00000000-0005-0000-0000-0000F6010000}"/>
    <cellStyle name="AggOrangeRBorder 2 2" xfId="429" xr:uid="{00000000-0005-0000-0000-0000F7010000}"/>
    <cellStyle name="AggOrangeRBorder 2 2 2" xfId="541" xr:uid="{00000000-0005-0000-0000-0000F8010000}"/>
    <cellStyle name="AggOrangeRBorder 2 2 2 2" xfId="756" xr:uid="{00000000-0005-0000-0000-0000F9010000}"/>
    <cellStyle name="AggOrangeRBorder 2 2 2 2 2" xfId="1226" xr:uid="{00000000-0005-0000-0000-0000FA010000}"/>
    <cellStyle name="AggOrangeRBorder 2 2 2 2 3" xfId="1598" xr:uid="{00000000-0005-0000-0000-0000FB010000}"/>
    <cellStyle name="AggOrangeRBorder 2 2 2 3" xfId="1019" xr:uid="{00000000-0005-0000-0000-0000FC010000}"/>
    <cellStyle name="AggOrangeRBorder 2 2 2 4" xfId="1392" xr:uid="{00000000-0005-0000-0000-0000FD010000}"/>
    <cellStyle name="AggOrangeRBorder 2 3" xfId="287" xr:uid="{00000000-0005-0000-0000-0000FE010000}"/>
    <cellStyle name="AggOrangeRBorder 2 3 2" xfId="626" xr:uid="{00000000-0005-0000-0000-0000FF010000}"/>
    <cellStyle name="AggOrangeRBorder 2 3 2 2" xfId="841" xr:uid="{00000000-0005-0000-0000-000000020000}"/>
    <cellStyle name="AggOrangeRBorder 2 3 2 2 2" xfId="1311" xr:uid="{00000000-0005-0000-0000-000001020000}"/>
    <cellStyle name="AggOrangeRBorder 2 3 2 2 3" xfId="1683" xr:uid="{00000000-0005-0000-0000-000002020000}"/>
    <cellStyle name="AggOrangeRBorder 2 3 2 3" xfId="1104" xr:uid="{00000000-0005-0000-0000-000003020000}"/>
    <cellStyle name="AggOrangeRBorder 2 3 2 4" xfId="1477" xr:uid="{00000000-0005-0000-0000-000004020000}"/>
    <cellStyle name="AggOrangeRBorder 2 3 3" xfId="602" xr:uid="{00000000-0005-0000-0000-000005020000}"/>
    <cellStyle name="AggOrangeRBorder 2 3 3 2" xfId="817" xr:uid="{00000000-0005-0000-0000-000006020000}"/>
    <cellStyle name="AggOrangeRBorder 2 3 3 2 2" xfId="1287" xr:uid="{00000000-0005-0000-0000-000007020000}"/>
    <cellStyle name="AggOrangeRBorder 2 3 3 2 3" xfId="1659" xr:uid="{00000000-0005-0000-0000-000008020000}"/>
    <cellStyle name="AggOrangeRBorder 2 3 3 3" xfId="1080" xr:uid="{00000000-0005-0000-0000-000009020000}"/>
    <cellStyle name="AggOrangeRBorder 2 3 3 4" xfId="1453" xr:uid="{00000000-0005-0000-0000-00000A020000}"/>
    <cellStyle name="AggOrangeRBorder 2 3 4" xfId="584" xr:uid="{00000000-0005-0000-0000-00000B020000}"/>
    <cellStyle name="AggOrangeRBorder 2 3 4 2" xfId="799" xr:uid="{00000000-0005-0000-0000-00000C020000}"/>
    <cellStyle name="AggOrangeRBorder 2 3 4 2 2" xfId="1269" xr:uid="{00000000-0005-0000-0000-00000D020000}"/>
    <cellStyle name="AggOrangeRBorder 2 3 4 2 3" xfId="1641" xr:uid="{00000000-0005-0000-0000-00000E020000}"/>
    <cellStyle name="AggOrangeRBorder 2 3 4 3" xfId="1062" xr:uid="{00000000-0005-0000-0000-00000F020000}"/>
    <cellStyle name="AggOrangeRBorder 2 3 4 4" xfId="1435" xr:uid="{00000000-0005-0000-0000-000010020000}"/>
    <cellStyle name="AggOrangeRBorder 2 3 5" xfId="712" xr:uid="{00000000-0005-0000-0000-000011020000}"/>
    <cellStyle name="AggOrangeRBorder 2 3 6" xfId="960" xr:uid="{00000000-0005-0000-0000-000012020000}"/>
    <cellStyle name="AggOrangeRBorder 2 3 7" xfId="922" xr:uid="{00000000-0005-0000-0000-000013020000}"/>
    <cellStyle name="AggOrangeRBorder 3" xfId="428" xr:uid="{00000000-0005-0000-0000-000014020000}"/>
    <cellStyle name="AggOrangeRBorder 3 2" xfId="60" xr:uid="{00000000-0005-0000-0000-000015020000}"/>
    <cellStyle name="AggOrangeRBorder 3 2 2" xfId="660" xr:uid="{00000000-0005-0000-0000-000016020000}"/>
    <cellStyle name="AggOrangeRBorder 3 2 2 2" xfId="1138" xr:uid="{00000000-0005-0000-0000-000017020000}"/>
    <cellStyle name="AggOrangeRBorder 3 2 2 3" xfId="1511" xr:uid="{00000000-0005-0000-0000-000018020000}"/>
    <cellStyle name="AggOrangeRBorder 3 2 3" xfId="875" xr:uid="{00000000-0005-0000-0000-000019020000}"/>
    <cellStyle name="AggOrangeRBorder 3 2 3 2" xfId="1345" xr:uid="{00000000-0005-0000-0000-00001A020000}"/>
    <cellStyle name="AggOrangeRBorder 3 2 3 3" xfId="1717" xr:uid="{00000000-0005-0000-0000-00001B020000}"/>
    <cellStyle name="AggOrangeRBorder 4" xfId="286" xr:uid="{00000000-0005-0000-0000-00001C020000}"/>
    <cellStyle name="AggOrangeRBorder 4 2" xfId="625" xr:uid="{00000000-0005-0000-0000-00001D020000}"/>
    <cellStyle name="AggOrangeRBorder 4 2 2" xfId="840" xr:uid="{00000000-0005-0000-0000-00001E020000}"/>
    <cellStyle name="AggOrangeRBorder 4 2 2 2" xfId="1310" xr:uid="{00000000-0005-0000-0000-00001F020000}"/>
    <cellStyle name="AggOrangeRBorder 4 2 2 3" xfId="1682" xr:uid="{00000000-0005-0000-0000-000020020000}"/>
    <cellStyle name="AggOrangeRBorder 4 2 3" xfId="1103" xr:uid="{00000000-0005-0000-0000-000021020000}"/>
    <cellStyle name="AggOrangeRBorder 4 2 4" xfId="1476" xr:uid="{00000000-0005-0000-0000-000022020000}"/>
    <cellStyle name="AggOrangeRBorder 4 3" xfId="658" xr:uid="{00000000-0005-0000-0000-000023020000}"/>
    <cellStyle name="AggOrangeRBorder 4 3 2" xfId="873" xr:uid="{00000000-0005-0000-0000-000024020000}"/>
    <cellStyle name="AggOrangeRBorder 4 3 2 2" xfId="1343" xr:uid="{00000000-0005-0000-0000-000025020000}"/>
    <cellStyle name="AggOrangeRBorder 4 3 2 3" xfId="1715" xr:uid="{00000000-0005-0000-0000-000026020000}"/>
    <cellStyle name="AggOrangeRBorder 4 3 3" xfId="1136" xr:uid="{00000000-0005-0000-0000-000027020000}"/>
    <cellStyle name="AggOrangeRBorder 4 3 4" xfId="1509" xr:uid="{00000000-0005-0000-0000-000028020000}"/>
    <cellStyle name="AggOrangeRBorder 4 4" xfId="679" xr:uid="{00000000-0005-0000-0000-000029020000}"/>
    <cellStyle name="AggOrangeRBorder 4 4 2" xfId="894" xr:uid="{00000000-0005-0000-0000-00002A020000}"/>
    <cellStyle name="AggOrangeRBorder 4 4 2 2" xfId="1364" xr:uid="{00000000-0005-0000-0000-00002B020000}"/>
    <cellStyle name="AggOrangeRBorder 4 4 2 3" xfId="1736" xr:uid="{00000000-0005-0000-0000-00002C020000}"/>
    <cellStyle name="AggOrangeRBorder 4 4 3" xfId="1157" xr:uid="{00000000-0005-0000-0000-00002D020000}"/>
    <cellStyle name="AggOrangeRBorder 4 4 4" xfId="1530" xr:uid="{00000000-0005-0000-0000-00002E020000}"/>
    <cellStyle name="AggOrangeRBorder 4 5" xfId="711" xr:uid="{00000000-0005-0000-0000-00002F020000}"/>
    <cellStyle name="AggOrangeRBorder 4 6" xfId="959" xr:uid="{00000000-0005-0000-0000-000030020000}"/>
    <cellStyle name="AggOrangeRBorder 4 7" xfId="989" xr:uid="{00000000-0005-0000-0000-000031020000}"/>
    <cellStyle name="AggOrangeRBorder 5" xfId="67" xr:uid="{00000000-0005-0000-0000-000032020000}"/>
    <cellStyle name="AggOrangeRBorder_CRFReport-template" xfId="45" xr:uid="{00000000-0005-0000-0000-000033020000}"/>
    <cellStyle name="Akzent1" xfId="133" xr:uid="{00000000-0005-0000-0000-000034020000}"/>
    <cellStyle name="Akzent2" xfId="134" xr:uid="{00000000-0005-0000-0000-000035020000}"/>
    <cellStyle name="Akzent3" xfId="135" xr:uid="{00000000-0005-0000-0000-000036020000}"/>
    <cellStyle name="Akzent4" xfId="136" xr:uid="{00000000-0005-0000-0000-000037020000}"/>
    <cellStyle name="Akzent5" xfId="137" xr:uid="{00000000-0005-0000-0000-000038020000}"/>
    <cellStyle name="Akzent6" xfId="138" xr:uid="{00000000-0005-0000-0000-000039020000}"/>
    <cellStyle name="Ausgabe" xfId="139" xr:uid="{00000000-0005-0000-0000-00003A020000}"/>
    <cellStyle name="Ausgabe 2" xfId="407" xr:uid="{00000000-0005-0000-0000-00003B020000}"/>
    <cellStyle name="Ausgabe 2 2" xfId="663" xr:uid="{00000000-0005-0000-0000-00003C020000}"/>
    <cellStyle name="Ausgabe 2 2 2" xfId="878" xr:uid="{00000000-0005-0000-0000-00003D020000}"/>
    <cellStyle name="Ausgabe 2 2 2 2" xfId="1348" xr:uid="{00000000-0005-0000-0000-00003E020000}"/>
    <cellStyle name="Ausgabe 2 2 2 3" xfId="1720" xr:uid="{00000000-0005-0000-0000-00003F020000}"/>
    <cellStyle name="Ausgabe 2 2 3" xfId="1141" xr:uid="{00000000-0005-0000-0000-000040020000}"/>
    <cellStyle name="Ausgabe 2 2 4" xfId="1514" xr:uid="{00000000-0005-0000-0000-000041020000}"/>
    <cellStyle name="Ausgabe 2 3" xfId="548" xr:uid="{00000000-0005-0000-0000-000042020000}"/>
    <cellStyle name="Ausgabe 2 3 2" xfId="763" xr:uid="{00000000-0005-0000-0000-000043020000}"/>
    <cellStyle name="Ausgabe 2 3 2 2" xfId="1233" xr:uid="{00000000-0005-0000-0000-000044020000}"/>
    <cellStyle name="Ausgabe 2 3 2 3" xfId="1605" xr:uid="{00000000-0005-0000-0000-000045020000}"/>
    <cellStyle name="Ausgabe 2 3 3" xfId="1026" xr:uid="{00000000-0005-0000-0000-000046020000}"/>
    <cellStyle name="Ausgabe 2 3 4" xfId="1399" xr:uid="{00000000-0005-0000-0000-000047020000}"/>
    <cellStyle name="Ausgabe 2 4" xfId="721" xr:uid="{00000000-0005-0000-0000-000048020000}"/>
    <cellStyle name="Ausgabe 2 4 2" xfId="1191" xr:uid="{00000000-0005-0000-0000-000049020000}"/>
    <cellStyle name="Ausgabe 2 4 3" xfId="1563" xr:uid="{00000000-0005-0000-0000-00004A020000}"/>
    <cellStyle name="Ausgabe 2 5" xfId="986" xr:uid="{00000000-0005-0000-0000-00004B020000}"/>
    <cellStyle name="Ausgabe 2 6" xfId="985" xr:uid="{00000000-0005-0000-0000-00004C020000}"/>
    <cellStyle name="Ausgabe 3" xfId="298" xr:uid="{00000000-0005-0000-0000-00004D020000}"/>
    <cellStyle name="Ausgabe 3 2" xfId="635" xr:uid="{00000000-0005-0000-0000-00004E020000}"/>
    <cellStyle name="Ausgabe 3 2 2" xfId="850" xr:uid="{00000000-0005-0000-0000-00004F020000}"/>
    <cellStyle name="Ausgabe 3 2 2 2" xfId="1320" xr:uid="{00000000-0005-0000-0000-000050020000}"/>
    <cellStyle name="Ausgabe 3 2 2 3" xfId="1692" xr:uid="{00000000-0005-0000-0000-000051020000}"/>
    <cellStyle name="Ausgabe 3 2 3" xfId="1113" xr:uid="{00000000-0005-0000-0000-000052020000}"/>
    <cellStyle name="Ausgabe 3 2 4" xfId="1486" xr:uid="{00000000-0005-0000-0000-000053020000}"/>
    <cellStyle name="Ausgabe 3 3" xfId="554" xr:uid="{00000000-0005-0000-0000-000054020000}"/>
    <cellStyle name="Ausgabe 3 3 2" xfId="769" xr:uid="{00000000-0005-0000-0000-000055020000}"/>
    <cellStyle name="Ausgabe 3 3 2 2" xfId="1239" xr:uid="{00000000-0005-0000-0000-000056020000}"/>
    <cellStyle name="Ausgabe 3 3 2 3" xfId="1611" xr:uid="{00000000-0005-0000-0000-000057020000}"/>
    <cellStyle name="Ausgabe 3 3 3" xfId="1032" xr:uid="{00000000-0005-0000-0000-000058020000}"/>
    <cellStyle name="Ausgabe 3 3 4" xfId="1405" xr:uid="{00000000-0005-0000-0000-000059020000}"/>
    <cellStyle name="Ausgabe 3 4" xfId="718" xr:uid="{00000000-0005-0000-0000-00005A020000}"/>
    <cellStyle name="Ausgabe 3 4 2" xfId="1189" xr:uid="{00000000-0005-0000-0000-00005B020000}"/>
    <cellStyle name="Ausgabe 3 4 3" xfId="1561" xr:uid="{00000000-0005-0000-0000-00005C020000}"/>
    <cellStyle name="Ausgabe 3 5" xfId="970" xr:uid="{00000000-0005-0000-0000-00005D020000}"/>
    <cellStyle name="Ausgabe 3 6" xfId="914" xr:uid="{00000000-0005-0000-0000-00005E020000}"/>
    <cellStyle name="Ausgabe 4" xfId="559" xr:uid="{00000000-0005-0000-0000-00005F020000}"/>
    <cellStyle name="Ausgabe 4 2" xfId="774" xr:uid="{00000000-0005-0000-0000-000060020000}"/>
    <cellStyle name="Ausgabe 4 2 2" xfId="1244" xr:uid="{00000000-0005-0000-0000-000061020000}"/>
    <cellStyle name="Ausgabe 4 2 3" xfId="1616" xr:uid="{00000000-0005-0000-0000-000062020000}"/>
    <cellStyle name="Ausgabe 4 3" xfId="1037" xr:uid="{00000000-0005-0000-0000-000063020000}"/>
    <cellStyle name="Ausgabe 4 4" xfId="1410" xr:uid="{00000000-0005-0000-0000-000064020000}"/>
    <cellStyle name="Ausgabe 5" xfId="678" xr:uid="{00000000-0005-0000-0000-000065020000}"/>
    <cellStyle name="Ausgabe 5 2" xfId="893" xr:uid="{00000000-0005-0000-0000-000066020000}"/>
    <cellStyle name="Ausgabe 5 2 2" xfId="1363" xr:uid="{00000000-0005-0000-0000-000067020000}"/>
    <cellStyle name="Ausgabe 5 2 3" xfId="1735" xr:uid="{00000000-0005-0000-0000-000068020000}"/>
    <cellStyle name="Ausgabe 5 3" xfId="1156" xr:uid="{00000000-0005-0000-0000-000069020000}"/>
    <cellStyle name="Ausgabe 5 4" xfId="1529" xr:uid="{00000000-0005-0000-0000-00006A020000}"/>
    <cellStyle name="Ausgabe 6" xfId="694" xr:uid="{00000000-0005-0000-0000-00006B020000}"/>
    <cellStyle name="Ausgabe 6 2" xfId="1171" xr:uid="{00000000-0005-0000-0000-00006C020000}"/>
    <cellStyle name="Ausgabe 6 3" xfId="1544" xr:uid="{00000000-0005-0000-0000-00006D020000}"/>
    <cellStyle name="Ausgabe 7" xfId="916" xr:uid="{00000000-0005-0000-0000-00006E020000}"/>
    <cellStyle name="Ausgabe 8" xfId="1002" xr:uid="{00000000-0005-0000-0000-00006F020000}"/>
    <cellStyle name="Bad 2" xfId="140" xr:uid="{00000000-0005-0000-0000-000070020000}"/>
    <cellStyle name="Bad 3" xfId="239" xr:uid="{00000000-0005-0000-0000-000071020000}"/>
    <cellStyle name="Bad 4" xfId="379" xr:uid="{00000000-0005-0000-0000-000072020000}"/>
    <cellStyle name="Berechnung" xfId="141" xr:uid="{00000000-0005-0000-0000-000073020000}"/>
    <cellStyle name="Berechnung 2" xfId="408" xr:uid="{00000000-0005-0000-0000-000074020000}"/>
    <cellStyle name="Berechnung 2 2" xfId="664" xr:uid="{00000000-0005-0000-0000-000075020000}"/>
    <cellStyle name="Berechnung 2 2 2" xfId="879" xr:uid="{00000000-0005-0000-0000-000076020000}"/>
    <cellStyle name="Berechnung 2 2 2 2" xfId="1349" xr:uid="{00000000-0005-0000-0000-000077020000}"/>
    <cellStyle name="Berechnung 2 2 2 3" xfId="1721" xr:uid="{00000000-0005-0000-0000-000078020000}"/>
    <cellStyle name="Berechnung 2 2 3" xfId="1142" xr:uid="{00000000-0005-0000-0000-000079020000}"/>
    <cellStyle name="Berechnung 2 2 4" xfId="1515" xr:uid="{00000000-0005-0000-0000-00007A020000}"/>
    <cellStyle name="Berechnung 2 3" xfId="529" xr:uid="{00000000-0005-0000-0000-00007B020000}"/>
    <cellStyle name="Berechnung 2 3 2" xfId="744" xr:uid="{00000000-0005-0000-0000-00007C020000}"/>
    <cellStyle name="Berechnung 2 3 2 2" xfId="1214" xr:uid="{00000000-0005-0000-0000-00007D020000}"/>
    <cellStyle name="Berechnung 2 3 2 3" xfId="1586" xr:uid="{00000000-0005-0000-0000-00007E020000}"/>
    <cellStyle name="Berechnung 2 3 3" xfId="1007" xr:uid="{00000000-0005-0000-0000-00007F020000}"/>
    <cellStyle name="Berechnung 2 3 4" xfId="1380" xr:uid="{00000000-0005-0000-0000-000080020000}"/>
    <cellStyle name="Berechnung 2 4" xfId="585" xr:uid="{00000000-0005-0000-0000-000081020000}"/>
    <cellStyle name="Berechnung 2 4 2" xfId="800" xr:uid="{00000000-0005-0000-0000-000082020000}"/>
    <cellStyle name="Berechnung 2 4 2 2" xfId="1270" xr:uid="{00000000-0005-0000-0000-000083020000}"/>
    <cellStyle name="Berechnung 2 4 2 3" xfId="1642" xr:uid="{00000000-0005-0000-0000-000084020000}"/>
    <cellStyle name="Berechnung 2 4 3" xfId="1063" xr:uid="{00000000-0005-0000-0000-000085020000}"/>
    <cellStyle name="Berechnung 2 4 4" xfId="1436" xr:uid="{00000000-0005-0000-0000-000086020000}"/>
    <cellStyle name="Berechnung 2 5" xfId="722" xr:uid="{00000000-0005-0000-0000-000087020000}"/>
    <cellStyle name="Berechnung 2 5 2" xfId="1192" xr:uid="{00000000-0005-0000-0000-000088020000}"/>
    <cellStyle name="Berechnung 2 5 3" xfId="1564" xr:uid="{00000000-0005-0000-0000-000089020000}"/>
    <cellStyle name="Berechnung 2 6" xfId="987" xr:uid="{00000000-0005-0000-0000-00008A020000}"/>
    <cellStyle name="Berechnung 2 7" xfId="910" xr:uid="{00000000-0005-0000-0000-00008B020000}"/>
    <cellStyle name="Berechnung 3" xfId="288" xr:uid="{00000000-0005-0000-0000-00008C020000}"/>
    <cellStyle name="Berechnung 3 2" xfId="627" xr:uid="{00000000-0005-0000-0000-00008D020000}"/>
    <cellStyle name="Berechnung 3 2 2" xfId="842" xr:uid="{00000000-0005-0000-0000-00008E020000}"/>
    <cellStyle name="Berechnung 3 2 2 2" xfId="1312" xr:uid="{00000000-0005-0000-0000-00008F020000}"/>
    <cellStyle name="Berechnung 3 2 2 3" xfId="1684" xr:uid="{00000000-0005-0000-0000-000090020000}"/>
    <cellStyle name="Berechnung 3 2 3" xfId="1105" xr:uid="{00000000-0005-0000-0000-000091020000}"/>
    <cellStyle name="Berechnung 3 2 4" xfId="1478" xr:uid="{00000000-0005-0000-0000-000092020000}"/>
    <cellStyle name="Berechnung 3 3" xfId="563" xr:uid="{00000000-0005-0000-0000-000093020000}"/>
    <cellStyle name="Berechnung 3 3 2" xfId="778" xr:uid="{00000000-0005-0000-0000-000094020000}"/>
    <cellStyle name="Berechnung 3 3 2 2" xfId="1248" xr:uid="{00000000-0005-0000-0000-000095020000}"/>
    <cellStyle name="Berechnung 3 3 2 3" xfId="1620" xr:uid="{00000000-0005-0000-0000-000096020000}"/>
    <cellStyle name="Berechnung 3 3 3" xfId="1041" xr:uid="{00000000-0005-0000-0000-000097020000}"/>
    <cellStyle name="Berechnung 3 3 4" xfId="1414" xr:uid="{00000000-0005-0000-0000-000098020000}"/>
    <cellStyle name="Berechnung 3 4" xfId="575" xr:uid="{00000000-0005-0000-0000-000099020000}"/>
    <cellStyle name="Berechnung 3 4 2" xfId="790" xr:uid="{00000000-0005-0000-0000-00009A020000}"/>
    <cellStyle name="Berechnung 3 4 2 2" xfId="1260" xr:uid="{00000000-0005-0000-0000-00009B020000}"/>
    <cellStyle name="Berechnung 3 4 2 3" xfId="1632" xr:uid="{00000000-0005-0000-0000-00009C020000}"/>
    <cellStyle name="Berechnung 3 4 3" xfId="1053" xr:uid="{00000000-0005-0000-0000-00009D020000}"/>
    <cellStyle name="Berechnung 3 4 4" xfId="1426" xr:uid="{00000000-0005-0000-0000-00009E020000}"/>
    <cellStyle name="Berechnung 3 5" xfId="713" xr:uid="{00000000-0005-0000-0000-00009F020000}"/>
    <cellStyle name="Berechnung 3 5 2" xfId="1186" xr:uid="{00000000-0005-0000-0000-0000A0020000}"/>
    <cellStyle name="Berechnung 3 5 3" xfId="1559" xr:uid="{00000000-0005-0000-0000-0000A1020000}"/>
    <cellStyle name="Berechnung 3 6" xfId="961" xr:uid="{00000000-0005-0000-0000-0000A2020000}"/>
    <cellStyle name="Berechnung 3 7" xfId="921" xr:uid="{00000000-0005-0000-0000-0000A3020000}"/>
    <cellStyle name="Berechnung 4" xfId="560" xr:uid="{00000000-0005-0000-0000-0000A4020000}"/>
    <cellStyle name="Berechnung 4 2" xfId="775" xr:uid="{00000000-0005-0000-0000-0000A5020000}"/>
    <cellStyle name="Berechnung 4 2 2" xfId="1245" xr:uid="{00000000-0005-0000-0000-0000A6020000}"/>
    <cellStyle name="Berechnung 4 2 3" xfId="1617" xr:uid="{00000000-0005-0000-0000-0000A7020000}"/>
    <cellStyle name="Berechnung 4 3" xfId="1038" xr:uid="{00000000-0005-0000-0000-0000A8020000}"/>
    <cellStyle name="Berechnung 4 4" xfId="1411" xr:uid="{00000000-0005-0000-0000-0000A9020000}"/>
    <cellStyle name="Berechnung 5" xfId="677" xr:uid="{00000000-0005-0000-0000-0000AA020000}"/>
    <cellStyle name="Berechnung 5 2" xfId="892" xr:uid="{00000000-0005-0000-0000-0000AB020000}"/>
    <cellStyle name="Berechnung 5 2 2" xfId="1362" xr:uid="{00000000-0005-0000-0000-0000AC020000}"/>
    <cellStyle name="Berechnung 5 2 3" xfId="1734" xr:uid="{00000000-0005-0000-0000-0000AD020000}"/>
    <cellStyle name="Berechnung 5 3" xfId="1155" xr:uid="{00000000-0005-0000-0000-0000AE020000}"/>
    <cellStyle name="Berechnung 5 4" xfId="1528" xr:uid="{00000000-0005-0000-0000-0000AF020000}"/>
    <cellStyle name="Berechnung 6" xfId="689" xr:uid="{00000000-0005-0000-0000-0000B0020000}"/>
    <cellStyle name="Berechnung 6 2" xfId="903" xr:uid="{00000000-0005-0000-0000-0000B1020000}"/>
    <cellStyle name="Berechnung 6 2 2" xfId="1373" xr:uid="{00000000-0005-0000-0000-0000B2020000}"/>
    <cellStyle name="Berechnung 6 2 3" xfId="1745" xr:uid="{00000000-0005-0000-0000-0000B3020000}"/>
    <cellStyle name="Berechnung 6 3" xfId="1166" xr:uid="{00000000-0005-0000-0000-0000B4020000}"/>
    <cellStyle name="Berechnung 6 4" xfId="1539" xr:uid="{00000000-0005-0000-0000-0000B5020000}"/>
    <cellStyle name="Berechnung 7" xfId="695" xr:uid="{00000000-0005-0000-0000-0000B6020000}"/>
    <cellStyle name="Berechnung 7 2" xfId="1172" xr:uid="{00000000-0005-0000-0000-0000B7020000}"/>
    <cellStyle name="Berechnung 7 3" xfId="1545" xr:uid="{00000000-0005-0000-0000-0000B8020000}"/>
    <cellStyle name="Berechnung 8" xfId="918" xr:uid="{00000000-0005-0000-0000-0000B9020000}"/>
    <cellStyle name="Berechnung 9" xfId="1001" xr:uid="{00000000-0005-0000-0000-0000BA020000}"/>
    <cellStyle name="Bold GHG Numbers (0.00)" xfId="8" xr:uid="{00000000-0005-0000-0000-0000BB020000}"/>
    <cellStyle name="Calculation 2" xfId="142" xr:uid="{00000000-0005-0000-0000-0000BC020000}"/>
    <cellStyle name="Calculation 2 2" xfId="562" xr:uid="{00000000-0005-0000-0000-0000BD020000}"/>
    <cellStyle name="Calculation 2 2 2" xfId="777" xr:uid="{00000000-0005-0000-0000-0000BE020000}"/>
    <cellStyle name="Calculation 2 2 2 2" xfId="1247" xr:uid="{00000000-0005-0000-0000-0000BF020000}"/>
    <cellStyle name="Calculation 2 2 2 3" xfId="1619" xr:uid="{00000000-0005-0000-0000-0000C0020000}"/>
    <cellStyle name="Calculation 2 2 3" xfId="1040" xr:uid="{00000000-0005-0000-0000-0000C1020000}"/>
    <cellStyle name="Calculation 2 2 4" xfId="1413" xr:uid="{00000000-0005-0000-0000-0000C2020000}"/>
    <cellStyle name="Calculation 2 3" xfId="646" xr:uid="{00000000-0005-0000-0000-0000C3020000}"/>
    <cellStyle name="Calculation 2 3 2" xfId="861" xr:uid="{00000000-0005-0000-0000-0000C4020000}"/>
    <cellStyle name="Calculation 2 3 2 2" xfId="1331" xr:uid="{00000000-0005-0000-0000-0000C5020000}"/>
    <cellStyle name="Calculation 2 3 2 3" xfId="1703" xr:uid="{00000000-0005-0000-0000-0000C6020000}"/>
    <cellStyle name="Calculation 2 3 3" xfId="1124" xr:uid="{00000000-0005-0000-0000-0000C7020000}"/>
    <cellStyle name="Calculation 2 3 4" xfId="1497" xr:uid="{00000000-0005-0000-0000-0000C8020000}"/>
    <cellStyle name="Calculation 2 4" xfId="552" xr:uid="{00000000-0005-0000-0000-0000C9020000}"/>
    <cellStyle name="Calculation 2 4 2" xfId="767" xr:uid="{00000000-0005-0000-0000-0000CA020000}"/>
    <cellStyle name="Calculation 2 4 2 2" xfId="1237" xr:uid="{00000000-0005-0000-0000-0000CB020000}"/>
    <cellStyle name="Calculation 2 4 2 3" xfId="1609" xr:uid="{00000000-0005-0000-0000-0000CC020000}"/>
    <cellStyle name="Calculation 2 4 3" xfId="1030" xr:uid="{00000000-0005-0000-0000-0000CD020000}"/>
    <cellStyle name="Calculation 2 4 4" xfId="1403" xr:uid="{00000000-0005-0000-0000-0000CE020000}"/>
    <cellStyle name="Calculation 2 5" xfId="696" xr:uid="{00000000-0005-0000-0000-0000CF020000}"/>
    <cellStyle name="Calculation 2 5 2" xfId="1173" xr:uid="{00000000-0005-0000-0000-0000D0020000}"/>
    <cellStyle name="Calculation 2 5 3" xfId="1546" xr:uid="{00000000-0005-0000-0000-0000D1020000}"/>
    <cellStyle name="Calculation 2 6" xfId="919" xr:uid="{00000000-0005-0000-0000-0000D2020000}"/>
    <cellStyle name="Calculation 2 7" xfId="1000" xr:uid="{00000000-0005-0000-0000-0000D3020000}"/>
    <cellStyle name="Calculation 3" xfId="240" xr:uid="{00000000-0005-0000-0000-0000D4020000}"/>
    <cellStyle name="Calculation 3 2" xfId="601" xr:uid="{00000000-0005-0000-0000-0000D5020000}"/>
    <cellStyle name="Calculation 3 2 2" xfId="816" xr:uid="{00000000-0005-0000-0000-0000D6020000}"/>
    <cellStyle name="Calculation 3 2 2 2" xfId="1286" xr:uid="{00000000-0005-0000-0000-0000D7020000}"/>
    <cellStyle name="Calculation 3 2 2 3" xfId="1658" xr:uid="{00000000-0005-0000-0000-0000D8020000}"/>
    <cellStyle name="Calculation 3 2 3" xfId="1079" xr:uid="{00000000-0005-0000-0000-0000D9020000}"/>
    <cellStyle name="Calculation 3 2 4" xfId="1452" xr:uid="{00000000-0005-0000-0000-0000DA020000}"/>
    <cellStyle name="Calculation 3 3" xfId="587" xr:uid="{00000000-0005-0000-0000-0000DB020000}"/>
    <cellStyle name="Calculation 3 3 2" xfId="802" xr:uid="{00000000-0005-0000-0000-0000DC020000}"/>
    <cellStyle name="Calculation 3 3 2 2" xfId="1272" xr:uid="{00000000-0005-0000-0000-0000DD020000}"/>
    <cellStyle name="Calculation 3 3 2 3" xfId="1644" xr:uid="{00000000-0005-0000-0000-0000DE020000}"/>
    <cellStyle name="Calculation 3 3 3" xfId="1065" xr:uid="{00000000-0005-0000-0000-0000DF020000}"/>
    <cellStyle name="Calculation 3 3 4" xfId="1438" xr:uid="{00000000-0005-0000-0000-0000E0020000}"/>
    <cellStyle name="Calculation 3 4" xfId="671" xr:uid="{00000000-0005-0000-0000-0000E1020000}"/>
    <cellStyle name="Calculation 3 4 2" xfId="886" xr:uid="{00000000-0005-0000-0000-0000E2020000}"/>
    <cellStyle name="Calculation 3 4 2 2" xfId="1356" xr:uid="{00000000-0005-0000-0000-0000E3020000}"/>
    <cellStyle name="Calculation 3 4 2 3" xfId="1728" xr:uid="{00000000-0005-0000-0000-0000E4020000}"/>
    <cellStyle name="Calculation 3 4 3" xfId="1149" xr:uid="{00000000-0005-0000-0000-0000E5020000}"/>
    <cellStyle name="Calculation 3 4 4" xfId="1522" xr:uid="{00000000-0005-0000-0000-0000E6020000}"/>
    <cellStyle name="Calculation 3 5" xfId="704" xr:uid="{00000000-0005-0000-0000-0000E7020000}"/>
    <cellStyle name="Calculation 3 5 2" xfId="1181" xr:uid="{00000000-0005-0000-0000-0000E8020000}"/>
    <cellStyle name="Calculation 3 5 3" xfId="1554" xr:uid="{00000000-0005-0000-0000-0000E9020000}"/>
    <cellStyle name="Calculation 3 6" xfId="938" xr:uid="{00000000-0005-0000-0000-0000EA020000}"/>
    <cellStyle name="Calculation 3 7" xfId="933" xr:uid="{00000000-0005-0000-0000-0000EB020000}"/>
    <cellStyle name="Check Cell 2" xfId="143" xr:uid="{00000000-0005-0000-0000-0000EC020000}"/>
    <cellStyle name="Check Cell 3" xfId="241" xr:uid="{00000000-0005-0000-0000-0000ED020000}"/>
    <cellStyle name="Check Cell 4" xfId="385" xr:uid="{00000000-0005-0000-0000-0000EE020000}"/>
    <cellStyle name="Comma 2" xfId="144" xr:uid="{00000000-0005-0000-0000-0000EF020000}"/>
    <cellStyle name="Comma 2 2" xfId="145" xr:uid="{00000000-0005-0000-0000-0000F0020000}"/>
    <cellStyle name="Comma 2 2 2" xfId="430" xr:uid="{00000000-0005-0000-0000-0000F1020000}"/>
    <cellStyle name="Comma 3" xfId="146" xr:uid="{00000000-0005-0000-0000-0000F2020000}"/>
    <cellStyle name="Constants" xfId="9" xr:uid="{00000000-0005-0000-0000-0000F3020000}"/>
    <cellStyle name="ContentsHyperlink" xfId="257" xr:uid="{00000000-0005-0000-0000-0000F4020000}"/>
    <cellStyle name="CustomCellsOrange" xfId="147" xr:uid="{00000000-0005-0000-0000-0000F5020000}"/>
    <cellStyle name="CustomCellsOrange 2" xfId="431" xr:uid="{00000000-0005-0000-0000-0000F6020000}"/>
    <cellStyle name="CustomCellsOrange 2 2" xfId="454" xr:uid="{00000000-0005-0000-0000-0000F7020000}"/>
    <cellStyle name="CustomCellsOrange 2 2 2" xfId="524" xr:uid="{00000000-0005-0000-0000-0000F8020000}"/>
    <cellStyle name="CustomCellsOrange 2 2 2 2" xfId="690" xr:uid="{00000000-0005-0000-0000-0000F9020000}"/>
    <cellStyle name="CustomCellsOrange 2 2 2 2 2" xfId="904" xr:uid="{00000000-0005-0000-0000-0000FA020000}"/>
    <cellStyle name="CustomCellsOrange 2 2 2 2 2 2" xfId="1374" xr:uid="{00000000-0005-0000-0000-0000FB020000}"/>
    <cellStyle name="CustomCellsOrange 2 2 2 2 2 3" xfId="1746" xr:uid="{00000000-0005-0000-0000-0000FC020000}"/>
    <cellStyle name="CustomCellsOrange 2 2 2 2 3" xfId="1167" xr:uid="{00000000-0005-0000-0000-0000FD020000}"/>
    <cellStyle name="CustomCellsOrange 2 2 2 2 4" xfId="1540" xr:uid="{00000000-0005-0000-0000-0000FE020000}"/>
    <cellStyle name="CustomCellsOrange 2 2 3" xfId="673" xr:uid="{00000000-0005-0000-0000-0000FF020000}"/>
    <cellStyle name="CustomCellsOrange 2 2 3 2" xfId="888" xr:uid="{00000000-0005-0000-0000-000000030000}"/>
    <cellStyle name="CustomCellsOrange 2 2 3 2 2" xfId="1358" xr:uid="{00000000-0005-0000-0000-000001030000}"/>
    <cellStyle name="CustomCellsOrange 2 2 3 2 3" xfId="1730" xr:uid="{00000000-0005-0000-0000-000002030000}"/>
    <cellStyle name="CustomCellsOrange 2 2 3 3" xfId="1151" xr:uid="{00000000-0005-0000-0000-000003030000}"/>
    <cellStyle name="CustomCellsOrange 2 2 3 4" xfId="1524" xr:uid="{00000000-0005-0000-0000-000004030000}"/>
    <cellStyle name="CustomCellsOrange 2 2 4" xfId="591" xr:uid="{00000000-0005-0000-0000-000005030000}"/>
    <cellStyle name="CustomCellsOrange 2 2 4 2" xfId="806" xr:uid="{00000000-0005-0000-0000-000006030000}"/>
    <cellStyle name="CustomCellsOrange 2 2 4 2 2" xfId="1276" xr:uid="{00000000-0005-0000-0000-000007030000}"/>
    <cellStyle name="CustomCellsOrange 2 2 4 2 3" xfId="1648" xr:uid="{00000000-0005-0000-0000-000008030000}"/>
    <cellStyle name="CustomCellsOrange 2 2 4 3" xfId="1069" xr:uid="{00000000-0005-0000-0000-000009030000}"/>
    <cellStyle name="CustomCellsOrange 2 2 4 4" xfId="1442" xr:uid="{00000000-0005-0000-0000-00000A030000}"/>
    <cellStyle name="CustomCellsOrange 2 2 5" xfId="692" xr:uid="{00000000-0005-0000-0000-00000B030000}"/>
    <cellStyle name="CustomCellsOrange 2 2 5 2" xfId="906" xr:uid="{00000000-0005-0000-0000-00000C030000}"/>
    <cellStyle name="CustomCellsOrange 2 2 5 2 2" xfId="1376" xr:uid="{00000000-0005-0000-0000-00000D030000}"/>
    <cellStyle name="CustomCellsOrange 2 2 5 2 3" xfId="1748" xr:uid="{00000000-0005-0000-0000-00000E030000}"/>
    <cellStyle name="CustomCellsOrange 2 2 5 3" xfId="1169" xr:uid="{00000000-0005-0000-0000-00000F030000}"/>
    <cellStyle name="CustomCellsOrange 2 2 5 4" xfId="1542" xr:uid="{00000000-0005-0000-0000-000010030000}"/>
    <cellStyle name="CustomCellsOrange 2 2 6" xfId="994" xr:uid="{00000000-0005-0000-0000-000011030000}"/>
    <cellStyle name="CustomCellsOrange 2 2 7" xfId="934" xr:uid="{00000000-0005-0000-0000-000012030000}"/>
    <cellStyle name="CustomCellsOrange 3" xfId="289" xr:uid="{00000000-0005-0000-0000-000013030000}"/>
    <cellStyle name="CustomCellsOrange 3 2" xfId="628" xr:uid="{00000000-0005-0000-0000-000014030000}"/>
    <cellStyle name="CustomCellsOrange 3 2 2" xfId="843" xr:uid="{00000000-0005-0000-0000-000015030000}"/>
    <cellStyle name="CustomCellsOrange 3 2 2 2" xfId="1313" xr:uid="{00000000-0005-0000-0000-000016030000}"/>
    <cellStyle name="CustomCellsOrange 3 2 2 3" xfId="1685" xr:uid="{00000000-0005-0000-0000-000017030000}"/>
    <cellStyle name="CustomCellsOrange 3 2 3" xfId="1106" xr:uid="{00000000-0005-0000-0000-000018030000}"/>
    <cellStyle name="CustomCellsOrange 3 2 4" xfId="1479" xr:uid="{00000000-0005-0000-0000-000019030000}"/>
    <cellStyle name="CustomCellsOrange 3 3" xfId="561" xr:uid="{00000000-0005-0000-0000-00001A030000}"/>
    <cellStyle name="CustomCellsOrange 3 3 2" xfId="776" xr:uid="{00000000-0005-0000-0000-00001B030000}"/>
    <cellStyle name="CustomCellsOrange 3 3 2 2" xfId="1246" xr:uid="{00000000-0005-0000-0000-00001C030000}"/>
    <cellStyle name="CustomCellsOrange 3 3 2 3" xfId="1618" xr:uid="{00000000-0005-0000-0000-00001D030000}"/>
    <cellStyle name="CustomCellsOrange 3 3 3" xfId="1039" xr:uid="{00000000-0005-0000-0000-00001E030000}"/>
    <cellStyle name="CustomCellsOrange 3 3 4" xfId="1412" xr:uid="{00000000-0005-0000-0000-00001F030000}"/>
    <cellStyle name="CustomCellsOrange 3 4" xfId="574" xr:uid="{00000000-0005-0000-0000-000020030000}"/>
    <cellStyle name="CustomCellsOrange 3 4 2" xfId="789" xr:uid="{00000000-0005-0000-0000-000021030000}"/>
    <cellStyle name="CustomCellsOrange 3 4 2 2" xfId="1259" xr:uid="{00000000-0005-0000-0000-000022030000}"/>
    <cellStyle name="CustomCellsOrange 3 4 2 3" xfId="1631" xr:uid="{00000000-0005-0000-0000-000023030000}"/>
    <cellStyle name="CustomCellsOrange 3 4 3" xfId="1052" xr:uid="{00000000-0005-0000-0000-000024030000}"/>
    <cellStyle name="CustomCellsOrange 3 4 4" xfId="1425" xr:uid="{00000000-0005-0000-0000-000025030000}"/>
    <cellStyle name="CustomCellsOrange 3 5" xfId="714" xr:uid="{00000000-0005-0000-0000-000026030000}"/>
    <cellStyle name="CustomCellsOrange 3 6" xfId="962" xr:uid="{00000000-0005-0000-0000-000027030000}"/>
    <cellStyle name="CustomCellsOrange 3 7" xfId="984" xr:uid="{00000000-0005-0000-0000-000028030000}"/>
    <cellStyle name="CustomizationCells" xfId="10" xr:uid="{00000000-0005-0000-0000-000029030000}"/>
    <cellStyle name="CustomizationCells 2" xfId="432" xr:uid="{00000000-0005-0000-0000-00002A030000}"/>
    <cellStyle name="CustomizationCells 2 2" xfId="455" xr:uid="{00000000-0005-0000-0000-00002B030000}"/>
    <cellStyle name="CustomizationCells 2 2 2" xfId="525" xr:uid="{00000000-0005-0000-0000-00002C030000}"/>
    <cellStyle name="CustomizationCells 2 2 2 2" xfId="691" xr:uid="{00000000-0005-0000-0000-00002D030000}"/>
    <cellStyle name="CustomizationCells 2 2 2 2 2" xfId="905" xr:uid="{00000000-0005-0000-0000-00002E030000}"/>
    <cellStyle name="CustomizationCells 2 2 2 2 2 2" xfId="1375" xr:uid="{00000000-0005-0000-0000-00002F030000}"/>
    <cellStyle name="CustomizationCells 2 2 2 2 2 3" xfId="1747" xr:uid="{00000000-0005-0000-0000-000030030000}"/>
    <cellStyle name="CustomizationCells 2 2 2 2 3" xfId="1168" xr:uid="{00000000-0005-0000-0000-000031030000}"/>
    <cellStyle name="CustomizationCells 2 2 2 2 4" xfId="1541" xr:uid="{00000000-0005-0000-0000-000032030000}"/>
    <cellStyle name="CustomizationCells 2 2 3" xfId="674" xr:uid="{00000000-0005-0000-0000-000033030000}"/>
    <cellStyle name="CustomizationCells 2 2 3 2" xfId="889" xr:uid="{00000000-0005-0000-0000-000034030000}"/>
    <cellStyle name="CustomizationCells 2 2 3 2 2" xfId="1359" xr:uid="{00000000-0005-0000-0000-000035030000}"/>
    <cellStyle name="CustomizationCells 2 2 3 2 3" xfId="1731" xr:uid="{00000000-0005-0000-0000-000036030000}"/>
    <cellStyle name="CustomizationCells 2 2 3 3" xfId="1152" xr:uid="{00000000-0005-0000-0000-000037030000}"/>
    <cellStyle name="CustomizationCells 2 2 3 4" xfId="1525" xr:uid="{00000000-0005-0000-0000-000038030000}"/>
    <cellStyle name="CustomizationCells 2 2 4" xfId="537" xr:uid="{00000000-0005-0000-0000-000039030000}"/>
    <cellStyle name="CustomizationCells 2 2 4 2" xfId="752" xr:uid="{00000000-0005-0000-0000-00003A030000}"/>
    <cellStyle name="CustomizationCells 2 2 4 2 2" xfId="1222" xr:uid="{00000000-0005-0000-0000-00003B030000}"/>
    <cellStyle name="CustomizationCells 2 2 4 2 3" xfId="1594" xr:uid="{00000000-0005-0000-0000-00003C030000}"/>
    <cellStyle name="CustomizationCells 2 2 4 3" xfId="1015" xr:uid="{00000000-0005-0000-0000-00003D030000}"/>
    <cellStyle name="CustomizationCells 2 2 4 4" xfId="1388" xr:uid="{00000000-0005-0000-0000-00003E030000}"/>
    <cellStyle name="CustomizationCells 2 2 5" xfId="693" xr:uid="{00000000-0005-0000-0000-00003F030000}"/>
    <cellStyle name="CustomizationCells 2 2 5 2" xfId="907" xr:uid="{00000000-0005-0000-0000-000040030000}"/>
    <cellStyle name="CustomizationCells 2 2 5 2 2" xfId="1377" xr:uid="{00000000-0005-0000-0000-000041030000}"/>
    <cellStyle name="CustomizationCells 2 2 5 2 3" xfId="1749" xr:uid="{00000000-0005-0000-0000-000042030000}"/>
    <cellStyle name="CustomizationCells 2 2 5 3" xfId="1170" xr:uid="{00000000-0005-0000-0000-000043030000}"/>
    <cellStyle name="CustomizationCells 2 2 5 4" xfId="1543" xr:uid="{00000000-0005-0000-0000-000044030000}"/>
    <cellStyle name="CustomizationCells 2 2 6" xfId="995" xr:uid="{00000000-0005-0000-0000-000045030000}"/>
    <cellStyle name="CustomizationCells 2 2 7" xfId="909" xr:uid="{00000000-0005-0000-0000-000046030000}"/>
    <cellStyle name="CustomizationCells 3" xfId="290" xr:uid="{00000000-0005-0000-0000-000047030000}"/>
    <cellStyle name="CustomizationCells 3 2" xfId="629" xr:uid="{00000000-0005-0000-0000-000048030000}"/>
    <cellStyle name="CustomizationCells 3 2 2" xfId="844" xr:uid="{00000000-0005-0000-0000-000049030000}"/>
    <cellStyle name="CustomizationCells 3 2 2 2" xfId="1314" xr:uid="{00000000-0005-0000-0000-00004A030000}"/>
    <cellStyle name="CustomizationCells 3 2 2 3" xfId="1686" xr:uid="{00000000-0005-0000-0000-00004B030000}"/>
    <cellStyle name="CustomizationCells 3 2 3" xfId="1107" xr:uid="{00000000-0005-0000-0000-00004C030000}"/>
    <cellStyle name="CustomizationCells 3 2 4" xfId="1480" xr:uid="{00000000-0005-0000-0000-00004D030000}"/>
    <cellStyle name="CustomizationCells 3 3" xfId="656" xr:uid="{00000000-0005-0000-0000-00004E030000}"/>
    <cellStyle name="CustomizationCells 3 3 2" xfId="871" xr:uid="{00000000-0005-0000-0000-00004F030000}"/>
    <cellStyle name="CustomizationCells 3 3 2 2" xfId="1341" xr:uid="{00000000-0005-0000-0000-000050030000}"/>
    <cellStyle name="CustomizationCells 3 3 2 3" xfId="1713" xr:uid="{00000000-0005-0000-0000-000051030000}"/>
    <cellStyle name="CustomizationCells 3 3 3" xfId="1134" xr:uid="{00000000-0005-0000-0000-000052030000}"/>
    <cellStyle name="CustomizationCells 3 3 4" xfId="1507" xr:uid="{00000000-0005-0000-0000-000053030000}"/>
    <cellStyle name="CustomizationCells 3 4" xfId="576" xr:uid="{00000000-0005-0000-0000-000054030000}"/>
    <cellStyle name="CustomizationCells 3 4 2" xfId="791" xr:uid="{00000000-0005-0000-0000-000055030000}"/>
    <cellStyle name="CustomizationCells 3 4 2 2" xfId="1261" xr:uid="{00000000-0005-0000-0000-000056030000}"/>
    <cellStyle name="CustomizationCells 3 4 2 3" xfId="1633" xr:uid="{00000000-0005-0000-0000-000057030000}"/>
    <cellStyle name="CustomizationCells 3 4 3" xfId="1054" xr:uid="{00000000-0005-0000-0000-000058030000}"/>
    <cellStyle name="CustomizationCells 3 4 4" xfId="1427" xr:uid="{00000000-0005-0000-0000-000059030000}"/>
    <cellStyle name="CustomizationCells 3 5" xfId="715" xr:uid="{00000000-0005-0000-0000-00005A030000}"/>
    <cellStyle name="CustomizationCells 3 6" xfId="963" xr:uid="{00000000-0005-0000-0000-00005B030000}"/>
    <cellStyle name="CustomizationCells 3 7" xfId="939" xr:uid="{00000000-0005-0000-0000-00005C030000}"/>
    <cellStyle name="CustomizationCells 4" xfId="66" xr:uid="{00000000-0005-0000-0000-00005D030000}"/>
    <cellStyle name="CustomizationGreenCells" xfId="11" xr:uid="{00000000-0005-0000-0000-00005E030000}"/>
    <cellStyle name="CustomizationGreenCells 2" xfId="433" xr:uid="{00000000-0005-0000-0000-00005F030000}"/>
    <cellStyle name="CustomizationGreenCells 3" xfId="291" xr:uid="{00000000-0005-0000-0000-000060030000}"/>
    <cellStyle name="CustomizationGreenCells 3 2" xfId="630" xr:uid="{00000000-0005-0000-0000-000061030000}"/>
    <cellStyle name="CustomizationGreenCells 3 2 2" xfId="845" xr:uid="{00000000-0005-0000-0000-000062030000}"/>
    <cellStyle name="CustomizationGreenCells 3 2 2 2" xfId="1315" xr:uid="{00000000-0005-0000-0000-000063030000}"/>
    <cellStyle name="CustomizationGreenCells 3 2 2 3" xfId="1687" xr:uid="{00000000-0005-0000-0000-000064030000}"/>
    <cellStyle name="CustomizationGreenCells 3 2 3" xfId="1108" xr:uid="{00000000-0005-0000-0000-000065030000}"/>
    <cellStyle name="CustomizationGreenCells 3 2 4" xfId="1481" xr:uid="{00000000-0005-0000-0000-000066030000}"/>
    <cellStyle name="CustomizationGreenCells 3 3" xfId="600" xr:uid="{00000000-0005-0000-0000-000067030000}"/>
    <cellStyle name="CustomizationGreenCells 3 3 2" xfId="815" xr:uid="{00000000-0005-0000-0000-000068030000}"/>
    <cellStyle name="CustomizationGreenCells 3 3 2 2" xfId="1285" xr:uid="{00000000-0005-0000-0000-000069030000}"/>
    <cellStyle name="CustomizationGreenCells 3 3 2 3" xfId="1657" xr:uid="{00000000-0005-0000-0000-00006A030000}"/>
    <cellStyle name="CustomizationGreenCells 3 3 3" xfId="1078" xr:uid="{00000000-0005-0000-0000-00006B030000}"/>
    <cellStyle name="CustomizationGreenCells 3 3 4" xfId="1451" xr:uid="{00000000-0005-0000-0000-00006C030000}"/>
    <cellStyle name="CustomizationGreenCells 3 4" xfId="533" xr:uid="{00000000-0005-0000-0000-00006D030000}"/>
    <cellStyle name="CustomizationGreenCells 3 4 2" xfId="748" xr:uid="{00000000-0005-0000-0000-00006E030000}"/>
    <cellStyle name="CustomizationGreenCells 3 4 2 2" xfId="1218" xr:uid="{00000000-0005-0000-0000-00006F030000}"/>
    <cellStyle name="CustomizationGreenCells 3 4 2 3" xfId="1590" xr:uid="{00000000-0005-0000-0000-000070030000}"/>
    <cellStyle name="CustomizationGreenCells 3 4 3" xfId="1011" xr:uid="{00000000-0005-0000-0000-000071030000}"/>
    <cellStyle name="CustomizationGreenCells 3 4 4" xfId="1384" xr:uid="{00000000-0005-0000-0000-000072030000}"/>
    <cellStyle name="CustomizationGreenCells 3 5" xfId="716" xr:uid="{00000000-0005-0000-0000-000073030000}"/>
    <cellStyle name="CustomizationGreenCells 3 6" xfId="964" xr:uid="{00000000-0005-0000-0000-000074030000}"/>
    <cellStyle name="CustomizationGreenCells 3 7" xfId="920" xr:uid="{00000000-0005-0000-0000-000075030000}"/>
    <cellStyle name="DocBox_EmptyRow" xfId="12" xr:uid="{00000000-0005-0000-0000-000076030000}"/>
    <cellStyle name="Eingabe" xfId="148" xr:uid="{00000000-0005-0000-0000-000077030000}"/>
    <cellStyle name="Eingabe 10" xfId="998" xr:uid="{00000000-0005-0000-0000-000078030000}"/>
    <cellStyle name="Eingabe 2" xfId="388" xr:uid="{00000000-0005-0000-0000-000079030000}"/>
    <cellStyle name="Eingabe 3" xfId="434" xr:uid="{00000000-0005-0000-0000-00007A030000}"/>
    <cellStyle name="Eingabe 3 2" xfId="670" xr:uid="{00000000-0005-0000-0000-00007B030000}"/>
    <cellStyle name="Eingabe 3 2 2" xfId="885" xr:uid="{00000000-0005-0000-0000-00007C030000}"/>
    <cellStyle name="Eingabe 3 2 2 2" xfId="1355" xr:uid="{00000000-0005-0000-0000-00007D030000}"/>
    <cellStyle name="Eingabe 3 2 2 3" xfId="1727" xr:uid="{00000000-0005-0000-0000-00007E030000}"/>
    <cellStyle name="Eingabe 3 2 3" xfId="1148" xr:uid="{00000000-0005-0000-0000-00007F030000}"/>
    <cellStyle name="Eingabe 3 2 4" xfId="1521" xr:uid="{00000000-0005-0000-0000-000080030000}"/>
    <cellStyle name="Eingabe 3 3" xfId="659" xr:uid="{00000000-0005-0000-0000-000081030000}"/>
    <cellStyle name="Eingabe 3 3 2" xfId="874" xr:uid="{00000000-0005-0000-0000-000082030000}"/>
    <cellStyle name="Eingabe 3 3 2 2" xfId="1344" xr:uid="{00000000-0005-0000-0000-000083030000}"/>
    <cellStyle name="Eingabe 3 3 2 3" xfId="1716" xr:uid="{00000000-0005-0000-0000-000084030000}"/>
    <cellStyle name="Eingabe 3 3 3" xfId="1137" xr:uid="{00000000-0005-0000-0000-000085030000}"/>
    <cellStyle name="Eingabe 3 3 4" xfId="1510" xr:uid="{00000000-0005-0000-0000-000086030000}"/>
    <cellStyle name="Eingabe 3 4" xfId="550" xr:uid="{00000000-0005-0000-0000-000087030000}"/>
    <cellStyle name="Eingabe 3 4 2" xfId="765" xr:uid="{00000000-0005-0000-0000-000088030000}"/>
    <cellStyle name="Eingabe 3 4 2 2" xfId="1235" xr:uid="{00000000-0005-0000-0000-000089030000}"/>
    <cellStyle name="Eingabe 3 4 2 3" xfId="1607" xr:uid="{00000000-0005-0000-0000-00008A030000}"/>
    <cellStyle name="Eingabe 3 4 3" xfId="1028" xr:uid="{00000000-0005-0000-0000-00008B030000}"/>
    <cellStyle name="Eingabe 3 4 4" xfId="1401" xr:uid="{00000000-0005-0000-0000-00008C030000}"/>
    <cellStyle name="Eingabe 3 5" xfId="733" xr:uid="{00000000-0005-0000-0000-00008D030000}"/>
    <cellStyle name="Eingabe 3 5 2" xfId="1203" xr:uid="{00000000-0005-0000-0000-00008E030000}"/>
    <cellStyle name="Eingabe 3 5 3" xfId="1575" xr:uid="{00000000-0005-0000-0000-00008F030000}"/>
    <cellStyle name="Eingabe 3 6" xfId="992" xr:uid="{00000000-0005-0000-0000-000090030000}"/>
    <cellStyle name="Eingabe 3 7" xfId="947" xr:uid="{00000000-0005-0000-0000-000091030000}"/>
    <cellStyle name="Eingabe 4" xfId="293" xr:uid="{00000000-0005-0000-0000-000092030000}"/>
    <cellStyle name="Eingabe 4 2" xfId="631" xr:uid="{00000000-0005-0000-0000-000093030000}"/>
    <cellStyle name="Eingabe 4 2 2" xfId="846" xr:uid="{00000000-0005-0000-0000-000094030000}"/>
    <cellStyle name="Eingabe 4 2 2 2" xfId="1316" xr:uid="{00000000-0005-0000-0000-000095030000}"/>
    <cellStyle name="Eingabe 4 2 2 3" xfId="1688" xr:uid="{00000000-0005-0000-0000-000096030000}"/>
    <cellStyle name="Eingabe 4 2 3" xfId="1109" xr:uid="{00000000-0005-0000-0000-000097030000}"/>
    <cellStyle name="Eingabe 4 2 4" xfId="1482" xr:uid="{00000000-0005-0000-0000-000098030000}"/>
    <cellStyle name="Eingabe 4 3" xfId="558" xr:uid="{00000000-0005-0000-0000-000099030000}"/>
    <cellStyle name="Eingabe 4 3 2" xfId="773" xr:uid="{00000000-0005-0000-0000-00009A030000}"/>
    <cellStyle name="Eingabe 4 3 2 2" xfId="1243" xr:uid="{00000000-0005-0000-0000-00009B030000}"/>
    <cellStyle name="Eingabe 4 3 2 3" xfId="1615" xr:uid="{00000000-0005-0000-0000-00009C030000}"/>
    <cellStyle name="Eingabe 4 3 3" xfId="1036" xr:uid="{00000000-0005-0000-0000-00009D030000}"/>
    <cellStyle name="Eingabe 4 3 4" xfId="1409" xr:uid="{00000000-0005-0000-0000-00009E030000}"/>
    <cellStyle name="Eingabe 4 4" xfId="534" xr:uid="{00000000-0005-0000-0000-00009F030000}"/>
    <cellStyle name="Eingabe 4 4 2" xfId="749" xr:uid="{00000000-0005-0000-0000-0000A0030000}"/>
    <cellStyle name="Eingabe 4 4 2 2" xfId="1219" xr:uid="{00000000-0005-0000-0000-0000A1030000}"/>
    <cellStyle name="Eingabe 4 4 2 3" xfId="1591" xr:uid="{00000000-0005-0000-0000-0000A2030000}"/>
    <cellStyle name="Eingabe 4 4 3" xfId="1012" xr:uid="{00000000-0005-0000-0000-0000A3030000}"/>
    <cellStyle name="Eingabe 4 4 4" xfId="1385" xr:uid="{00000000-0005-0000-0000-0000A4030000}"/>
    <cellStyle name="Eingabe 4 5" xfId="717" xr:uid="{00000000-0005-0000-0000-0000A5030000}"/>
    <cellStyle name="Eingabe 4 5 2" xfId="1188" xr:uid="{00000000-0005-0000-0000-0000A6030000}"/>
    <cellStyle name="Eingabe 4 5 3" xfId="1560" xr:uid="{00000000-0005-0000-0000-0000A7030000}"/>
    <cellStyle name="Eingabe 4 6" xfId="965" xr:uid="{00000000-0005-0000-0000-0000A8030000}"/>
    <cellStyle name="Eingabe 4 7" xfId="982" xr:uid="{00000000-0005-0000-0000-0000A9030000}"/>
    <cellStyle name="Eingabe 5" xfId="568" xr:uid="{00000000-0005-0000-0000-0000AA030000}"/>
    <cellStyle name="Eingabe 5 2" xfId="783" xr:uid="{00000000-0005-0000-0000-0000AB030000}"/>
    <cellStyle name="Eingabe 5 2 2" xfId="1253" xr:uid="{00000000-0005-0000-0000-0000AC030000}"/>
    <cellStyle name="Eingabe 5 2 3" xfId="1625" xr:uid="{00000000-0005-0000-0000-0000AD030000}"/>
    <cellStyle name="Eingabe 5 3" xfId="1046" xr:uid="{00000000-0005-0000-0000-0000AE030000}"/>
    <cellStyle name="Eingabe 5 4" xfId="1419" xr:uid="{00000000-0005-0000-0000-0000AF030000}"/>
    <cellStyle name="Eingabe 6" xfId="645" xr:uid="{00000000-0005-0000-0000-0000B0030000}"/>
    <cellStyle name="Eingabe 6 2" xfId="860" xr:uid="{00000000-0005-0000-0000-0000B1030000}"/>
    <cellStyle name="Eingabe 6 2 2" xfId="1330" xr:uid="{00000000-0005-0000-0000-0000B2030000}"/>
    <cellStyle name="Eingabe 6 2 3" xfId="1702" xr:uid="{00000000-0005-0000-0000-0000B3030000}"/>
    <cellStyle name="Eingabe 6 3" xfId="1123" xr:uid="{00000000-0005-0000-0000-0000B4030000}"/>
    <cellStyle name="Eingabe 6 4" xfId="1496" xr:uid="{00000000-0005-0000-0000-0000B5030000}"/>
    <cellStyle name="Eingabe 7" xfId="688" xr:uid="{00000000-0005-0000-0000-0000B6030000}"/>
    <cellStyle name="Eingabe 7 2" xfId="902" xr:uid="{00000000-0005-0000-0000-0000B7030000}"/>
    <cellStyle name="Eingabe 7 2 2" xfId="1372" xr:uid="{00000000-0005-0000-0000-0000B8030000}"/>
    <cellStyle name="Eingabe 7 2 3" xfId="1744" xr:uid="{00000000-0005-0000-0000-0000B9030000}"/>
    <cellStyle name="Eingabe 7 3" xfId="1165" xr:uid="{00000000-0005-0000-0000-0000BA030000}"/>
    <cellStyle name="Eingabe 7 4" xfId="1538" xr:uid="{00000000-0005-0000-0000-0000BB030000}"/>
    <cellStyle name="Eingabe 8" xfId="697" xr:uid="{00000000-0005-0000-0000-0000BC030000}"/>
    <cellStyle name="Eingabe 8 2" xfId="1174" xr:uid="{00000000-0005-0000-0000-0000BD030000}"/>
    <cellStyle name="Eingabe 8 3" xfId="1547" xr:uid="{00000000-0005-0000-0000-0000BE030000}"/>
    <cellStyle name="Eingabe 9" xfId="925" xr:uid="{00000000-0005-0000-0000-0000BF030000}"/>
    <cellStyle name="Empty_B_border" xfId="34" xr:uid="{00000000-0005-0000-0000-0000C0030000}"/>
    <cellStyle name="Ergebnis" xfId="149" xr:uid="{00000000-0005-0000-0000-0000C1030000}"/>
    <cellStyle name="Ergebnis 2" xfId="409" xr:uid="{00000000-0005-0000-0000-0000C2030000}"/>
    <cellStyle name="Ergebnis 2 2" xfId="665" xr:uid="{00000000-0005-0000-0000-0000C3030000}"/>
    <cellStyle name="Ergebnis 2 2 2" xfId="880" xr:uid="{00000000-0005-0000-0000-0000C4030000}"/>
    <cellStyle name="Ergebnis 2 2 2 2" xfId="1350" xr:uid="{00000000-0005-0000-0000-0000C5030000}"/>
    <cellStyle name="Ergebnis 2 2 2 3" xfId="1722" xr:uid="{00000000-0005-0000-0000-0000C6030000}"/>
    <cellStyle name="Ergebnis 2 2 3" xfId="1143" xr:uid="{00000000-0005-0000-0000-0000C7030000}"/>
    <cellStyle name="Ergebnis 2 2 4" xfId="1516" xr:uid="{00000000-0005-0000-0000-0000C8030000}"/>
    <cellStyle name="Ergebnis 2 3" xfId="597" xr:uid="{00000000-0005-0000-0000-0000C9030000}"/>
    <cellStyle name="Ergebnis 2 3 2" xfId="812" xr:uid="{00000000-0005-0000-0000-0000CA030000}"/>
    <cellStyle name="Ergebnis 2 3 2 2" xfId="1282" xr:uid="{00000000-0005-0000-0000-0000CB030000}"/>
    <cellStyle name="Ergebnis 2 3 2 3" xfId="1654" xr:uid="{00000000-0005-0000-0000-0000CC030000}"/>
    <cellStyle name="Ergebnis 2 3 3" xfId="1075" xr:uid="{00000000-0005-0000-0000-0000CD030000}"/>
    <cellStyle name="Ergebnis 2 3 4" xfId="1448" xr:uid="{00000000-0005-0000-0000-0000CE030000}"/>
    <cellStyle name="Ergebnis 2 4" xfId="588" xr:uid="{00000000-0005-0000-0000-0000CF030000}"/>
    <cellStyle name="Ergebnis 2 4 2" xfId="803" xr:uid="{00000000-0005-0000-0000-0000D0030000}"/>
    <cellStyle name="Ergebnis 2 4 2 2" xfId="1273" xr:uid="{00000000-0005-0000-0000-0000D1030000}"/>
    <cellStyle name="Ergebnis 2 4 2 3" xfId="1645" xr:uid="{00000000-0005-0000-0000-0000D2030000}"/>
    <cellStyle name="Ergebnis 2 4 3" xfId="1066" xr:uid="{00000000-0005-0000-0000-0000D3030000}"/>
    <cellStyle name="Ergebnis 2 4 4" xfId="1439" xr:uid="{00000000-0005-0000-0000-0000D4030000}"/>
    <cellStyle name="Ergebnis 2 5" xfId="723" xr:uid="{00000000-0005-0000-0000-0000D5030000}"/>
    <cellStyle name="Ergebnis 2 5 2" xfId="1193" xr:uid="{00000000-0005-0000-0000-0000D6030000}"/>
    <cellStyle name="Ergebnis 2 5 3" xfId="1565" xr:uid="{00000000-0005-0000-0000-0000D7030000}"/>
    <cellStyle name="Ergebnis 2 6" xfId="988" xr:uid="{00000000-0005-0000-0000-0000D8030000}"/>
    <cellStyle name="Ergebnis 2 7" xfId="948" xr:uid="{00000000-0005-0000-0000-0000D9030000}"/>
    <cellStyle name="Ergebnis 3" xfId="302" xr:uid="{00000000-0005-0000-0000-0000DA030000}"/>
    <cellStyle name="Ergebnis 3 2" xfId="639" xr:uid="{00000000-0005-0000-0000-0000DB030000}"/>
    <cellStyle name="Ergebnis 3 2 2" xfId="854" xr:uid="{00000000-0005-0000-0000-0000DC030000}"/>
    <cellStyle name="Ergebnis 3 2 2 2" xfId="1324" xr:uid="{00000000-0005-0000-0000-0000DD030000}"/>
    <cellStyle name="Ergebnis 3 2 2 3" xfId="1696" xr:uid="{00000000-0005-0000-0000-0000DE030000}"/>
    <cellStyle name="Ergebnis 3 2 3" xfId="1117" xr:uid="{00000000-0005-0000-0000-0000DF030000}"/>
    <cellStyle name="Ergebnis 3 2 4" xfId="1490" xr:uid="{00000000-0005-0000-0000-0000E0030000}"/>
    <cellStyle name="Ergebnis 3 3" xfId="553" xr:uid="{00000000-0005-0000-0000-0000E1030000}"/>
    <cellStyle name="Ergebnis 3 3 2" xfId="768" xr:uid="{00000000-0005-0000-0000-0000E2030000}"/>
    <cellStyle name="Ergebnis 3 3 2 2" xfId="1238" xr:uid="{00000000-0005-0000-0000-0000E3030000}"/>
    <cellStyle name="Ergebnis 3 3 2 3" xfId="1610" xr:uid="{00000000-0005-0000-0000-0000E4030000}"/>
    <cellStyle name="Ergebnis 3 3 3" xfId="1031" xr:uid="{00000000-0005-0000-0000-0000E5030000}"/>
    <cellStyle name="Ergebnis 3 3 4" xfId="1404" xr:uid="{00000000-0005-0000-0000-0000E6030000}"/>
    <cellStyle name="Ergebnis 3 4" xfId="580" xr:uid="{00000000-0005-0000-0000-0000E7030000}"/>
    <cellStyle name="Ergebnis 3 4 2" xfId="795" xr:uid="{00000000-0005-0000-0000-0000E8030000}"/>
    <cellStyle name="Ergebnis 3 4 2 2" xfId="1265" xr:uid="{00000000-0005-0000-0000-0000E9030000}"/>
    <cellStyle name="Ergebnis 3 4 2 3" xfId="1637" xr:uid="{00000000-0005-0000-0000-0000EA030000}"/>
    <cellStyle name="Ergebnis 3 4 3" xfId="1058" xr:uid="{00000000-0005-0000-0000-0000EB030000}"/>
    <cellStyle name="Ergebnis 3 4 4" xfId="1431" xr:uid="{00000000-0005-0000-0000-0000EC030000}"/>
    <cellStyle name="Ergebnis 3 5" xfId="719" xr:uid="{00000000-0005-0000-0000-0000ED030000}"/>
    <cellStyle name="Ergebnis 3 5 2" xfId="1190" xr:uid="{00000000-0005-0000-0000-0000EE030000}"/>
    <cellStyle name="Ergebnis 3 5 3" xfId="1562" xr:uid="{00000000-0005-0000-0000-0000EF030000}"/>
    <cellStyle name="Ergebnis 3 6" xfId="974" xr:uid="{00000000-0005-0000-0000-0000F0030000}"/>
    <cellStyle name="Ergebnis 3 7" xfId="908" xr:uid="{00000000-0005-0000-0000-0000F1030000}"/>
    <cellStyle name="Ergebnis 4" xfId="569" xr:uid="{00000000-0005-0000-0000-0000F2030000}"/>
    <cellStyle name="Ergebnis 4 2" xfId="784" xr:uid="{00000000-0005-0000-0000-0000F3030000}"/>
    <cellStyle name="Ergebnis 4 2 2" xfId="1254" xr:uid="{00000000-0005-0000-0000-0000F4030000}"/>
    <cellStyle name="Ergebnis 4 2 3" xfId="1626" xr:uid="{00000000-0005-0000-0000-0000F5030000}"/>
    <cellStyle name="Ergebnis 4 3" xfId="1047" xr:uid="{00000000-0005-0000-0000-0000F6030000}"/>
    <cellStyle name="Ergebnis 4 4" xfId="1420" xr:uid="{00000000-0005-0000-0000-0000F7030000}"/>
    <cellStyle name="Ergebnis 5" xfId="643" xr:uid="{00000000-0005-0000-0000-0000F8030000}"/>
    <cellStyle name="Ergebnis 5 2" xfId="858" xr:uid="{00000000-0005-0000-0000-0000F9030000}"/>
    <cellStyle name="Ergebnis 5 2 2" xfId="1328" xr:uid="{00000000-0005-0000-0000-0000FA030000}"/>
    <cellStyle name="Ergebnis 5 2 3" xfId="1700" xr:uid="{00000000-0005-0000-0000-0000FB030000}"/>
    <cellStyle name="Ergebnis 5 3" xfId="1121" xr:uid="{00000000-0005-0000-0000-0000FC030000}"/>
    <cellStyle name="Ergebnis 5 4" xfId="1494" xr:uid="{00000000-0005-0000-0000-0000FD030000}"/>
    <cellStyle name="Ergebnis 6" xfId="650" xr:uid="{00000000-0005-0000-0000-0000FE030000}"/>
    <cellStyle name="Ergebnis 6 2" xfId="865" xr:uid="{00000000-0005-0000-0000-0000FF030000}"/>
    <cellStyle name="Ergebnis 6 2 2" xfId="1335" xr:uid="{00000000-0005-0000-0000-000000040000}"/>
    <cellStyle name="Ergebnis 6 2 3" xfId="1707" xr:uid="{00000000-0005-0000-0000-000001040000}"/>
    <cellStyle name="Ergebnis 6 3" xfId="1128" xr:uid="{00000000-0005-0000-0000-000002040000}"/>
    <cellStyle name="Ergebnis 6 4" xfId="1501" xr:uid="{00000000-0005-0000-0000-000003040000}"/>
    <cellStyle name="Ergebnis 7" xfId="698" xr:uid="{00000000-0005-0000-0000-000004040000}"/>
    <cellStyle name="Ergebnis 7 2" xfId="1175" xr:uid="{00000000-0005-0000-0000-000005040000}"/>
    <cellStyle name="Ergebnis 7 3" xfId="1548" xr:uid="{00000000-0005-0000-0000-000006040000}"/>
    <cellStyle name="Ergebnis 8" xfId="926" xr:uid="{00000000-0005-0000-0000-000007040000}"/>
    <cellStyle name="Ergebnis 9" xfId="999" xr:uid="{00000000-0005-0000-0000-000008040000}"/>
    <cellStyle name="Erklärender Text" xfId="150" xr:uid="{00000000-0005-0000-0000-000009040000}"/>
    <cellStyle name="Erklärender Text 2" xfId="410" xr:uid="{00000000-0005-0000-0000-00000A040000}"/>
    <cellStyle name="Erklärender Text 3" xfId="292" xr:uid="{00000000-0005-0000-0000-00000B040000}"/>
    <cellStyle name="Explanatory Text 2" xfId="151" xr:uid="{00000000-0005-0000-0000-00000C040000}"/>
    <cellStyle name="Explanatory Text 3" xfId="242" xr:uid="{00000000-0005-0000-0000-00000D040000}"/>
    <cellStyle name="Good 2" xfId="152" xr:uid="{00000000-0005-0000-0000-00000E040000}"/>
    <cellStyle name="Good 3" xfId="243" xr:uid="{00000000-0005-0000-0000-00000F040000}"/>
    <cellStyle name="Good 4" xfId="372" xr:uid="{00000000-0005-0000-0000-000010040000}"/>
    <cellStyle name="Gut" xfId="153" xr:uid="{00000000-0005-0000-0000-000011040000}"/>
    <cellStyle name="Heading 1 2" xfId="154" xr:uid="{00000000-0005-0000-0000-000012040000}"/>
    <cellStyle name="Heading 1 3" xfId="244" xr:uid="{00000000-0005-0000-0000-000013040000}"/>
    <cellStyle name="Heading 1 4" xfId="380" xr:uid="{00000000-0005-0000-0000-000014040000}"/>
    <cellStyle name="Heading 2 2" xfId="155" xr:uid="{00000000-0005-0000-0000-000015040000}"/>
    <cellStyle name="Heading 2 3" xfId="245" xr:uid="{00000000-0005-0000-0000-000016040000}"/>
    <cellStyle name="Heading 2 4" xfId="381" xr:uid="{00000000-0005-0000-0000-000017040000}"/>
    <cellStyle name="Heading 3 2" xfId="156" xr:uid="{00000000-0005-0000-0000-000018040000}"/>
    <cellStyle name="Heading 3 3" xfId="246" xr:uid="{00000000-0005-0000-0000-000019040000}"/>
    <cellStyle name="Heading 3 4" xfId="382" xr:uid="{00000000-0005-0000-0000-00001A040000}"/>
    <cellStyle name="Heading 4 2" xfId="157" xr:uid="{00000000-0005-0000-0000-00001B040000}"/>
    <cellStyle name="Heading 4 3" xfId="247" xr:uid="{00000000-0005-0000-0000-00001C040000}"/>
    <cellStyle name="Heading 4 4" xfId="383" xr:uid="{00000000-0005-0000-0000-00001D040000}"/>
    <cellStyle name="Headline" xfId="13" xr:uid="{00000000-0005-0000-0000-00001E040000}"/>
    <cellStyle name="Input 2" xfId="158" xr:uid="{00000000-0005-0000-0000-00001F040000}"/>
    <cellStyle name="Input 2 2" xfId="572" xr:uid="{00000000-0005-0000-0000-000020040000}"/>
    <cellStyle name="Input 2 2 2" xfId="787" xr:uid="{00000000-0005-0000-0000-000021040000}"/>
    <cellStyle name="Input 2 2 2 2" xfId="1257" xr:uid="{00000000-0005-0000-0000-000022040000}"/>
    <cellStyle name="Input 2 2 2 3" xfId="1629" xr:uid="{00000000-0005-0000-0000-000023040000}"/>
    <cellStyle name="Input 2 2 3" xfId="1050" xr:uid="{00000000-0005-0000-0000-000024040000}"/>
    <cellStyle name="Input 2 2 4" xfId="1423" xr:uid="{00000000-0005-0000-0000-000025040000}"/>
    <cellStyle name="Input 2 3" xfId="676" xr:uid="{00000000-0005-0000-0000-000026040000}"/>
    <cellStyle name="Input 2 3 2" xfId="891" xr:uid="{00000000-0005-0000-0000-000027040000}"/>
    <cellStyle name="Input 2 3 2 2" xfId="1361" xr:uid="{00000000-0005-0000-0000-000028040000}"/>
    <cellStyle name="Input 2 3 2 3" xfId="1733" xr:uid="{00000000-0005-0000-0000-000029040000}"/>
    <cellStyle name="Input 2 3 3" xfId="1154" xr:uid="{00000000-0005-0000-0000-00002A040000}"/>
    <cellStyle name="Input 2 3 4" xfId="1527" xr:uid="{00000000-0005-0000-0000-00002B040000}"/>
    <cellStyle name="Input 2 4" xfId="687" xr:uid="{00000000-0005-0000-0000-00002C040000}"/>
    <cellStyle name="Input 2 4 2" xfId="901" xr:uid="{00000000-0005-0000-0000-00002D040000}"/>
    <cellStyle name="Input 2 4 2 2" xfId="1371" xr:uid="{00000000-0005-0000-0000-00002E040000}"/>
    <cellStyle name="Input 2 4 2 3" xfId="1743" xr:uid="{00000000-0005-0000-0000-00002F040000}"/>
    <cellStyle name="Input 2 4 3" xfId="1164" xr:uid="{00000000-0005-0000-0000-000030040000}"/>
    <cellStyle name="Input 2 4 4" xfId="1537" xr:uid="{00000000-0005-0000-0000-000031040000}"/>
    <cellStyle name="Input 2 5" xfId="699" xr:uid="{00000000-0005-0000-0000-000032040000}"/>
    <cellStyle name="Input 2 5 2" xfId="1176" xr:uid="{00000000-0005-0000-0000-000033040000}"/>
    <cellStyle name="Input 2 5 3" xfId="1549" xr:uid="{00000000-0005-0000-0000-000034040000}"/>
    <cellStyle name="Input 2 6" xfId="928" xr:uid="{00000000-0005-0000-0000-000035040000}"/>
    <cellStyle name="Input 2 7" xfId="968" xr:uid="{00000000-0005-0000-0000-000036040000}"/>
    <cellStyle name="Input 3" xfId="248" xr:uid="{00000000-0005-0000-0000-000037040000}"/>
    <cellStyle name="Input 3 2" xfId="604" xr:uid="{00000000-0005-0000-0000-000038040000}"/>
    <cellStyle name="Input 3 2 2" xfId="819" xr:uid="{00000000-0005-0000-0000-000039040000}"/>
    <cellStyle name="Input 3 2 2 2" xfId="1289" xr:uid="{00000000-0005-0000-0000-00003A040000}"/>
    <cellStyle name="Input 3 2 2 3" xfId="1661" xr:uid="{00000000-0005-0000-0000-00003B040000}"/>
    <cellStyle name="Input 3 2 3" xfId="1082" xr:uid="{00000000-0005-0000-0000-00003C040000}"/>
    <cellStyle name="Input 3 2 4" xfId="1455" xr:uid="{00000000-0005-0000-0000-00003D040000}"/>
    <cellStyle name="Input 3 3" xfId="603" xr:uid="{00000000-0005-0000-0000-00003E040000}"/>
    <cellStyle name="Input 3 3 2" xfId="818" xr:uid="{00000000-0005-0000-0000-00003F040000}"/>
    <cellStyle name="Input 3 3 2 2" xfId="1288" xr:uid="{00000000-0005-0000-0000-000040040000}"/>
    <cellStyle name="Input 3 3 2 3" xfId="1660" xr:uid="{00000000-0005-0000-0000-000041040000}"/>
    <cellStyle name="Input 3 3 3" xfId="1081" xr:uid="{00000000-0005-0000-0000-000042040000}"/>
    <cellStyle name="Input 3 3 4" xfId="1454" xr:uid="{00000000-0005-0000-0000-000043040000}"/>
    <cellStyle name="Input 3 4" xfId="547" xr:uid="{00000000-0005-0000-0000-000044040000}"/>
    <cellStyle name="Input 3 4 2" xfId="762" xr:uid="{00000000-0005-0000-0000-000045040000}"/>
    <cellStyle name="Input 3 4 2 2" xfId="1232" xr:uid="{00000000-0005-0000-0000-000046040000}"/>
    <cellStyle name="Input 3 4 2 3" xfId="1604" xr:uid="{00000000-0005-0000-0000-000047040000}"/>
    <cellStyle name="Input 3 4 3" xfId="1025" xr:uid="{00000000-0005-0000-0000-000048040000}"/>
    <cellStyle name="Input 3 4 4" xfId="1398" xr:uid="{00000000-0005-0000-0000-000049040000}"/>
    <cellStyle name="Input 3 5" xfId="705" xr:uid="{00000000-0005-0000-0000-00004A040000}"/>
    <cellStyle name="Input 3 5 2" xfId="1182" xr:uid="{00000000-0005-0000-0000-00004B040000}"/>
    <cellStyle name="Input 3 5 3" xfId="1555" xr:uid="{00000000-0005-0000-0000-00004C040000}"/>
    <cellStyle name="Input 3 6" xfId="942" xr:uid="{00000000-0005-0000-0000-00004D040000}"/>
    <cellStyle name="Input 3 7" xfId="983" xr:uid="{00000000-0005-0000-0000-00004E040000}"/>
    <cellStyle name="Input 4" xfId="359" xr:uid="{00000000-0005-0000-0000-00004F040000}"/>
    <cellStyle name="InputCells" xfId="14" xr:uid="{00000000-0005-0000-0000-000050040000}"/>
    <cellStyle name="InputCells 2" xfId="159" xr:uid="{00000000-0005-0000-0000-000051040000}"/>
    <cellStyle name="InputCells 3" xfId="210" xr:uid="{00000000-0005-0000-0000-000052040000}"/>
    <cellStyle name="InputCells 4" xfId="362" xr:uid="{00000000-0005-0000-0000-000053040000}"/>
    <cellStyle name="InputCells_Bborder_1" xfId="160" xr:uid="{00000000-0005-0000-0000-000054040000}"/>
    <cellStyle name="InputCells12" xfId="33" xr:uid="{00000000-0005-0000-0000-000055040000}"/>
    <cellStyle name="InputCells12 2" xfId="161" xr:uid="{00000000-0005-0000-0000-000056040000}"/>
    <cellStyle name="InputCells12 2 2" xfId="436" xr:uid="{00000000-0005-0000-0000-000057040000}"/>
    <cellStyle name="InputCells12 2 2 2" xfId="610" xr:uid="{00000000-0005-0000-0000-000058040000}"/>
    <cellStyle name="InputCells12 2 2 2 2" xfId="825" xr:uid="{00000000-0005-0000-0000-000059040000}"/>
    <cellStyle name="InputCells12 2 2 2 2 2" xfId="1295" xr:uid="{00000000-0005-0000-0000-00005A040000}"/>
    <cellStyle name="InputCells12 2 2 2 2 3" xfId="1667" xr:uid="{00000000-0005-0000-0000-00005B040000}"/>
    <cellStyle name="InputCells12 2 2 2 3" xfId="1088" xr:uid="{00000000-0005-0000-0000-00005C040000}"/>
    <cellStyle name="InputCells12 2 2 2 4" xfId="1461" xr:uid="{00000000-0005-0000-0000-00005D040000}"/>
    <cellStyle name="InputCells12 2 2 3" xfId="735" xr:uid="{00000000-0005-0000-0000-00005E040000}"/>
    <cellStyle name="InputCells12 2 2 3 2" xfId="1205" xr:uid="{00000000-0005-0000-0000-00005F040000}"/>
    <cellStyle name="InputCells12 2 2 3 3" xfId="1577" xr:uid="{00000000-0005-0000-0000-000060040000}"/>
    <cellStyle name="InputCells12 2 3" xfId="295" xr:uid="{00000000-0005-0000-0000-000061040000}"/>
    <cellStyle name="InputCells12 2 3 2" xfId="633" xr:uid="{00000000-0005-0000-0000-000062040000}"/>
    <cellStyle name="InputCells12 2 3 2 2" xfId="848" xr:uid="{00000000-0005-0000-0000-000063040000}"/>
    <cellStyle name="InputCells12 2 3 2 2 2" xfId="1318" xr:uid="{00000000-0005-0000-0000-000064040000}"/>
    <cellStyle name="InputCells12 2 3 2 2 3" xfId="1690" xr:uid="{00000000-0005-0000-0000-000065040000}"/>
    <cellStyle name="InputCells12 2 3 2 3" xfId="1111" xr:uid="{00000000-0005-0000-0000-000066040000}"/>
    <cellStyle name="InputCells12 2 3 2 4" xfId="1484" xr:uid="{00000000-0005-0000-0000-000067040000}"/>
    <cellStyle name="InputCells12 2 3 3" xfId="556" xr:uid="{00000000-0005-0000-0000-000068040000}"/>
    <cellStyle name="InputCells12 2 3 3 2" xfId="771" xr:uid="{00000000-0005-0000-0000-000069040000}"/>
    <cellStyle name="InputCells12 2 3 3 2 2" xfId="1241" xr:uid="{00000000-0005-0000-0000-00006A040000}"/>
    <cellStyle name="InputCells12 2 3 3 2 3" xfId="1613" xr:uid="{00000000-0005-0000-0000-00006B040000}"/>
    <cellStyle name="InputCells12 2 3 3 3" xfId="1034" xr:uid="{00000000-0005-0000-0000-00006C040000}"/>
    <cellStyle name="InputCells12 2 3 3 4" xfId="1407" xr:uid="{00000000-0005-0000-0000-00006D040000}"/>
    <cellStyle name="InputCells12 2 3 4" xfId="672" xr:uid="{00000000-0005-0000-0000-00006E040000}"/>
    <cellStyle name="InputCells12 2 3 4 2" xfId="887" xr:uid="{00000000-0005-0000-0000-00006F040000}"/>
    <cellStyle name="InputCells12 2 3 4 2 2" xfId="1357" xr:uid="{00000000-0005-0000-0000-000070040000}"/>
    <cellStyle name="InputCells12 2 3 4 2 3" xfId="1729" xr:uid="{00000000-0005-0000-0000-000071040000}"/>
    <cellStyle name="InputCells12 2 3 4 3" xfId="1150" xr:uid="{00000000-0005-0000-0000-000072040000}"/>
    <cellStyle name="InputCells12 2 3 4 4" xfId="1523" xr:uid="{00000000-0005-0000-0000-000073040000}"/>
    <cellStyle name="InputCells12 2 3 5" xfId="967" xr:uid="{00000000-0005-0000-0000-000074040000}"/>
    <cellStyle name="InputCells12 2 3 6" xfId="917" xr:uid="{00000000-0005-0000-0000-000075040000}"/>
    <cellStyle name="InputCells12 3" xfId="435" xr:uid="{00000000-0005-0000-0000-000076040000}"/>
    <cellStyle name="InputCells12 3 2" xfId="540" xr:uid="{00000000-0005-0000-0000-000077040000}"/>
    <cellStyle name="InputCells12 3 2 2" xfId="755" xr:uid="{00000000-0005-0000-0000-000078040000}"/>
    <cellStyle name="InputCells12 3 2 2 2" xfId="1225" xr:uid="{00000000-0005-0000-0000-000079040000}"/>
    <cellStyle name="InputCells12 3 2 2 3" xfId="1597" xr:uid="{00000000-0005-0000-0000-00007A040000}"/>
    <cellStyle name="InputCells12 3 2 3" xfId="1018" xr:uid="{00000000-0005-0000-0000-00007B040000}"/>
    <cellStyle name="InputCells12 3 2 4" xfId="1391" xr:uid="{00000000-0005-0000-0000-00007C040000}"/>
    <cellStyle name="InputCells12 3 3" xfId="734" xr:uid="{00000000-0005-0000-0000-00007D040000}"/>
    <cellStyle name="InputCells12 3 3 2" xfId="1204" xr:uid="{00000000-0005-0000-0000-00007E040000}"/>
    <cellStyle name="InputCells12 3 3 3" xfId="1576" xr:uid="{00000000-0005-0000-0000-00007F040000}"/>
    <cellStyle name="InputCells12 4" xfId="294" xr:uid="{00000000-0005-0000-0000-000080040000}"/>
    <cellStyle name="InputCells12 4 2" xfId="632" xr:uid="{00000000-0005-0000-0000-000081040000}"/>
    <cellStyle name="InputCells12 4 2 2" xfId="847" xr:uid="{00000000-0005-0000-0000-000082040000}"/>
    <cellStyle name="InputCells12 4 2 2 2" xfId="1317" xr:uid="{00000000-0005-0000-0000-000083040000}"/>
    <cellStyle name="InputCells12 4 2 2 3" xfId="1689" xr:uid="{00000000-0005-0000-0000-000084040000}"/>
    <cellStyle name="InputCells12 4 2 3" xfId="1110" xr:uid="{00000000-0005-0000-0000-000085040000}"/>
    <cellStyle name="InputCells12 4 2 4" xfId="1483" xr:uid="{00000000-0005-0000-0000-000086040000}"/>
    <cellStyle name="InputCells12 4 3" xfId="557" xr:uid="{00000000-0005-0000-0000-000087040000}"/>
    <cellStyle name="InputCells12 4 3 2" xfId="772" xr:uid="{00000000-0005-0000-0000-000088040000}"/>
    <cellStyle name="InputCells12 4 3 2 2" xfId="1242" xr:uid="{00000000-0005-0000-0000-000089040000}"/>
    <cellStyle name="InputCells12 4 3 2 3" xfId="1614" xr:uid="{00000000-0005-0000-0000-00008A040000}"/>
    <cellStyle name="InputCells12 4 3 3" xfId="1035" xr:uid="{00000000-0005-0000-0000-00008B040000}"/>
    <cellStyle name="InputCells12 4 3 4" xfId="1408" xr:uid="{00000000-0005-0000-0000-00008C040000}"/>
    <cellStyle name="InputCells12 4 4" xfId="531" xr:uid="{00000000-0005-0000-0000-00008D040000}"/>
    <cellStyle name="InputCells12 4 4 2" xfId="746" xr:uid="{00000000-0005-0000-0000-00008E040000}"/>
    <cellStyle name="InputCells12 4 4 2 2" xfId="1216" xr:uid="{00000000-0005-0000-0000-00008F040000}"/>
    <cellStyle name="InputCells12 4 4 2 3" xfId="1588" xr:uid="{00000000-0005-0000-0000-000090040000}"/>
    <cellStyle name="InputCells12 4 4 3" xfId="1009" xr:uid="{00000000-0005-0000-0000-000091040000}"/>
    <cellStyle name="InputCells12 4 4 4" xfId="1382" xr:uid="{00000000-0005-0000-0000-000092040000}"/>
    <cellStyle name="InputCells12 4 5" xfId="966" xr:uid="{00000000-0005-0000-0000-000093040000}"/>
    <cellStyle name="InputCells12 4 6" xfId="937" xr:uid="{00000000-0005-0000-0000-000094040000}"/>
    <cellStyle name="InputCells12 5" xfId="68" xr:uid="{00000000-0005-0000-0000-000095040000}"/>
    <cellStyle name="InputCells12_BBorder" xfId="39" xr:uid="{00000000-0005-0000-0000-000096040000}"/>
    <cellStyle name="IntCells" xfId="162" xr:uid="{00000000-0005-0000-0000-000097040000}"/>
    <cellStyle name="KP_thin_border_dark_grey" xfId="50" xr:uid="{00000000-0005-0000-0000-000098040000}"/>
    <cellStyle name="Linked Cell 2" xfId="163" xr:uid="{00000000-0005-0000-0000-000099040000}"/>
    <cellStyle name="Linked Cell 3" xfId="249" xr:uid="{00000000-0005-0000-0000-00009A040000}"/>
    <cellStyle name="Linked Cell 4" xfId="384" xr:uid="{00000000-0005-0000-0000-00009B040000}"/>
    <cellStyle name="Neutral 2" xfId="164" xr:uid="{00000000-0005-0000-0000-00009C040000}"/>
    <cellStyle name="Neutral 3" xfId="250" xr:uid="{00000000-0005-0000-0000-00009D040000}"/>
    <cellStyle name="Normaali 2" xfId="165" xr:uid="{00000000-0005-0000-0000-00009E040000}"/>
    <cellStyle name="Normaali 2 2" xfId="166" xr:uid="{00000000-0005-0000-0000-00009F040000}"/>
    <cellStyle name="Normal 10" xfId="387" xr:uid="{00000000-0005-0000-0000-0000A0040000}"/>
    <cellStyle name="Normal 10 2" xfId="456" xr:uid="{00000000-0005-0000-0000-0000A1040000}"/>
    <cellStyle name="Normal 11" xfId="415" xr:uid="{00000000-0005-0000-0000-0000A2040000}"/>
    <cellStyle name="Normal 11 2" xfId="457" xr:uid="{00000000-0005-0000-0000-0000A3040000}"/>
    <cellStyle name="Normal 12" xfId="526" xr:uid="{00000000-0005-0000-0000-0000A4040000}"/>
    <cellStyle name="Normal 12 2" xfId="686" xr:uid="{00000000-0005-0000-0000-0000A5040000}"/>
    <cellStyle name="Normal 2" xfId="27" xr:uid="{00000000-0005-0000-0000-0000A6040000}"/>
    <cellStyle name="Normal 2 2" xfId="167" xr:uid="{00000000-0005-0000-0000-0000A7040000}"/>
    <cellStyle name="Normal 2 2 2" xfId="168" xr:uid="{00000000-0005-0000-0000-0000A8040000}"/>
    <cellStyle name="Normal 2 3" xfId="169" xr:uid="{00000000-0005-0000-0000-0000A9040000}"/>
    <cellStyle name="Normal 2 3 2" xfId="437" xr:uid="{00000000-0005-0000-0000-0000AA040000}"/>
    <cellStyle name="Normal 2 4" xfId="55" xr:uid="{00000000-0005-0000-0000-0000AB040000}"/>
    <cellStyle name="Normal 3" xfId="51" xr:uid="{00000000-0005-0000-0000-0000AC040000}"/>
    <cellStyle name="Normal 3 2" xfId="170" xr:uid="{00000000-0005-0000-0000-0000AD040000}"/>
    <cellStyle name="Normal 3 2 2" xfId="56" xr:uid="{00000000-0005-0000-0000-0000AE040000}"/>
    <cellStyle name="Normal 3 3" xfId="211" xr:uid="{00000000-0005-0000-0000-0000AF040000}"/>
    <cellStyle name="Normal 3 4" xfId="373" xr:uid="{00000000-0005-0000-0000-0000B0040000}"/>
    <cellStyle name="Normal 4" xfId="171" xr:uid="{00000000-0005-0000-0000-0000B1040000}"/>
    <cellStyle name="Normal 4 2" xfId="172" xr:uid="{00000000-0005-0000-0000-0000B2040000}"/>
    <cellStyle name="Normal 4 2 2" xfId="173" xr:uid="{00000000-0005-0000-0000-0000B3040000}"/>
    <cellStyle name="Normal 4 2 3" xfId="438" xr:uid="{00000000-0005-0000-0000-0000B4040000}"/>
    <cellStyle name="Normal 4 3" xfId="212" xr:uid="{00000000-0005-0000-0000-0000B5040000}"/>
    <cellStyle name="Normal 4 3 2" xfId="439" xr:uid="{00000000-0005-0000-0000-0000B6040000}"/>
    <cellStyle name="Normal 5" xfId="174" xr:uid="{00000000-0005-0000-0000-0000B7040000}"/>
    <cellStyle name="Normal 5 2" xfId="305" xr:uid="{00000000-0005-0000-0000-0000B8040000}"/>
    <cellStyle name="Normal 5 2 2" xfId="312" xr:uid="{00000000-0005-0000-0000-0000B9040000}"/>
    <cellStyle name="Normal 5 2 2 2" xfId="318" xr:uid="{00000000-0005-0000-0000-0000BA040000}"/>
    <cellStyle name="Normal 5 2 2 2 2" xfId="333" xr:uid="{00000000-0005-0000-0000-0000BB040000}"/>
    <cellStyle name="Normal 5 2 2 2 2 2" xfId="462" xr:uid="{00000000-0005-0000-0000-0000BC040000}"/>
    <cellStyle name="Normal 5 2 2 2 3" xfId="461" xr:uid="{00000000-0005-0000-0000-0000BD040000}"/>
    <cellStyle name="Normal 5 2 2 3" xfId="332" xr:uid="{00000000-0005-0000-0000-0000BE040000}"/>
    <cellStyle name="Normal 5 2 2 3 2" xfId="463" xr:uid="{00000000-0005-0000-0000-0000BF040000}"/>
    <cellStyle name="Normal 5 2 2 4" xfId="460" xr:uid="{00000000-0005-0000-0000-0000C0040000}"/>
    <cellStyle name="Normal 5 2 3" xfId="317" xr:uid="{00000000-0005-0000-0000-0000C1040000}"/>
    <cellStyle name="Normal 5 2 3 2" xfId="334" xr:uid="{00000000-0005-0000-0000-0000C2040000}"/>
    <cellStyle name="Normal 5 2 3 2 2" xfId="465" xr:uid="{00000000-0005-0000-0000-0000C3040000}"/>
    <cellStyle name="Normal 5 2 3 3" xfId="464" xr:uid="{00000000-0005-0000-0000-0000C4040000}"/>
    <cellStyle name="Normal 5 2 4" xfId="331" xr:uid="{00000000-0005-0000-0000-0000C5040000}"/>
    <cellStyle name="Normal 5 2 4 2" xfId="466" xr:uid="{00000000-0005-0000-0000-0000C6040000}"/>
    <cellStyle name="Normal 5 2 5" xfId="440" xr:uid="{00000000-0005-0000-0000-0000C7040000}"/>
    <cellStyle name="Normal 5 2 5 2" xfId="467" xr:uid="{00000000-0005-0000-0000-0000C8040000}"/>
    <cellStyle name="Normal 5 2 6" xfId="459" xr:uid="{00000000-0005-0000-0000-0000C9040000}"/>
    <cellStyle name="Normal 5 3" xfId="309" xr:uid="{00000000-0005-0000-0000-0000CA040000}"/>
    <cellStyle name="Normal 5 3 2" xfId="319" xr:uid="{00000000-0005-0000-0000-0000CB040000}"/>
    <cellStyle name="Normal 5 3 2 2" xfId="336" xr:uid="{00000000-0005-0000-0000-0000CC040000}"/>
    <cellStyle name="Normal 5 3 2 2 2" xfId="470" xr:uid="{00000000-0005-0000-0000-0000CD040000}"/>
    <cellStyle name="Normal 5 3 2 3" xfId="469" xr:uid="{00000000-0005-0000-0000-0000CE040000}"/>
    <cellStyle name="Normal 5 3 3" xfId="335" xr:uid="{00000000-0005-0000-0000-0000CF040000}"/>
    <cellStyle name="Normal 5 3 3 2" xfId="471" xr:uid="{00000000-0005-0000-0000-0000D0040000}"/>
    <cellStyle name="Normal 5 3 4" xfId="468" xr:uid="{00000000-0005-0000-0000-0000D1040000}"/>
    <cellStyle name="Normal 5 4" xfId="316" xr:uid="{00000000-0005-0000-0000-0000D2040000}"/>
    <cellStyle name="Normal 5 4 2" xfId="337" xr:uid="{00000000-0005-0000-0000-0000D3040000}"/>
    <cellStyle name="Normal 5 4 2 2" xfId="473" xr:uid="{00000000-0005-0000-0000-0000D4040000}"/>
    <cellStyle name="Normal 5 4 3" xfId="472" xr:uid="{00000000-0005-0000-0000-0000D5040000}"/>
    <cellStyle name="Normal 5 5" xfId="330" xr:uid="{00000000-0005-0000-0000-0000D6040000}"/>
    <cellStyle name="Normal 5 5 2" xfId="474" xr:uid="{00000000-0005-0000-0000-0000D7040000}"/>
    <cellStyle name="Normal 5 6" xfId="374" xr:uid="{00000000-0005-0000-0000-0000D8040000}"/>
    <cellStyle name="Normal 5 7" xfId="458" xr:uid="{00000000-0005-0000-0000-0000D9040000}"/>
    <cellStyle name="Normal 5 8" xfId="296" xr:uid="{00000000-0005-0000-0000-0000DA040000}"/>
    <cellStyle name="Normal 6" xfId="175" xr:uid="{00000000-0005-0000-0000-0000DB040000}"/>
    <cellStyle name="Normal 6 10" xfId="441" xr:uid="{00000000-0005-0000-0000-0000DC040000}"/>
    <cellStyle name="Normal 6 10 2" xfId="476" xr:uid="{00000000-0005-0000-0000-0000DD040000}"/>
    <cellStyle name="Normal 6 11" xfId="475" xr:uid="{00000000-0005-0000-0000-0000DE040000}"/>
    <cellStyle name="Normal 6 2" xfId="306" xr:uid="{00000000-0005-0000-0000-0000DF040000}"/>
    <cellStyle name="Normal 6 2 2" xfId="313" xr:uid="{00000000-0005-0000-0000-0000E0040000}"/>
    <cellStyle name="Normal 6 2 2 2" xfId="322" xr:uid="{00000000-0005-0000-0000-0000E1040000}"/>
    <cellStyle name="Normal 6 2 2 2 2" xfId="341" xr:uid="{00000000-0005-0000-0000-0000E2040000}"/>
    <cellStyle name="Normal 6 2 2 2 2 2" xfId="480" xr:uid="{00000000-0005-0000-0000-0000E3040000}"/>
    <cellStyle name="Normal 6 2 2 2 3" xfId="479" xr:uid="{00000000-0005-0000-0000-0000E4040000}"/>
    <cellStyle name="Normal 6 2 2 3" xfId="340" xr:uid="{00000000-0005-0000-0000-0000E5040000}"/>
    <cellStyle name="Normal 6 2 2 3 2" xfId="481" xr:uid="{00000000-0005-0000-0000-0000E6040000}"/>
    <cellStyle name="Normal 6 2 2 4" xfId="478" xr:uid="{00000000-0005-0000-0000-0000E7040000}"/>
    <cellStyle name="Normal 6 2 3" xfId="321" xr:uid="{00000000-0005-0000-0000-0000E8040000}"/>
    <cellStyle name="Normal 6 2 3 2" xfId="342" xr:uid="{00000000-0005-0000-0000-0000E9040000}"/>
    <cellStyle name="Normal 6 2 3 2 2" xfId="483" xr:uid="{00000000-0005-0000-0000-0000EA040000}"/>
    <cellStyle name="Normal 6 2 3 3" xfId="482" xr:uid="{00000000-0005-0000-0000-0000EB040000}"/>
    <cellStyle name="Normal 6 2 4" xfId="339" xr:uid="{00000000-0005-0000-0000-0000EC040000}"/>
    <cellStyle name="Normal 6 2 4 2" xfId="484" xr:uid="{00000000-0005-0000-0000-0000ED040000}"/>
    <cellStyle name="Normal 6 2 5" xfId="442" xr:uid="{00000000-0005-0000-0000-0000EE040000}"/>
    <cellStyle name="Normal 6 2 5 2" xfId="485" xr:uid="{00000000-0005-0000-0000-0000EF040000}"/>
    <cellStyle name="Normal 6 2 6" xfId="477" xr:uid="{00000000-0005-0000-0000-0000F0040000}"/>
    <cellStyle name="Normal 6 3" xfId="308" xr:uid="{00000000-0005-0000-0000-0000F1040000}"/>
    <cellStyle name="Normal 6 3 2" xfId="315" xr:uid="{00000000-0005-0000-0000-0000F2040000}"/>
    <cellStyle name="Normal 6 3 2 2" xfId="324" xr:uid="{00000000-0005-0000-0000-0000F3040000}"/>
    <cellStyle name="Normal 6 3 2 2 2" xfId="345" xr:uid="{00000000-0005-0000-0000-0000F4040000}"/>
    <cellStyle name="Normal 6 3 2 2 2 2" xfId="489" xr:uid="{00000000-0005-0000-0000-0000F5040000}"/>
    <cellStyle name="Normal 6 3 2 2 3" xfId="488" xr:uid="{00000000-0005-0000-0000-0000F6040000}"/>
    <cellStyle name="Normal 6 3 2 3" xfId="344" xr:uid="{00000000-0005-0000-0000-0000F7040000}"/>
    <cellStyle name="Normal 6 3 2 3 2" xfId="490" xr:uid="{00000000-0005-0000-0000-0000F8040000}"/>
    <cellStyle name="Normal 6 3 2 4" xfId="487" xr:uid="{00000000-0005-0000-0000-0000F9040000}"/>
    <cellStyle name="Normal 6 3 3" xfId="323" xr:uid="{00000000-0005-0000-0000-0000FA040000}"/>
    <cellStyle name="Normal 6 3 3 2" xfId="346" xr:uid="{00000000-0005-0000-0000-0000FB040000}"/>
    <cellStyle name="Normal 6 3 3 2 2" xfId="492" xr:uid="{00000000-0005-0000-0000-0000FC040000}"/>
    <cellStyle name="Normal 6 3 3 3" xfId="491" xr:uid="{00000000-0005-0000-0000-0000FD040000}"/>
    <cellStyle name="Normal 6 3 4" xfId="343" xr:uid="{00000000-0005-0000-0000-0000FE040000}"/>
    <cellStyle name="Normal 6 3 4 2" xfId="493" xr:uid="{00000000-0005-0000-0000-0000FF040000}"/>
    <cellStyle name="Normal 6 3 5" xfId="486" xr:uid="{00000000-0005-0000-0000-000000050000}"/>
    <cellStyle name="Normal 6 4" xfId="310" xr:uid="{00000000-0005-0000-0000-000001050000}"/>
    <cellStyle name="Normal 6 4 2" xfId="325" xr:uid="{00000000-0005-0000-0000-000002050000}"/>
    <cellStyle name="Normal 6 4 2 2" xfId="348" xr:uid="{00000000-0005-0000-0000-000003050000}"/>
    <cellStyle name="Normal 6 4 2 2 2" xfId="496" xr:uid="{00000000-0005-0000-0000-000004050000}"/>
    <cellStyle name="Normal 6 4 2 3" xfId="495" xr:uid="{00000000-0005-0000-0000-000005050000}"/>
    <cellStyle name="Normal 6 4 3" xfId="347" xr:uid="{00000000-0005-0000-0000-000006050000}"/>
    <cellStyle name="Normal 6 4 3 2" xfId="497" xr:uid="{00000000-0005-0000-0000-000007050000}"/>
    <cellStyle name="Normal 6 4 4" xfId="494" xr:uid="{00000000-0005-0000-0000-000008050000}"/>
    <cellStyle name="Normal 6 5" xfId="320" xr:uid="{00000000-0005-0000-0000-000009050000}"/>
    <cellStyle name="Normal 6 5 2" xfId="349" xr:uid="{00000000-0005-0000-0000-00000A050000}"/>
    <cellStyle name="Normal 6 5 2 2" xfId="499" xr:uid="{00000000-0005-0000-0000-00000B050000}"/>
    <cellStyle name="Normal 6 5 3" xfId="498" xr:uid="{00000000-0005-0000-0000-00000C050000}"/>
    <cellStyle name="Normal 6 6" xfId="338" xr:uid="{00000000-0005-0000-0000-00000D050000}"/>
    <cellStyle name="Normal 6 6 2" xfId="500" xr:uid="{00000000-0005-0000-0000-00000E050000}"/>
    <cellStyle name="Normal 6 7" xfId="375" xr:uid="{00000000-0005-0000-0000-00000F050000}"/>
    <cellStyle name="Normal 6 7 2" xfId="501" xr:uid="{00000000-0005-0000-0000-000010050000}"/>
    <cellStyle name="Normal 6 8" xfId="411" xr:uid="{00000000-0005-0000-0000-000011050000}"/>
    <cellStyle name="Normal 6 8 2" xfId="502" xr:uid="{00000000-0005-0000-0000-000012050000}"/>
    <cellStyle name="Normal 6 9" xfId="414" xr:uid="{00000000-0005-0000-0000-000013050000}"/>
    <cellStyle name="Normal 6 9 2" xfId="503" xr:uid="{00000000-0005-0000-0000-000014050000}"/>
    <cellStyle name="Normal 7" xfId="49" xr:uid="{00000000-0005-0000-0000-000015050000}"/>
    <cellStyle name="Normal 7 2" xfId="307" xr:uid="{00000000-0005-0000-0000-000016050000}"/>
    <cellStyle name="Normal 7 2 2" xfId="314" xr:uid="{00000000-0005-0000-0000-000017050000}"/>
    <cellStyle name="Normal 7 2 2 2" xfId="328" xr:uid="{00000000-0005-0000-0000-000018050000}"/>
    <cellStyle name="Normal 7 2 2 2 2" xfId="353" xr:uid="{00000000-0005-0000-0000-000019050000}"/>
    <cellStyle name="Normal 7 2 2 2 2 2" xfId="508" xr:uid="{00000000-0005-0000-0000-00001A050000}"/>
    <cellStyle name="Normal 7 2 2 2 3" xfId="507" xr:uid="{00000000-0005-0000-0000-00001B050000}"/>
    <cellStyle name="Normal 7 2 2 3" xfId="352" xr:uid="{00000000-0005-0000-0000-00001C050000}"/>
    <cellStyle name="Normal 7 2 2 3 2" xfId="509" xr:uid="{00000000-0005-0000-0000-00001D050000}"/>
    <cellStyle name="Normal 7 2 2 4" xfId="506" xr:uid="{00000000-0005-0000-0000-00001E050000}"/>
    <cellStyle name="Normal 7 2 3" xfId="327" xr:uid="{00000000-0005-0000-0000-00001F050000}"/>
    <cellStyle name="Normal 7 2 3 2" xfId="354" xr:uid="{00000000-0005-0000-0000-000020050000}"/>
    <cellStyle name="Normal 7 2 3 2 2" xfId="511" xr:uid="{00000000-0005-0000-0000-000021050000}"/>
    <cellStyle name="Normal 7 2 3 3" xfId="510" xr:uid="{00000000-0005-0000-0000-000022050000}"/>
    <cellStyle name="Normal 7 2 4" xfId="351" xr:uid="{00000000-0005-0000-0000-000023050000}"/>
    <cellStyle name="Normal 7 2 4 2" xfId="512" xr:uid="{00000000-0005-0000-0000-000024050000}"/>
    <cellStyle name="Normal 7 2 5" xfId="443" xr:uid="{00000000-0005-0000-0000-000025050000}"/>
    <cellStyle name="Normal 7 2 5 2" xfId="513" xr:uid="{00000000-0005-0000-0000-000026050000}"/>
    <cellStyle name="Normal 7 2 6" xfId="505" xr:uid="{00000000-0005-0000-0000-000027050000}"/>
    <cellStyle name="Normal 7 3" xfId="311" xr:uid="{00000000-0005-0000-0000-000028050000}"/>
    <cellStyle name="Normal 7 3 2" xfId="329" xr:uid="{00000000-0005-0000-0000-000029050000}"/>
    <cellStyle name="Normal 7 3 2 2" xfId="356" xr:uid="{00000000-0005-0000-0000-00002A050000}"/>
    <cellStyle name="Normal 7 3 2 2 2" xfId="516" xr:uid="{00000000-0005-0000-0000-00002B050000}"/>
    <cellStyle name="Normal 7 3 2 3" xfId="515" xr:uid="{00000000-0005-0000-0000-00002C050000}"/>
    <cellStyle name="Normal 7 3 3" xfId="355" xr:uid="{00000000-0005-0000-0000-00002D050000}"/>
    <cellStyle name="Normal 7 3 3 2" xfId="517" xr:uid="{00000000-0005-0000-0000-00002E050000}"/>
    <cellStyle name="Normal 7 3 4" xfId="514" xr:uid="{00000000-0005-0000-0000-00002F050000}"/>
    <cellStyle name="Normal 7 4" xfId="326" xr:uid="{00000000-0005-0000-0000-000030050000}"/>
    <cellStyle name="Normal 7 4 2" xfId="357" xr:uid="{00000000-0005-0000-0000-000031050000}"/>
    <cellStyle name="Normal 7 4 2 2" xfId="519" xr:uid="{00000000-0005-0000-0000-000032050000}"/>
    <cellStyle name="Normal 7 4 3" xfId="518" xr:uid="{00000000-0005-0000-0000-000033050000}"/>
    <cellStyle name="Normal 7 5" xfId="350" xr:uid="{00000000-0005-0000-0000-000034050000}"/>
    <cellStyle name="Normal 7 5 2" xfId="520" xr:uid="{00000000-0005-0000-0000-000035050000}"/>
    <cellStyle name="Normal 7 6" xfId="363" xr:uid="{00000000-0005-0000-0000-000036050000}"/>
    <cellStyle name="Normal 7 7" xfId="504" xr:uid="{00000000-0005-0000-0000-000037050000}"/>
    <cellStyle name="Normal 7 8" xfId="304" xr:uid="{00000000-0005-0000-0000-000038050000}"/>
    <cellStyle name="Normal 8" xfId="251" xr:uid="{00000000-0005-0000-0000-000039050000}"/>
    <cellStyle name="Normal 8 2" xfId="445" xr:uid="{00000000-0005-0000-0000-00003A050000}"/>
    <cellStyle name="Normal 8 3" xfId="444" xr:uid="{00000000-0005-0000-0000-00003B050000}"/>
    <cellStyle name="Normal 9" xfId="358" xr:uid="{00000000-0005-0000-0000-00003C050000}"/>
    <cellStyle name="Normal 9 2" xfId="521" xr:uid="{00000000-0005-0000-0000-00003D050000}"/>
    <cellStyle name="Normal GHG Numbers (0.00)" xfId="15" xr:uid="{00000000-0005-0000-0000-00003E050000}"/>
    <cellStyle name="Normal GHG Numbers (0.00) 2" xfId="177" xr:uid="{00000000-0005-0000-0000-00003F050000}"/>
    <cellStyle name="Normal GHG Numbers (0.00) 3" xfId="52" xr:uid="{00000000-0005-0000-0000-000040050000}"/>
    <cellStyle name="Normal GHG Numbers (0.00) 3 2" xfId="446" xr:uid="{00000000-0005-0000-0000-000041050000}"/>
    <cellStyle name="Normal GHG Numbers (0.00) 3 2 2" xfId="595" xr:uid="{00000000-0005-0000-0000-000042050000}"/>
    <cellStyle name="Normal GHG Numbers (0.00) 3 2 2 2" xfId="810" xr:uid="{00000000-0005-0000-0000-000043050000}"/>
    <cellStyle name="Normal GHG Numbers (0.00) 3 2 2 2 2" xfId="1280" xr:uid="{00000000-0005-0000-0000-000044050000}"/>
    <cellStyle name="Normal GHG Numbers (0.00) 3 2 2 2 3" xfId="1652" xr:uid="{00000000-0005-0000-0000-000045050000}"/>
    <cellStyle name="Normal GHG Numbers (0.00) 3 2 2 3" xfId="1073" xr:uid="{00000000-0005-0000-0000-000046050000}"/>
    <cellStyle name="Normal GHG Numbers (0.00) 3 2 2 4" xfId="1446" xr:uid="{00000000-0005-0000-0000-000047050000}"/>
    <cellStyle name="Normal GHG Numbers (0.00) 3 2 3" xfId="736" xr:uid="{00000000-0005-0000-0000-000048050000}"/>
    <cellStyle name="Normal GHG Numbers (0.00) 3 2 3 2" xfId="1206" xr:uid="{00000000-0005-0000-0000-000049050000}"/>
    <cellStyle name="Normal GHG Numbers (0.00) 3 2 3 3" xfId="1578" xr:uid="{00000000-0005-0000-0000-00004A050000}"/>
    <cellStyle name="Normal GHG Numbers (0.00) 3 3" xfId="376" xr:uid="{00000000-0005-0000-0000-00004B050000}"/>
    <cellStyle name="Normal GHG Numbers (0.00) 3 3 2" xfId="654" xr:uid="{00000000-0005-0000-0000-00004C050000}"/>
    <cellStyle name="Normal GHG Numbers (0.00) 3 3 2 2" xfId="869" xr:uid="{00000000-0005-0000-0000-00004D050000}"/>
    <cellStyle name="Normal GHG Numbers (0.00) 3 3 2 2 2" xfId="1339" xr:uid="{00000000-0005-0000-0000-00004E050000}"/>
    <cellStyle name="Normal GHG Numbers (0.00) 3 3 2 2 3" xfId="1711" xr:uid="{00000000-0005-0000-0000-00004F050000}"/>
    <cellStyle name="Normal GHG Numbers (0.00) 3 3 2 3" xfId="1132" xr:uid="{00000000-0005-0000-0000-000050050000}"/>
    <cellStyle name="Normal GHG Numbers (0.00) 3 3 2 4" xfId="1505" xr:uid="{00000000-0005-0000-0000-000051050000}"/>
    <cellStyle name="Normal GHG Numbers (0.00) 3 3 3" xfId="551" xr:uid="{00000000-0005-0000-0000-000052050000}"/>
    <cellStyle name="Normal GHG Numbers (0.00) 3 3 3 2" xfId="766" xr:uid="{00000000-0005-0000-0000-000053050000}"/>
    <cellStyle name="Normal GHG Numbers (0.00) 3 3 3 2 2" xfId="1236" xr:uid="{00000000-0005-0000-0000-000054050000}"/>
    <cellStyle name="Normal GHG Numbers (0.00) 3 3 3 2 3" xfId="1608" xr:uid="{00000000-0005-0000-0000-000055050000}"/>
    <cellStyle name="Normal GHG Numbers (0.00) 3 3 3 3" xfId="1029" xr:uid="{00000000-0005-0000-0000-000056050000}"/>
    <cellStyle name="Normal GHG Numbers (0.00) 3 3 3 4" xfId="1402" xr:uid="{00000000-0005-0000-0000-000057050000}"/>
    <cellStyle name="Normal GHG Numbers (0.00) 3 3 4" xfId="684" xr:uid="{00000000-0005-0000-0000-000058050000}"/>
    <cellStyle name="Normal GHG Numbers (0.00) 3 3 4 2" xfId="899" xr:uid="{00000000-0005-0000-0000-000059050000}"/>
    <cellStyle name="Normal GHG Numbers (0.00) 3 3 4 2 2" xfId="1369" xr:uid="{00000000-0005-0000-0000-00005A050000}"/>
    <cellStyle name="Normal GHG Numbers (0.00) 3 3 4 2 3" xfId="1741" xr:uid="{00000000-0005-0000-0000-00005B050000}"/>
    <cellStyle name="Normal GHG Numbers (0.00) 3 3 4 3" xfId="1162" xr:uid="{00000000-0005-0000-0000-00005C050000}"/>
    <cellStyle name="Normal GHG Numbers (0.00) 3 3 4 4" xfId="1535" xr:uid="{00000000-0005-0000-0000-00005D050000}"/>
    <cellStyle name="Normal GHG Numbers (0.00) 3 3 5" xfId="980" xr:uid="{00000000-0005-0000-0000-00005E050000}"/>
    <cellStyle name="Normal GHG Numbers (0.00) 3 3 6" xfId="978" xr:uid="{00000000-0005-0000-0000-00005F050000}"/>
    <cellStyle name="Normal GHG Numbers (0.00) 3 4" xfId="178" xr:uid="{00000000-0005-0000-0000-000060050000}"/>
    <cellStyle name="Normal GHG Numbers (0.00) 4" xfId="176" xr:uid="{00000000-0005-0000-0000-000061050000}"/>
    <cellStyle name="Normal GHG Textfiels Bold" xfId="16" xr:uid="{00000000-0005-0000-0000-000062050000}"/>
    <cellStyle name="Normal GHG Textfiels Bold 2" xfId="179" xr:uid="{00000000-0005-0000-0000-000063050000}"/>
    <cellStyle name="Normal GHG Textfiels Bold 3" xfId="180" xr:uid="{00000000-0005-0000-0000-000064050000}"/>
    <cellStyle name="Normal GHG Textfiels Bold 3 2" xfId="447" xr:uid="{00000000-0005-0000-0000-000065050000}"/>
    <cellStyle name="Normal GHG Textfiels Bold 3 2 2" xfId="539" xr:uid="{00000000-0005-0000-0000-000066050000}"/>
    <cellStyle name="Normal GHG Textfiels Bold 3 2 2 2" xfId="754" xr:uid="{00000000-0005-0000-0000-000067050000}"/>
    <cellStyle name="Normal GHG Textfiels Bold 3 2 2 2 2" xfId="1224" xr:uid="{00000000-0005-0000-0000-000068050000}"/>
    <cellStyle name="Normal GHG Textfiels Bold 3 2 2 2 3" xfId="1596" xr:uid="{00000000-0005-0000-0000-000069050000}"/>
    <cellStyle name="Normal GHG Textfiels Bold 3 2 2 3" xfId="1017" xr:uid="{00000000-0005-0000-0000-00006A050000}"/>
    <cellStyle name="Normal GHG Textfiels Bold 3 2 2 4" xfId="1390" xr:uid="{00000000-0005-0000-0000-00006B050000}"/>
    <cellStyle name="Normal GHG Textfiels Bold 3 2 3" xfId="737" xr:uid="{00000000-0005-0000-0000-00006C050000}"/>
    <cellStyle name="Normal GHG Textfiels Bold 3 2 3 2" xfId="1207" xr:uid="{00000000-0005-0000-0000-00006D050000}"/>
    <cellStyle name="Normal GHG Textfiels Bold 3 2 3 3" xfId="1579" xr:uid="{00000000-0005-0000-0000-00006E050000}"/>
    <cellStyle name="Normal GHG Textfiels Bold 3 3" xfId="377" xr:uid="{00000000-0005-0000-0000-00006F050000}"/>
    <cellStyle name="Normal GHG Textfiels Bold 3 3 2" xfId="655" xr:uid="{00000000-0005-0000-0000-000070050000}"/>
    <cellStyle name="Normal GHG Textfiels Bold 3 3 2 2" xfId="870" xr:uid="{00000000-0005-0000-0000-000071050000}"/>
    <cellStyle name="Normal GHG Textfiels Bold 3 3 2 2 2" xfId="1340" xr:uid="{00000000-0005-0000-0000-000072050000}"/>
    <cellStyle name="Normal GHG Textfiels Bold 3 3 2 2 3" xfId="1712" xr:uid="{00000000-0005-0000-0000-000073050000}"/>
    <cellStyle name="Normal GHG Textfiels Bold 3 3 2 3" xfId="1133" xr:uid="{00000000-0005-0000-0000-000074050000}"/>
    <cellStyle name="Normal GHG Textfiels Bold 3 3 2 4" xfId="1506" xr:uid="{00000000-0005-0000-0000-000075050000}"/>
    <cellStyle name="Normal GHG Textfiels Bold 3 3 3" xfId="598" xr:uid="{00000000-0005-0000-0000-000076050000}"/>
    <cellStyle name="Normal GHG Textfiels Bold 3 3 3 2" xfId="813" xr:uid="{00000000-0005-0000-0000-000077050000}"/>
    <cellStyle name="Normal GHG Textfiels Bold 3 3 3 2 2" xfId="1283" xr:uid="{00000000-0005-0000-0000-000078050000}"/>
    <cellStyle name="Normal GHG Textfiels Bold 3 3 3 2 3" xfId="1655" xr:uid="{00000000-0005-0000-0000-000079050000}"/>
    <cellStyle name="Normal GHG Textfiels Bold 3 3 3 3" xfId="1076" xr:uid="{00000000-0005-0000-0000-00007A050000}"/>
    <cellStyle name="Normal GHG Textfiels Bold 3 3 3 4" xfId="1449" xr:uid="{00000000-0005-0000-0000-00007B050000}"/>
    <cellStyle name="Normal GHG Textfiels Bold 3 3 4" xfId="573" xr:uid="{00000000-0005-0000-0000-00007C050000}"/>
    <cellStyle name="Normal GHG Textfiels Bold 3 3 4 2" xfId="788" xr:uid="{00000000-0005-0000-0000-00007D050000}"/>
    <cellStyle name="Normal GHG Textfiels Bold 3 3 4 2 2" xfId="1258" xr:uid="{00000000-0005-0000-0000-00007E050000}"/>
    <cellStyle name="Normal GHG Textfiels Bold 3 3 4 2 3" xfId="1630" xr:uid="{00000000-0005-0000-0000-00007F050000}"/>
    <cellStyle name="Normal GHG Textfiels Bold 3 3 4 3" xfId="1051" xr:uid="{00000000-0005-0000-0000-000080050000}"/>
    <cellStyle name="Normal GHG Textfiels Bold 3 3 4 4" xfId="1424" xr:uid="{00000000-0005-0000-0000-000081050000}"/>
    <cellStyle name="Normal GHG Textfiels Bold 3 3 5" xfId="981" xr:uid="{00000000-0005-0000-0000-000082050000}"/>
    <cellStyle name="Normal GHG Textfiels Bold 3 3 6" xfId="935" xr:uid="{00000000-0005-0000-0000-000083050000}"/>
    <cellStyle name="Normal GHG Textfiels Bold 4" xfId="28" xr:uid="{00000000-0005-0000-0000-000084050000}"/>
    <cellStyle name="Normal GHG whole table" xfId="17" xr:uid="{00000000-0005-0000-0000-000085050000}"/>
    <cellStyle name="Normal GHG whole table 2" xfId="448" xr:uid="{00000000-0005-0000-0000-000086050000}"/>
    <cellStyle name="Normal GHG whole table 2 2" xfId="594" xr:uid="{00000000-0005-0000-0000-000087050000}"/>
    <cellStyle name="Normal GHG whole table 2 2 2" xfId="809" xr:uid="{00000000-0005-0000-0000-000088050000}"/>
    <cellStyle name="Normal GHG whole table 2 2 2 2" xfId="1279" xr:uid="{00000000-0005-0000-0000-000089050000}"/>
    <cellStyle name="Normal GHG whole table 2 2 2 3" xfId="1651" xr:uid="{00000000-0005-0000-0000-00008A050000}"/>
    <cellStyle name="Normal GHG whole table 2 2 3" xfId="1072" xr:uid="{00000000-0005-0000-0000-00008B050000}"/>
    <cellStyle name="Normal GHG whole table 2 2 4" xfId="1445" xr:uid="{00000000-0005-0000-0000-00008C050000}"/>
    <cellStyle name="Normal GHG whole table 2 3" xfId="738" xr:uid="{00000000-0005-0000-0000-00008D050000}"/>
    <cellStyle name="Normal GHG whole table 2 3 2" xfId="1208" xr:uid="{00000000-0005-0000-0000-00008E050000}"/>
    <cellStyle name="Normal GHG whole table 2 3 3" xfId="1580" xr:uid="{00000000-0005-0000-0000-00008F050000}"/>
    <cellStyle name="Normal GHG whole table 3" xfId="297" xr:uid="{00000000-0005-0000-0000-000090050000}"/>
    <cellStyle name="Normal GHG whole table 3 2" xfId="634" xr:uid="{00000000-0005-0000-0000-000091050000}"/>
    <cellStyle name="Normal GHG whole table 3 2 2" xfId="849" xr:uid="{00000000-0005-0000-0000-000092050000}"/>
    <cellStyle name="Normal GHG whole table 3 2 2 2" xfId="1319" xr:uid="{00000000-0005-0000-0000-000093050000}"/>
    <cellStyle name="Normal GHG whole table 3 2 2 3" xfId="1691" xr:uid="{00000000-0005-0000-0000-000094050000}"/>
    <cellStyle name="Normal GHG whole table 3 2 3" xfId="1112" xr:uid="{00000000-0005-0000-0000-000095050000}"/>
    <cellStyle name="Normal GHG whole table 3 2 4" xfId="1485" xr:uid="{00000000-0005-0000-0000-000096050000}"/>
    <cellStyle name="Normal GHG whole table 3 3" xfId="555" xr:uid="{00000000-0005-0000-0000-000097050000}"/>
    <cellStyle name="Normal GHG whole table 3 3 2" xfId="770" xr:uid="{00000000-0005-0000-0000-000098050000}"/>
    <cellStyle name="Normal GHG whole table 3 3 2 2" xfId="1240" xr:uid="{00000000-0005-0000-0000-000099050000}"/>
    <cellStyle name="Normal GHG whole table 3 3 2 3" xfId="1612" xr:uid="{00000000-0005-0000-0000-00009A050000}"/>
    <cellStyle name="Normal GHG whole table 3 3 3" xfId="1033" xr:uid="{00000000-0005-0000-0000-00009B050000}"/>
    <cellStyle name="Normal GHG whole table 3 3 4" xfId="1406" xr:uid="{00000000-0005-0000-0000-00009C050000}"/>
    <cellStyle name="Normal GHG whole table 3 4" xfId="642" xr:uid="{00000000-0005-0000-0000-00009D050000}"/>
    <cellStyle name="Normal GHG whole table 3 4 2" xfId="857" xr:uid="{00000000-0005-0000-0000-00009E050000}"/>
    <cellStyle name="Normal GHG whole table 3 4 2 2" xfId="1327" xr:uid="{00000000-0005-0000-0000-00009F050000}"/>
    <cellStyle name="Normal GHG whole table 3 4 2 3" xfId="1699" xr:uid="{00000000-0005-0000-0000-0000A0050000}"/>
    <cellStyle name="Normal GHG whole table 3 4 3" xfId="1120" xr:uid="{00000000-0005-0000-0000-0000A1050000}"/>
    <cellStyle name="Normal GHG whole table 3 4 4" xfId="1493" xr:uid="{00000000-0005-0000-0000-0000A2050000}"/>
    <cellStyle name="Normal GHG whole table 3 5" xfId="969" xr:uid="{00000000-0005-0000-0000-0000A3050000}"/>
    <cellStyle name="Normal GHG whole table 3 6" xfId="915" xr:uid="{00000000-0005-0000-0000-0000A4050000}"/>
    <cellStyle name="Normal GHG whole table 4" xfId="63" xr:uid="{00000000-0005-0000-0000-0000A5050000}"/>
    <cellStyle name="Normal GHG-Shade" xfId="18" xr:uid="{00000000-0005-0000-0000-0000A6050000}"/>
    <cellStyle name="Normal GHG-Shade 2" xfId="181" xr:uid="{00000000-0005-0000-0000-0000A7050000}"/>
    <cellStyle name="Normal GHG-Shade 2 2" xfId="182" xr:uid="{00000000-0005-0000-0000-0000A8050000}"/>
    <cellStyle name="Normal GHG-Shade 2 3" xfId="183" xr:uid="{00000000-0005-0000-0000-0000A9050000}"/>
    <cellStyle name="Normal GHG-Shade 2 4" xfId="213" xr:uid="{00000000-0005-0000-0000-0000AA050000}"/>
    <cellStyle name="Normal GHG-Shade 2 5" xfId="378" xr:uid="{00000000-0005-0000-0000-0000AB050000}"/>
    <cellStyle name="Normal GHG-Shade 3" xfId="184" xr:uid="{00000000-0005-0000-0000-0000AC050000}"/>
    <cellStyle name="Normal GHG-Shade 3 2" xfId="185" xr:uid="{00000000-0005-0000-0000-0000AD050000}"/>
    <cellStyle name="Normal GHG-Shade 4" xfId="186" xr:uid="{00000000-0005-0000-0000-0000AE050000}"/>
    <cellStyle name="Normal GHG-Shade 4 2" xfId="449" xr:uid="{00000000-0005-0000-0000-0000AF050000}"/>
    <cellStyle name="Normal GHG-Shade 5" xfId="31" xr:uid="{00000000-0005-0000-0000-0000B0050000}"/>
    <cellStyle name="Normal_AFOLU_worksheetsv02" xfId="44" xr:uid="{00000000-0005-0000-0000-0000B1050000}"/>
    <cellStyle name="Normál_Munka1" xfId="40" xr:uid="{00000000-0005-0000-0000-0000B2050000}"/>
    <cellStyle name="Normal_Sheet3 2" xfId="58" xr:uid="{00000000-0005-0000-0000-0000B3050000}"/>
    <cellStyle name="Note 2" xfId="187" xr:uid="{00000000-0005-0000-0000-0000B4050000}"/>
    <cellStyle name="Note 2 2" xfId="577" xr:uid="{00000000-0005-0000-0000-0000B5050000}"/>
    <cellStyle name="Note 2 2 2" xfId="792" xr:uid="{00000000-0005-0000-0000-0000B6050000}"/>
    <cellStyle name="Note 2 2 2 2" xfId="1262" xr:uid="{00000000-0005-0000-0000-0000B7050000}"/>
    <cellStyle name="Note 2 2 2 3" xfId="1634" xr:uid="{00000000-0005-0000-0000-0000B8050000}"/>
    <cellStyle name="Note 2 2 3" xfId="1055" xr:uid="{00000000-0005-0000-0000-0000B9050000}"/>
    <cellStyle name="Note 2 2 4" xfId="1428" xr:uid="{00000000-0005-0000-0000-0000BA050000}"/>
    <cellStyle name="Note 2 3" xfId="641" xr:uid="{00000000-0005-0000-0000-0000BB050000}"/>
    <cellStyle name="Note 2 3 2" xfId="856" xr:uid="{00000000-0005-0000-0000-0000BC050000}"/>
    <cellStyle name="Note 2 3 2 2" xfId="1326" xr:uid="{00000000-0005-0000-0000-0000BD050000}"/>
    <cellStyle name="Note 2 3 2 3" xfId="1698" xr:uid="{00000000-0005-0000-0000-0000BE050000}"/>
    <cellStyle name="Note 2 3 3" xfId="1119" xr:uid="{00000000-0005-0000-0000-0000BF050000}"/>
    <cellStyle name="Note 2 3 4" xfId="1492" xr:uid="{00000000-0005-0000-0000-0000C0050000}"/>
    <cellStyle name="Note 2 4" xfId="536" xr:uid="{00000000-0005-0000-0000-0000C1050000}"/>
    <cellStyle name="Note 2 4 2" xfId="751" xr:uid="{00000000-0005-0000-0000-0000C2050000}"/>
    <cellStyle name="Note 2 4 2 2" xfId="1221" xr:uid="{00000000-0005-0000-0000-0000C3050000}"/>
    <cellStyle name="Note 2 4 2 3" xfId="1593" xr:uid="{00000000-0005-0000-0000-0000C4050000}"/>
    <cellStyle name="Note 2 4 3" xfId="1014" xr:uid="{00000000-0005-0000-0000-0000C5050000}"/>
    <cellStyle name="Note 2 4 4" xfId="1387" xr:uid="{00000000-0005-0000-0000-0000C6050000}"/>
    <cellStyle name="Note 2 5" xfId="700" xr:uid="{00000000-0005-0000-0000-0000C7050000}"/>
    <cellStyle name="Note 2 5 2" xfId="1177" xr:uid="{00000000-0005-0000-0000-0000C8050000}"/>
    <cellStyle name="Note 2 5 3" xfId="1550" xr:uid="{00000000-0005-0000-0000-0000C9050000}"/>
    <cellStyle name="Note 2 6" xfId="929" xr:uid="{00000000-0005-0000-0000-0000CA050000}"/>
    <cellStyle name="Note 2 7" xfId="996" xr:uid="{00000000-0005-0000-0000-0000CB050000}"/>
    <cellStyle name="Note 3" xfId="252" xr:uid="{00000000-0005-0000-0000-0000CC050000}"/>
    <cellStyle name="Note 3 2" xfId="605" xr:uid="{00000000-0005-0000-0000-0000CD050000}"/>
    <cellStyle name="Note 3 2 2" xfId="820" xr:uid="{00000000-0005-0000-0000-0000CE050000}"/>
    <cellStyle name="Note 3 2 2 2" xfId="1290" xr:uid="{00000000-0005-0000-0000-0000CF050000}"/>
    <cellStyle name="Note 3 2 2 3" xfId="1662" xr:uid="{00000000-0005-0000-0000-0000D0050000}"/>
    <cellStyle name="Note 3 2 3" xfId="1083" xr:uid="{00000000-0005-0000-0000-0000D1050000}"/>
    <cellStyle name="Note 3 2 4" xfId="1456" xr:uid="{00000000-0005-0000-0000-0000D2050000}"/>
    <cellStyle name="Note 3 3" xfId="571" xr:uid="{00000000-0005-0000-0000-0000D3050000}"/>
    <cellStyle name="Note 3 3 2" xfId="786" xr:uid="{00000000-0005-0000-0000-0000D4050000}"/>
    <cellStyle name="Note 3 3 2 2" xfId="1256" xr:uid="{00000000-0005-0000-0000-0000D5050000}"/>
    <cellStyle name="Note 3 3 2 3" xfId="1628" xr:uid="{00000000-0005-0000-0000-0000D6050000}"/>
    <cellStyle name="Note 3 3 3" xfId="1049" xr:uid="{00000000-0005-0000-0000-0000D7050000}"/>
    <cellStyle name="Note 3 3 4" xfId="1422" xr:uid="{00000000-0005-0000-0000-0000D8050000}"/>
    <cellStyle name="Note 3 4" xfId="589" xr:uid="{00000000-0005-0000-0000-0000D9050000}"/>
    <cellStyle name="Note 3 4 2" xfId="804" xr:uid="{00000000-0005-0000-0000-0000DA050000}"/>
    <cellStyle name="Note 3 4 2 2" xfId="1274" xr:uid="{00000000-0005-0000-0000-0000DB050000}"/>
    <cellStyle name="Note 3 4 2 3" xfId="1646" xr:uid="{00000000-0005-0000-0000-0000DC050000}"/>
    <cellStyle name="Note 3 4 3" xfId="1067" xr:uid="{00000000-0005-0000-0000-0000DD050000}"/>
    <cellStyle name="Note 3 4 4" xfId="1440" xr:uid="{00000000-0005-0000-0000-0000DE050000}"/>
    <cellStyle name="Note 3 5" xfId="706" xr:uid="{00000000-0005-0000-0000-0000DF050000}"/>
    <cellStyle name="Note 3 5 2" xfId="1183" xr:uid="{00000000-0005-0000-0000-0000E0050000}"/>
    <cellStyle name="Note 3 5 3" xfId="1556" xr:uid="{00000000-0005-0000-0000-0000E1050000}"/>
    <cellStyle name="Note 3 6" xfId="943" xr:uid="{00000000-0005-0000-0000-0000E2050000}"/>
    <cellStyle name="Note 3 7" xfId="941" xr:uid="{00000000-0005-0000-0000-0000E3050000}"/>
    <cellStyle name="Notiz" xfId="188" xr:uid="{00000000-0005-0000-0000-0000E4050000}"/>
    <cellStyle name="Notiz 2" xfId="578" xr:uid="{00000000-0005-0000-0000-0000E5050000}"/>
    <cellStyle name="Notiz 2 2" xfId="793" xr:uid="{00000000-0005-0000-0000-0000E6050000}"/>
    <cellStyle name="Notiz 2 2 2" xfId="1263" xr:uid="{00000000-0005-0000-0000-0000E7050000}"/>
    <cellStyle name="Notiz 2 2 3" xfId="1635" xr:uid="{00000000-0005-0000-0000-0000E8050000}"/>
    <cellStyle name="Notiz 2 3" xfId="1056" xr:uid="{00000000-0005-0000-0000-0000E9050000}"/>
    <cellStyle name="Notiz 2 4" xfId="1429" xr:uid="{00000000-0005-0000-0000-0000EA050000}"/>
    <cellStyle name="Notiz 3" xfId="640" xr:uid="{00000000-0005-0000-0000-0000EB050000}"/>
    <cellStyle name="Notiz 3 2" xfId="855" xr:uid="{00000000-0005-0000-0000-0000EC050000}"/>
    <cellStyle name="Notiz 3 2 2" xfId="1325" xr:uid="{00000000-0005-0000-0000-0000ED050000}"/>
    <cellStyle name="Notiz 3 2 3" xfId="1697" xr:uid="{00000000-0005-0000-0000-0000EE050000}"/>
    <cellStyle name="Notiz 3 3" xfId="1118" xr:uid="{00000000-0005-0000-0000-0000EF050000}"/>
    <cellStyle name="Notiz 3 4" xfId="1491" xr:uid="{00000000-0005-0000-0000-0000F0050000}"/>
    <cellStyle name="Notiz 4" xfId="609" xr:uid="{00000000-0005-0000-0000-0000F1050000}"/>
    <cellStyle name="Notiz 4 2" xfId="824" xr:uid="{00000000-0005-0000-0000-0000F2050000}"/>
    <cellStyle name="Notiz 4 2 2" xfId="1294" xr:uid="{00000000-0005-0000-0000-0000F3050000}"/>
    <cellStyle name="Notiz 4 2 3" xfId="1666" xr:uid="{00000000-0005-0000-0000-0000F4050000}"/>
    <cellStyle name="Notiz 4 3" xfId="1087" xr:uid="{00000000-0005-0000-0000-0000F5050000}"/>
    <cellStyle name="Notiz 4 4" xfId="1460" xr:uid="{00000000-0005-0000-0000-0000F6050000}"/>
    <cellStyle name="Notiz 5" xfId="701" xr:uid="{00000000-0005-0000-0000-0000F7050000}"/>
    <cellStyle name="Notiz 5 2" xfId="1178" xr:uid="{00000000-0005-0000-0000-0000F8050000}"/>
    <cellStyle name="Notiz 5 3" xfId="1551" xr:uid="{00000000-0005-0000-0000-0000F9050000}"/>
    <cellStyle name="Notiz 6" xfId="930" xr:uid="{00000000-0005-0000-0000-0000FA050000}"/>
    <cellStyle name="Notiz 7" xfId="997" xr:uid="{00000000-0005-0000-0000-0000FB050000}"/>
    <cellStyle name="Output 2" xfId="189" xr:uid="{00000000-0005-0000-0000-0000FC050000}"/>
    <cellStyle name="Output 2 2" xfId="579" xr:uid="{00000000-0005-0000-0000-0000FD050000}"/>
    <cellStyle name="Output 2 2 2" xfId="794" xr:uid="{00000000-0005-0000-0000-0000FE050000}"/>
    <cellStyle name="Output 2 2 2 2" xfId="1264" xr:uid="{00000000-0005-0000-0000-0000FF050000}"/>
    <cellStyle name="Output 2 2 2 3" xfId="1636" xr:uid="{00000000-0005-0000-0000-000000060000}"/>
    <cellStyle name="Output 2 2 3" xfId="1057" xr:uid="{00000000-0005-0000-0000-000001060000}"/>
    <cellStyle name="Output 2 2 4" xfId="1430" xr:uid="{00000000-0005-0000-0000-000002060000}"/>
    <cellStyle name="Output 2 3" xfId="675" xr:uid="{00000000-0005-0000-0000-000003060000}"/>
    <cellStyle name="Output 2 3 2" xfId="890" xr:uid="{00000000-0005-0000-0000-000004060000}"/>
    <cellStyle name="Output 2 3 2 2" xfId="1360" xr:uid="{00000000-0005-0000-0000-000005060000}"/>
    <cellStyle name="Output 2 3 2 3" xfId="1732" xr:uid="{00000000-0005-0000-0000-000006060000}"/>
    <cellStyle name="Output 2 3 3" xfId="1153" xr:uid="{00000000-0005-0000-0000-000007060000}"/>
    <cellStyle name="Output 2 3 4" xfId="1526" xr:uid="{00000000-0005-0000-0000-000008060000}"/>
    <cellStyle name="Output 2 4" xfId="702" xr:uid="{00000000-0005-0000-0000-000009060000}"/>
    <cellStyle name="Output 2 4 2" xfId="1179" xr:uid="{00000000-0005-0000-0000-00000A060000}"/>
    <cellStyle name="Output 2 4 3" xfId="1552" xr:uid="{00000000-0005-0000-0000-00000B060000}"/>
    <cellStyle name="Output 2 5" xfId="931" xr:uid="{00000000-0005-0000-0000-00000C060000}"/>
    <cellStyle name="Output 2 6" xfId="975" xr:uid="{00000000-0005-0000-0000-00000D060000}"/>
    <cellStyle name="Output 3" xfId="253" xr:uid="{00000000-0005-0000-0000-00000E060000}"/>
    <cellStyle name="Output 3 2" xfId="606" xr:uid="{00000000-0005-0000-0000-00000F060000}"/>
    <cellStyle name="Output 3 2 2" xfId="821" xr:uid="{00000000-0005-0000-0000-000010060000}"/>
    <cellStyle name="Output 3 2 2 2" xfId="1291" xr:uid="{00000000-0005-0000-0000-000011060000}"/>
    <cellStyle name="Output 3 2 2 3" xfId="1663" xr:uid="{00000000-0005-0000-0000-000012060000}"/>
    <cellStyle name="Output 3 2 3" xfId="1084" xr:uid="{00000000-0005-0000-0000-000013060000}"/>
    <cellStyle name="Output 3 2 4" xfId="1457" xr:uid="{00000000-0005-0000-0000-000014060000}"/>
    <cellStyle name="Output 3 3" xfId="657" xr:uid="{00000000-0005-0000-0000-000015060000}"/>
    <cellStyle name="Output 3 3 2" xfId="872" xr:uid="{00000000-0005-0000-0000-000016060000}"/>
    <cellStyle name="Output 3 3 2 2" xfId="1342" xr:uid="{00000000-0005-0000-0000-000017060000}"/>
    <cellStyle name="Output 3 3 2 3" xfId="1714" xr:uid="{00000000-0005-0000-0000-000018060000}"/>
    <cellStyle name="Output 3 3 3" xfId="1135" xr:uid="{00000000-0005-0000-0000-000019060000}"/>
    <cellStyle name="Output 3 3 4" xfId="1508" xr:uid="{00000000-0005-0000-0000-00001A060000}"/>
    <cellStyle name="Output 3 4" xfId="707" xr:uid="{00000000-0005-0000-0000-00001B060000}"/>
    <cellStyle name="Output 3 4 2" xfId="1184" xr:uid="{00000000-0005-0000-0000-00001C060000}"/>
    <cellStyle name="Output 3 4 3" xfId="1557" xr:uid="{00000000-0005-0000-0000-00001D060000}"/>
    <cellStyle name="Output 3 5" xfId="944" xr:uid="{00000000-0005-0000-0000-00001E060000}"/>
    <cellStyle name="Output 3 6" xfId="927" xr:uid="{00000000-0005-0000-0000-00001F060000}"/>
    <cellStyle name="Pattern" xfId="19" xr:uid="{00000000-0005-0000-0000-000020060000}"/>
    <cellStyle name="Pattern 2" xfId="450" xr:uid="{00000000-0005-0000-0000-000021060000}"/>
    <cellStyle name="Pattern 2 2" xfId="593" xr:uid="{00000000-0005-0000-0000-000022060000}"/>
    <cellStyle name="Pattern 2 2 2" xfId="808" xr:uid="{00000000-0005-0000-0000-000023060000}"/>
    <cellStyle name="Pattern 2 2 2 2" xfId="1278" xr:uid="{00000000-0005-0000-0000-000024060000}"/>
    <cellStyle name="Pattern 2 2 2 3" xfId="1650" xr:uid="{00000000-0005-0000-0000-000025060000}"/>
    <cellStyle name="Pattern 2 2 3" xfId="1071" xr:uid="{00000000-0005-0000-0000-000026060000}"/>
    <cellStyle name="Pattern 2 2 4" xfId="1444" xr:uid="{00000000-0005-0000-0000-000027060000}"/>
    <cellStyle name="Pattern 2 3" xfId="739" xr:uid="{00000000-0005-0000-0000-000028060000}"/>
    <cellStyle name="Pattern 2 3 2" xfId="1209" xr:uid="{00000000-0005-0000-0000-000029060000}"/>
    <cellStyle name="Pattern 2 3 3" xfId="1581" xr:uid="{00000000-0005-0000-0000-00002A060000}"/>
    <cellStyle name="Pattern 3" xfId="299" xr:uid="{00000000-0005-0000-0000-00002B060000}"/>
    <cellStyle name="Pattern 3 2" xfId="636" xr:uid="{00000000-0005-0000-0000-00002C060000}"/>
    <cellStyle name="Pattern 3 2 2" xfId="851" xr:uid="{00000000-0005-0000-0000-00002D060000}"/>
    <cellStyle name="Pattern 3 2 2 2" xfId="1321" xr:uid="{00000000-0005-0000-0000-00002E060000}"/>
    <cellStyle name="Pattern 3 2 2 3" xfId="1693" xr:uid="{00000000-0005-0000-0000-00002F060000}"/>
    <cellStyle name="Pattern 3 2 3" xfId="1114" xr:uid="{00000000-0005-0000-0000-000030060000}"/>
    <cellStyle name="Pattern 3 2 4" xfId="1487" xr:uid="{00000000-0005-0000-0000-000031060000}"/>
    <cellStyle name="Pattern 3 3" xfId="535" xr:uid="{00000000-0005-0000-0000-000032060000}"/>
    <cellStyle name="Pattern 3 3 2" xfId="750" xr:uid="{00000000-0005-0000-0000-000033060000}"/>
    <cellStyle name="Pattern 3 3 2 2" xfId="1220" xr:uid="{00000000-0005-0000-0000-000034060000}"/>
    <cellStyle name="Pattern 3 3 2 3" xfId="1592" xr:uid="{00000000-0005-0000-0000-000035060000}"/>
    <cellStyle name="Pattern 3 3 3" xfId="1013" xr:uid="{00000000-0005-0000-0000-000036060000}"/>
    <cellStyle name="Pattern 3 3 4" xfId="1386" xr:uid="{00000000-0005-0000-0000-000037060000}"/>
    <cellStyle name="Pattern 3 4" xfId="649" xr:uid="{00000000-0005-0000-0000-000038060000}"/>
    <cellStyle name="Pattern 3 4 2" xfId="864" xr:uid="{00000000-0005-0000-0000-000039060000}"/>
    <cellStyle name="Pattern 3 4 2 2" xfId="1334" xr:uid="{00000000-0005-0000-0000-00003A060000}"/>
    <cellStyle name="Pattern 3 4 2 3" xfId="1706" xr:uid="{00000000-0005-0000-0000-00003B060000}"/>
    <cellStyle name="Pattern 3 4 3" xfId="1127" xr:uid="{00000000-0005-0000-0000-00003C060000}"/>
    <cellStyle name="Pattern 3 4 4" xfId="1500" xr:uid="{00000000-0005-0000-0000-00003D060000}"/>
    <cellStyle name="Pattern 3 5" xfId="971" xr:uid="{00000000-0005-0000-0000-00003E060000}"/>
    <cellStyle name="Pattern 3 6" xfId="913" xr:uid="{00000000-0005-0000-0000-00003F060000}"/>
    <cellStyle name="Percent 2" xfId="190" xr:uid="{00000000-0005-0000-0000-000040060000}"/>
    <cellStyle name="Percent 2 2" xfId="451" xr:uid="{00000000-0005-0000-0000-000041060000}"/>
    <cellStyle name="RowLevel_1 2" xfId="73" xr:uid="{00000000-0005-0000-0000-000042060000}"/>
    <cellStyle name="Schlecht" xfId="191" xr:uid="{00000000-0005-0000-0000-000043060000}"/>
    <cellStyle name="Shade" xfId="36" xr:uid="{00000000-0005-0000-0000-000044060000}"/>
    <cellStyle name="Shade 2" xfId="192" xr:uid="{00000000-0005-0000-0000-000045060000}"/>
    <cellStyle name="Shade 2 2" xfId="453" xr:uid="{00000000-0005-0000-0000-000046060000}"/>
    <cellStyle name="Shade 2 2 2" xfId="538" xr:uid="{00000000-0005-0000-0000-000047060000}"/>
    <cellStyle name="Shade 2 2 2 2" xfId="753" xr:uid="{00000000-0005-0000-0000-000048060000}"/>
    <cellStyle name="Shade 2 2 2 2 2" xfId="1223" xr:uid="{00000000-0005-0000-0000-000049060000}"/>
    <cellStyle name="Shade 2 2 2 2 3" xfId="1595" xr:uid="{00000000-0005-0000-0000-00004A060000}"/>
    <cellStyle name="Shade 2 2 2 3" xfId="1016" xr:uid="{00000000-0005-0000-0000-00004B060000}"/>
    <cellStyle name="Shade 2 2 2 4" xfId="1389" xr:uid="{00000000-0005-0000-0000-00004C060000}"/>
    <cellStyle name="Shade 2 2 3" xfId="741" xr:uid="{00000000-0005-0000-0000-00004D060000}"/>
    <cellStyle name="Shade 2 2 3 2" xfId="1211" xr:uid="{00000000-0005-0000-0000-00004E060000}"/>
    <cellStyle name="Shade 2 2 3 3" xfId="1583" xr:uid="{00000000-0005-0000-0000-00004F060000}"/>
    <cellStyle name="Shade 2 3" xfId="301" xr:uid="{00000000-0005-0000-0000-000050060000}"/>
    <cellStyle name="Shade 2 3 2" xfId="638" xr:uid="{00000000-0005-0000-0000-000051060000}"/>
    <cellStyle name="Shade 2 3 2 2" xfId="853" xr:uid="{00000000-0005-0000-0000-000052060000}"/>
    <cellStyle name="Shade 2 3 2 2 2" xfId="1323" xr:uid="{00000000-0005-0000-0000-000053060000}"/>
    <cellStyle name="Shade 2 3 2 2 3" xfId="1695" xr:uid="{00000000-0005-0000-0000-000054060000}"/>
    <cellStyle name="Shade 2 3 2 3" xfId="1116" xr:uid="{00000000-0005-0000-0000-000055060000}"/>
    <cellStyle name="Shade 2 3 2 4" xfId="1489" xr:uid="{00000000-0005-0000-0000-000056060000}"/>
    <cellStyle name="Shade 2 3 3" xfId="667" xr:uid="{00000000-0005-0000-0000-000057060000}"/>
    <cellStyle name="Shade 2 3 3 2" xfId="882" xr:uid="{00000000-0005-0000-0000-000058060000}"/>
    <cellStyle name="Shade 2 3 3 2 2" xfId="1352" xr:uid="{00000000-0005-0000-0000-000059060000}"/>
    <cellStyle name="Shade 2 3 3 2 3" xfId="1724" xr:uid="{00000000-0005-0000-0000-00005A060000}"/>
    <cellStyle name="Shade 2 3 3 3" xfId="1145" xr:uid="{00000000-0005-0000-0000-00005B060000}"/>
    <cellStyle name="Shade 2 3 3 4" xfId="1518" xr:uid="{00000000-0005-0000-0000-00005C060000}"/>
    <cellStyle name="Shade 2 3 4" xfId="581" xr:uid="{00000000-0005-0000-0000-00005D060000}"/>
    <cellStyle name="Shade 2 3 4 2" xfId="796" xr:uid="{00000000-0005-0000-0000-00005E060000}"/>
    <cellStyle name="Shade 2 3 4 2 2" xfId="1266" xr:uid="{00000000-0005-0000-0000-00005F060000}"/>
    <cellStyle name="Shade 2 3 4 2 3" xfId="1638" xr:uid="{00000000-0005-0000-0000-000060060000}"/>
    <cellStyle name="Shade 2 3 4 3" xfId="1059" xr:uid="{00000000-0005-0000-0000-000061060000}"/>
    <cellStyle name="Shade 2 3 4 4" xfId="1432" xr:uid="{00000000-0005-0000-0000-000062060000}"/>
    <cellStyle name="Shade 2 3 5" xfId="973" xr:uid="{00000000-0005-0000-0000-000063060000}"/>
    <cellStyle name="Shade 2 3 6" xfId="911" xr:uid="{00000000-0005-0000-0000-000064060000}"/>
    <cellStyle name="Shade 3" xfId="452" xr:uid="{00000000-0005-0000-0000-000065060000}"/>
    <cellStyle name="Shade 3 2" xfId="592" xr:uid="{00000000-0005-0000-0000-000066060000}"/>
    <cellStyle name="Shade 3 2 2" xfId="807" xr:uid="{00000000-0005-0000-0000-000067060000}"/>
    <cellStyle name="Shade 3 2 2 2" xfId="1277" xr:uid="{00000000-0005-0000-0000-000068060000}"/>
    <cellStyle name="Shade 3 2 2 3" xfId="1649" xr:uid="{00000000-0005-0000-0000-000069060000}"/>
    <cellStyle name="Shade 3 2 3" xfId="1070" xr:uid="{00000000-0005-0000-0000-00006A060000}"/>
    <cellStyle name="Shade 3 2 4" xfId="1443" xr:uid="{00000000-0005-0000-0000-00006B060000}"/>
    <cellStyle name="Shade 3 3" xfId="740" xr:uid="{00000000-0005-0000-0000-00006C060000}"/>
    <cellStyle name="Shade 3 3 2" xfId="1210" xr:uid="{00000000-0005-0000-0000-00006D060000}"/>
    <cellStyle name="Shade 3 3 3" xfId="1582" xr:uid="{00000000-0005-0000-0000-00006E060000}"/>
    <cellStyle name="Shade 4" xfId="300" xr:uid="{00000000-0005-0000-0000-00006F060000}"/>
    <cellStyle name="Shade 4 2" xfId="59" xr:uid="{00000000-0005-0000-0000-000070060000}"/>
    <cellStyle name="Shade 4 2 2" xfId="637" xr:uid="{00000000-0005-0000-0000-000071060000}"/>
    <cellStyle name="Shade 4 2 2 2" xfId="1115" xr:uid="{00000000-0005-0000-0000-000072060000}"/>
    <cellStyle name="Shade 4 2 2 3" xfId="1488" xr:uid="{00000000-0005-0000-0000-000073060000}"/>
    <cellStyle name="Shade 4 2 3" xfId="852" xr:uid="{00000000-0005-0000-0000-000074060000}"/>
    <cellStyle name="Shade 4 2 3 2" xfId="1322" xr:uid="{00000000-0005-0000-0000-000075060000}"/>
    <cellStyle name="Shade 4 2 3 3" xfId="1694" xr:uid="{00000000-0005-0000-0000-000076060000}"/>
    <cellStyle name="Shade 4 3" xfId="666" xr:uid="{00000000-0005-0000-0000-000077060000}"/>
    <cellStyle name="Shade 4 3 2" xfId="881" xr:uid="{00000000-0005-0000-0000-000078060000}"/>
    <cellStyle name="Shade 4 3 2 2" xfId="1351" xr:uid="{00000000-0005-0000-0000-000079060000}"/>
    <cellStyle name="Shade 4 3 2 3" xfId="1723" xr:uid="{00000000-0005-0000-0000-00007A060000}"/>
    <cellStyle name="Shade 4 3 3" xfId="1144" xr:uid="{00000000-0005-0000-0000-00007B060000}"/>
    <cellStyle name="Shade 4 3 4" xfId="1517" xr:uid="{00000000-0005-0000-0000-00007C060000}"/>
    <cellStyle name="Shade 4 4" xfId="528" xr:uid="{00000000-0005-0000-0000-00007D060000}"/>
    <cellStyle name="Shade 4 4 2" xfId="743" xr:uid="{00000000-0005-0000-0000-00007E060000}"/>
    <cellStyle name="Shade 4 4 2 2" xfId="1213" xr:uid="{00000000-0005-0000-0000-00007F060000}"/>
    <cellStyle name="Shade 4 4 2 3" xfId="1585" xr:uid="{00000000-0005-0000-0000-000080060000}"/>
    <cellStyle name="Shade 4 4 3" xfId="1006" xr:uid="{00000000-0005-0000-0000-000081060000}"/>
    <cellStyle name="Shade 4 4 4" xfId="1379" xr:uid="{00000000-0005-0000-0000-000082060000}"/>
    <cellStyle name="Shade 4 5" xfId="972" xr:uid="{00000000-0005-0000-0000-000083060000}"/>
    <cellStyle name="Shade 4 6" xfId="912" xr:uid="{00000000-0005-0000-0000-000084060000}"/>
    <cellStyle name="Shade 5" xfId="70" xr:uid="{00000000-0005-0000-0000-000085060000}"/>
    <cellStyle name="Shade_B_border2" xfId="193" xr:uid="{00000000-0005-0000-0000-000086060000}"/>
    <cellStyle name="Standard 2" xfId="57" xr:uid="{00000000-0005-0000-0000-000087060000}"/>
    <cellStyle name="Standard 2 2" xfId="413" xr:uid="{00000000-0005-0000-0000-000088060000}"/>
    <cellStyle name="Standard 2 2 2" xfId="523" xr:uid="{00000000-0005-0000-0000-000089060000}"/>
    <cellStyle name="Standard 2 3" xfId="522" xr:uid="{00000000-0005-0000-0000-00008A060000}"/>
    <cellStyle name="Title 2" xfId="194" xr:uid="{00000000-0005-0000-0000-00008B060000}"/>
    <cellStyle name="Title 3" xfId="254" xr:uid="{00000000-0005-0000-0000-00008C060000}"/>
    <cellStyle name="Total 2" xfId="195" xr:uid="{00000000-0005-0000-0000-00008D060000}"/>
    <cellStyle name="Total 2 2" xfId="583" xr:uid="{00000000-0005-0000-0000-00008E060000}"/>
    <cellStyle name="Total 2 2 2" xfId="798" xr:uid="{00000000-0005-0000-0000-00008F060000}"/>
    <cellStyle name="Total 2 2 2 2" xfId="1268" xr:uid="{00000000-0005-0000-0000-000090060000}"/>
    <cellStyle name="Total 2 2 2 3" xfId="1640" xr:uid="{00000000-0005-0000-0000-000091060000}"/>
    <cellStyle name="Total 2 2 3" xfId="1061" xr:uid="{00000000-0005-0000-0000-000092060000}"/>
    <cellStyle name="Total 2 2 4" xfId="1434" xr:uid="{00000000-0005-0000-0000-000093060000}"/>
    <cellStyle name="Total 2 3" xfId="644" xr:uid="{00000000-0005-0000-0000-000094060000}"/>
    <cellStyle name="Total 2 3 2" xfId="859" xr:uid="{00000000-0005-0000-0000-000095060000}"/>
    <cellStyle name="Total 2 3 2 2" xfId="1329" xr:uid="{00000000-0005-0000-0000-000096060000}"/>
    <cellStyle name="Total 2 3 2 3" xfId="1701" xr:uid="{00000000-0005-0000-0000-000097060000}"/>
    <cellStyle name="Total 2 3 3" xfId="1122" xr:uid="{00000000-0005-0000-0000-000098060000}"/>
    <cellStyle name="Total 2 3 4" xfId="1495" xr:uid="{00000000-0005-0000-0000-000099060000}"/>
    <cellStyle name="Total 2 4" xfId="532" xr:uid="{00000000-0005-0000-0000-00009A060000}"/>
    <cellStyle name="Total 2 4 2" xfId="747" xr:uid="{00000000-0005-0000-0000-00009B060000}"/>
    <cellStyle name="Total 2 4 2 2" xfId="1217" xr:uid="{00000000-0005-0000-0000-00009C060000}"/>
    <cellStyle name="Total 2 4 2 3" xfId="1589" xr:uid="{00000000-0005-0000-0000-00009D060000}"/>
    <cellStyle name="Total 2 4 3" xfId="1010" xr:uid="{00000000-0005-0000-0000-00009E060000}"/>
    <cellStyle name="Total 2 4 4" xfId="1383" xr:uid="{00000000-0005-0000-0000-00009F060000}"/>
    <cellStyle name="Total 2 5" xfId="703" xr:uid="{00000000-0005-0000-0000-0000A0060000}"/>
    <cellStyle name="Total 2 5 2" xfId="1180" xr:uid="{00000000-0005-0000-0000-0000A1060000}"/>
    <cellStyle name="Total 2 5 3" xfId="1553" xr:uid="{00000000-0005-0000-0000-0000A2060000}"/>
    <cellStyle name="Total 2 6" xfId="932" xr:uid="{00000000-0005-0000-0000-0000A3060000}"/>
    <cellStyle name="Total 2 7" xfId="993" xr:uid="{00000000-0005-0000-0000-0000A4060000}"/>
    <cellStyle name="Total 3" xfId="255" xr:uid="{00000000-0005-0000-0000-0000A5060000}"/>
    <cellStyle name="Total 3 2" xfId="607" xr:uid="{00000000-0005-0000-0000-0000A6060000}"/>
    <cellStyle name="Total 3 2 2" xfId="822" xr:uid="{00000000-0005-0000-0000-0000A7060000}"/>
    <cellStyle name="Total 3 2 2 2" xfId="1292" xr:uid="{00000000-0005-0000-0000-0000A8060000}"/>
    <cellStyle name="Total 3 2 2 3" xfId="1664" xr:uid="{00000000-0005-0000-0000-0000A9060000}"/>
    <cellStyle name="Total 3 2 3" xfId="1085" xr:uid="{00000000-0005-0000-0000-0000AA060000}"/>
    <cellStyle name="Total 3 2 4" xfId="1458" xr:uid="{00000000-0005-0000-0000-0000AB060000}"/>
    <cellStyle name="Total 3 3" xfId="570" xr:uid="{00000000-0005-0000-0000-0000AC060000}"/>
    <cellStyle name="Total 3 3 2" xfId="785" xr:uid="{00000000-0005-0000-0000-0000AD060000}"/>
    <cellStyle name="Total 3 3 2 2" xfId="1255" xr:uid="{00000000-0005-0000-0000-0000AE060000}"/>
    <cellStyle name="Total 3 3 2 3" xfId="1627" xr:uid="{00000000-0005-0000-0000-0000AF060000}"/>
    <cellStyle name="Total 3 3 3" xfId="1048" xr:uid="{00000000-0005-0000-0000-0000B0060000}"/>
    <cellStyle name="Total 3 3 4" xfId="1421" xr:uid="{00000000-0005-0000-0000-0000B1060000}"/>
    <cellStyle name="Total 3 4" xfId="611" xr:uid="{00000000-0005-0000-0000-0000B2060000}"/>
    <cellStyle name="Total 3 4 2" xfId="826" xr:uid="{00000000-0005-0000-0000-0000B3060000}"/>
    <cellStyle name="Total 3 4 2 2" xfId="1296" xr:uid="{00000000-0005-0000-0000-0000B4060000}"/>
    <cellStyle name="Total 3 4 2 3" xfId="1668" xr:uid="{00000000-0005-0000-0000-0000B5060000}"/>
    <cellStyle name="Total 3 4 3" xfId="1089" xr:uid="{00000000-0005-0000-0000-0000B6060000}"/>
    <cellStyle name="Total 3 4 4" xfId="1462" xr:uid="{00000000-0005-0000-0000-0000B7060000}"/>
    <cellStyle name="Total 3 5" xfId="708" xr:uid="{00000000-0005-0000-0000-0000B8060000}"/>
    <cellStyle name="Total 3 5 2" xfId="1185" xr:uid="{00000000-0005-0000-0000-0000B9060000}"/>
    <cellStyle name="Total 3 5 3" xfId="1558" xr:uid="{00000000-0005-0000-0000-0000BA060000}"/>
    <cellStyle name="Total 3 6" xfId="945" xr:uid="{00000000-0005-0000-0000-0000BB060000}"/>
    <cellStyle name="Total 3 7" xfId="940" xr:uid="{00000000-0005-0000-0000-0000BC060000}"/>
    <cellStyle name="Überschrift" xfId="196" xr:uid="{00000000-0005-0000-0000-0000BD060000}"/>
    <cellStyle name="Überschrift 1" xfId="197" xr:uid="{00000000-0005-0000-0000-0000BE060000}"/>
    <cellStyle name="Überschrift 2" xfId="198" xr:uid="{00000000-0005-0000-0000-0000BF060000}"/>
    <cellStyle name="Überschrift 3" xfId="199" xr:uid="{00000000-0005-0000-0000-0000C0060000}"/>
    <cellStyle name="Überschrift 4" xfId="200" xr:uid="{00000000-0005-0000-0000-0000C1060000}"/>
    <cellStyle name="Verknüpfte Zelle" xfId="201" xr:uid="{00000000-0005-0000-0000-0000C2060000}"/>
    <cellStyle name="Warnender Text" xfId="202" xr:uid="{00000000-0005-0000-0000-0000C3060000}"/>
    <cellStyle name="Warnender Text 2" xfId="412" xr:uid="{00000000-0005-0000-0000-0000C4060000}"/>
    <cellStyle name="Warnender Text 3" xfId="303" xr:uid="{00000000-0005-0000-0000-0000C5060000}"/>
    <cellStyle name="Warning Text 2" xfId="203" xr:uid="{00000000-0005-0000-0000-0000C6060000}"/>
    <cellStyle name="Warning Text 3" xfId="256" xr:uid="{00000000-0005-0000-0000-0000C7060000}"/>
    <cellStyle name="Zelle überprüfen" xfId="204" xr:uid="{00000000-0005-0000-0000-0000C8060000}"/>
    <cellStyle name="Гиперссылка" xfId="205" xr:uid="{00000000-0005-0000-0000-0000C9060000}"/>
    <cellStyle name="Гиперссылка 2" xfId="206" xr:uid="{00000000-0005-0000-0000-0000CA060000}"/>
    <cellStyle name="Гиперссылка 3" xfId="214" xr:uid="{00000000-0005-0000-0000-0000CB060000}"/>
    <cellStyle name="Гиперссылка 4" xfId="386" xr:uid="{00000000-0005-0000-0000-0000CC060000}"/>
    <cellStyle name="Обычный_2++" xfId="46" xr:uid="{00000000-0005-0000-0000-0000CD060000}"/>
    <cellStyle name="パーセント" xfId="20" builtinId="5"/>
    <cellStyle name="パーセント 2" xfId="1751" xr:uid="{F6481EDE-4184-4709-BE1A-7A34A9984E5E}"/>
    <cellStyle name="ハイパーリンク" xfId="1750" builtinId="8"/>
    <cellStyle name="桁区切り" xfId="21" builtinId="6"/>
    <cellStyle name="入力 2" xfId="26" xr:uid="{00000000-0005-0000-0000-0000D1060000}"/>
    <cellStyle name="標準" xfId="0" builtinId="0"/>
    <cellStyle name="標準 2" xfId="22" xr:uid="{00000000-0005-0000-0000-0000D3060000}"/>
    <cellStyle name="標準 2 2" xfId="24" xr:uid="{00000000-0005-0000-0000-0000D4060000}"/>
    <cellStyle name="標準 3" xfId="25" xr:uid="{00000000-0005-0000-0000-0000D5060000}"/>
    <cellStyle name="未定義" xfId="23" xr:uid="{00000000-0005-0000-0000-0000D706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abu\co-work\p990240-GHGinventory\Inventory\Inventory2002\Jngi2002\2002&#26356;&#26032;&#20316;&#26989;\CRF%20Software%20v1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Country</v>
          </cell>
        </row>
        <row r="6">
          <cell r="C6" t="str">
            <v>Year</v>
          </cell>
        </row>
        <row r="30">
          <cell r="C30" t="str">
            <v>Submission</v>
          </cell>
        </row>
      </sheetData>
      <sheetData sheetId="1"/>
      <sheetData sheetId="2">
        <row r="7">
          <cell r="B7">
            <v>0</v>
          </cell>
        </row>
      </sheetData>
      <sheetData sheetId="3">
        <row r="20">
          <cell r="H20">
            <v>0</v>
          </cell>
        </row>
      </sheetData>
      <sheetData sheetId="4">
        <row r="14">
          <cell r="H14">
            <v>0</v>
          </cell>
        </row>
      </sheetData>
      <sheetData sheetId="5">
        <row r="15">
          <cell r="H1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es.go.jp/gio/copyright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2"/>
  <sheetViews>
    <sheetView showGridLines="0" tabSelected="1" zoomScale="160" zoomScaleNormal="160" workbookViewId="0">
      <selection activeCell="E7" sqref="E7"/>
    </sheetView>
  </sheetViews>
  <sheetFormatPr defaultRowHeight="13.2"/>
  <cols>
    <col min="2" max="2" width="20.33203125" customWidth="1"/>
    <col min="3" max="3" width="34" customWidth="1"/>
    <col min="4" max="4" width="34.88671875" customWidth="1"/>
    <col min="5" max="5" width="22.88671875" customWidth="1"/>
  </cols>
  <sheetData>
    <row r="2" spans="2:4" ht="17.399999999999999">
      <c r="B2" s="132" t="s">
        <v>0</v>
      </c>
      <c r="C2" s="11"/>
      <c r="D2" s="12"/>
    </row>
    <row r="3" spans="2:4" ht="17.399999999999999">
      <c r="B3" s="132" t="s">
        <v>1</v>
      </c>
      <c r="C3" s="11"/>
      <c r="D3" s="12"/>
    </row>
    <row r="4" spans="2:4" ht="15.6">
      <c r="B4" s="13"/>
      <c r="C4" s="13"/>
      <c r="D4" s="385" t="s">
        <v>478</v>
      </c>
    </row>
    <row r="5" spans="2:4" ht="13.8">
      <c r="B5" s="12"/>
      <c r="C5" s="12"/>
      <c r="D5" s="14" t="s">
        <v>2</v>
      </c>
    </row>
    <row r="6" spans="2:4" ht="13.8">
      <c r="B6" s="12"/>
      <c r="C6" s="12"/>
      <c r="D6" s="12"/>
    </row>
    <row r="7" spans="2:4" ht="13.8">
      <c r="B7" s="386" t="s">
        <v>3</v>
      </c>
      <c r="C7" s="387" t="s">
        <v>4</v>
      </c>
      <c r="D7" s="386" t="s">
        <v>5</v>
      </c>
    </row>
    <row r="8" spans="2:4" ht="13.8">
      <c r="B8" s="376" t="s">
        <v>471</v>
      </c>
      <c r="C8" s="15" t="s">
        <v>466</v>
      </c>
      <c r="D8" s="16" t="s">
        <v>6</v>
      </c>
    </row>
    <row r="9" spans="2:4" ht="85.8" customHeight="1">
      <c r="B9" s="377" t="s">
        <v>472</v>
      </c>
      <c r="C9" s="17" t="s">
        <v>467</v>
      </c>
      <c r="D9" s="16" t="s">
        <v>7</v>
      </c>
    </row>
    <row r="11" spans="2:4" ht="13.8">
      <c r="B11" s="453" t="s">
        <v>479</v>
      </c>
    </row>
    <row r="12" spans="2:4">
      <c r="B12" s="384" t="s">
        <v>477</v>
      </c>
    </row>
  </sheetData>
  <phoneticPr fontId="2"/>
  <hyperlinks>
    <hyperlink ref="B9" location="NIR第4章_排出量以外のデータ!A1" display="NIR第4章_排出量以外のデータ" xr:uid="{00000000-0004-0000-0000-000000000000}"/>
    <hyperlink ref="B8" location="NIR第4章_排出量!A1" display="NIR第4章_排出量" xr:uid="{00000000-0004-0000-0000-000001000000}"/>
    <hyperlink ref="B12" r:id="rId1" xr:uid="{3B2EDF56-5936-49C3-9455-5746FA879431}"/>
  </hyperlinks>
  <pageMargins left="0.70866141732283472" right="0.70866141732283472" top="0.74803149606299213" bottom="0.74803149606299213" header="0.31496062992125984" footer="0.31496062992125984"/>
  <pageSetup paperSize="9" scale="140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139"/>
  <sheetViews>
    <sheetView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J142" sqref="J142"/>
    </sheetView>
  </sheetViews>
  <sheetFormatPr defaultColWidth="9" defaultRowHeight="12"/>
  <cols>
    <col min="1" max="1" width="9" style="10"/>
    <col min="2" max="2" width="4.109375" style="10" customWidth="1"/>
    <col min="3" max="3" width="4.109375" style="9" customWidth="1"/>
    <col min="4" max="4" width="17.21875" style="8" customWidth="1"/>
    <col min="5" max="5" width="20.44140625" style="10" customWidth="1"/>
    <col min="6" max="6" width="10.6640625" style="10" customWidth="1"/>
    <col min="7" max="37" width="6.77734375" style="10" customWidth="1"/>
    <col min="38" max="38" width="9" style="10"/>
    <col min="39" max="39" width="9.109375" style="10" bestFit="1" customWidth="1"/>
    <col min="40" max="16384" width="9" style="10"/>
  </cols>
  <sheetData>
    <row r="1" spans="1:41" ht="13.2">
      <c r="A1" s="199"/>
      <c r="AL1" s="199"/>
    </row>
    <row r="2" spans="1:41" ht="17.399999999999999">
      <c r="B2" s="200" t="s">
        <v>8</v>
      </c>
    </row>
    <row r="4" spans="1:41" ht="15.6">
      <c r="B4" s="1" t="s">
        <v>9</v>
      </c>
      <c r="C4" s="371"/>
      <c r="D4" s="25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</row>
    <row r="5" spans="1:41" ht="13.2">
      <c r="B5" s="176" t="s">
        <v>10</v>
      </c>
      <c r="C5" s="392"/>
      <c r="D5" s="392"/>
      <c r="E5" s="393"/>
      <c r="F5" s="237" t="s">
        <v>11</v>
      </c>
      <c r="G5" s="159">
        <v>1990</v>
      </c>
      <c r="H5" s="127">
        <f>G5+1</f>
        <v>1991</v>
      </c>
      <c r="I5" s="127">
        <f t="shared" ref="I5:AK5" si="0">H5+1</f>
        <v>1992</v>
      </c>
      <c r="J5" s="127">
        <f t="shared" si="0"/>
        <v>1993</v>
      </c>
      <c r="K5" s="127">
        <f t="shared" si="0"/>
        <v>1994</v>
      </c>
      <c r="L5" s="127">
        <f t="shared" si="0"/>
        <v>1995</v>
      </c>
      <c r="M5" s="127">
        <f t="shared" si="0"/>
        <v>1996</v>
      </c>
      <c r="N5" s="127">
        <f t="shared" si="0"/>
        <v>1997</v>
      </c>
      <c r="O5" s="127">
        <f t="shared" si="0"/>
        <v>1998</v>
      </c>
      <c r="P5" s="127">
        <f t="shared" si="0"/>
        <v>1999</v>
      </c>
      <c r="Q5" s="127">
        <f t="shared" si="0"/>
        <v>2000</v>
      </c>
      <c r="R5" s="127">
        <f t="shared" si="0"/>
        <v>2001</v>
      </c>
      <c r="S5" s="127">
        <f t="shared" si="0"/>
        <v>2002</v>
      </c>
      <c r="T5" s="127">
        <f t="shared" si="0"/>
        <v>2003</v>
      </c>
      <c r="U5" s="127">
        <f t="shared" si="0"/>
        <v>2004</v>
      </c>
      <c r="V5" s="127">
        <f t="shared" si="0"/>
        <v>2005</v>
      </c>
      <c r="W5" s="127">
        <f t="shared" si="0"/>
        <v>2006</v>
      </c>
      <c r="X5" s="127">
        <f t="shared" si="0"/>
        <v>2007</v>
      </c>
      <c r="Y5" s="127">
        <f t="shared" si="0"/>
        <v>2008</v>
      </c>
      <c r="Z5" s="127">
        <f t="shared" si="0"/>
        <v>2009</v>
      </c>
      <c r="AA5" s="127">
        <f t="shared" si="0"/>
        <v>2010</v>
      </c>
      <c r="AB5" s="127">
        <f t="shared" si="0"/>
        <v>2011</v>
      </c>
      <c r="AC5" s="127">
        <f t="shared" si="0"/>
        <v>2012</v>
      </c>
      <c r="AD5" s="127">
        <f t="shared" si="0"/>
        <v>2013</v>
      </c>
      <c r="AE5" s="127">
        <f t="shared" si="0"/>
        <v>2014</v>
      </c>
      <c r="AF5" s="127">
        <f t="shared" si="0"/>
        <v>2015</v>
      </c>
      <c r="AG5" s="127">
        <f t="shared" si="0"/>
        <v>2016</v>
      </c>
      <c r="AH5" s="127">
        <f t="shared" si="0"/>
        <v>2017</v>
      </c>
      <c r="AI5" s="127">
        <f t="shared" si="0"/>
        <v>2018</v>
      </c>
      <c r="AJ5" s="127">
        <f t="shared" si="0"/>
        <v>2019</v>
      </c>
      <c r="AK5" s="127">
        <f t="shared" si="0"/>
        <v>2020</v>
      </c>
      <c r="AM5" s="22"/>
    </row>
    <row r="6" spans="1:41" ht="15.9" customHeight="1">
      <c r="B6" s="388" t="s">
        <v>12</v>
      </c>
      <c r="C6" s="238" t="s">
        <v>13</v>
      </c>
      <c r="D6" s="239" t="s">
        <v>14</v>
      </c>
      <c r="E6" s="240"/>
      <c r="F6" s="241" t="s">
        <v>15</v>
      </c>
      <c r="G6" s="151">
        <v>38701.103416042592</v>
      </c>
      <c r="H6" s="151">
        <v>40346.744742035473</v>
      </c>
      <c r="I6" s="151">
        <v>41665.79114506545</v>
      </c>
      <c r="J6" s="151">
        <v>41224.494256585334</v>
      </c>
      <c r="K6" s="151">
        <v>42297.116417365723</v>
      </c>
      <c r="L6" s="151">
        <v>42142.02726535382</v>
      </c>
      <c r="M6" s="151">
        <v>42559.539804125336</v>
      </c>
      <c r="N6" s="151">
        <v>39926.083389390726</v>
      </c>
      <c r="O6" s="151">
        <v>35362.599382577479</v>
      </c>
      <c r="P6" s="151">
        <v>35010.124942594921</v>
      </c>
      <c r="Q6" s="151">
        <v>35085.742906855594</v>
      </c>
      <c r="R6" s="151">
        <v>34374.185269382258</v>
      </c>
      <c r="S6" s="151">
        <v>32417.253435765444</v>
      </c>
      <c r="T6" s="151">
        <v>31935.273453308597</v>
      </c>
      <c r="U6" s="151">
        <v>31276.189983420805</v>
      </c>
      <c r="V6" s="151">
        <v>32279.645554026018</v>
      </c>
      <c r="W6" s="151">
        <v>31990.873871774482</v>
      </c>
      <c r="X6" s="151">
        <v>30658.349937916188</v>
      </c>
      <c r="Y6" s="151">
        <v>28552.561480293498</v>
      </c>
      <c r="Z6" s="151">
        <v>25308.481718967807</v>
      </c>
      <c r="AA6" s="151">
        <v>24321.270937421363</v>
      </c>
      <c r="AB6" s="151">
        <v>24982.895526650263</v>
      </c>
      <c r="AC6" s="151">
        <v>25624.79533860795</v>
      </c>
      <c r="AD6" s="151">
        <v>26805.206128279013</v>
      </c>
      <c r="AE6" s="151">
        <v>26557.37523672733</v>
      </c>
      <c r="AF6" s="151">
        <v>25936.139788924989</v>
      </c>
      <c r="AG6" s="151">
        <v>25969.470794926132</v>
      </c>
      <c r="AH6" s="151">
        <v>26428.778063772283</v>
      </c>
      <c r="AI6" s="151">
        <v>26182.943719015086</v>
      </c>
      <c r="AJ6" s="151">
        <v>25328.005761907836</v>
      </c>
      <c r="AK6" s="151">
        <v>24490.267324230699</v>
      </c>
      <c r="AL6" s="22"/>
    </row>
    <row r="7" spans="1:41" ht="15.9" customHeight="1">
      <c r="B7" s="412"/>
      <c r="C7" s="238" t="s">
        <v>16</v>
      </c>
      <c r="D7" s="239" t="s">
        <v>17</v>
      </c>
      <c r="E7" s="240"/>
      <c r="F7" s="241" t="s">
        <v>15</v>
      </c>
      <c r="G7" s="151">
        <v>6674.4490046098017</v>
      </c>
      <c r="H7" s="151">
        <v>6524.5328569297908</v>
      </c>
      <c r="I7" s="151">
        <v>5945.8339540571315</v>
      </c>
      <c r="J7" s="151">
        <v>5842.3534676861227</v>
      </c>
      <c r="K7" s="151">
        <v>5740.0247792311475</v>
      </c>
      <c r="L7" s="151">
        <v>5795.1316308500946</v>
      </c>
      <c r="M7" s="151">
        <v>5789.0719316293616</v>
      </c>
      <c r="N7" s="151">
        <v>5903.8352801359188</v>
      </c>
      <c r="O7" s="151">
        <v>5638.1994106625216</v>
      </c>
      <c r="P7" s="151">
        <v>5703.2053582387407</v>
      </c>
      <c r="Q7" s="151">
        <v>5899.9845210859867</v>
      </c>
      <c r="R7" s="151">
        <v>5594.9262706926866</v>
      </c>
      <c r="S7" s="151">
        <v>5605.2257994031515</v>
      </c>
      <c r="T7" s="151">
        <v>6010.9337107231668</v>
      </c>
      <c r="U7" s="151">
        <v>6398.6869967575658</v>
      </c>
      <c r="V7" s="151">
        <v>6645.7105523034497</v>
      </c>
      <c r="W7" s="151">
        <v>6788.1886315874181</v>
      </c>
      <c r="X7" s="151">
        <v>7012.0890129308336</v>
      </c>
      <c r="Y7" s="151">
        <v>6591.818326146341</v>
      </c>
      <c r="Z7" s="151">
        <v>5364.6005099960857</v>
      </c>
      <c r="AA7" s="151">
        <v>6284.7190568659153</v>
      </c>
      <c r="AB7" s="151">
        <v>5895.7907835699853</v>
      </c>
      <c r="AC7" s="151">
        <v>5679.325140228646</v>
      </c>
      <c r="AD7" s="151">
        <v>5766.6750900500374</v>
      </c>
      <c r="AE7" s="151">
        <v>5811.9451381047556</v>
      </c>
      <c r="AF7" s="151">
        <v>5477.0464397639898</v>
      </c>
      <c r="AG7" s="151">
        <v>5504.0022085956616</v>
      </c>
      <c r="AH7" s="151">
        <v>5583.2353800745541</v>
      </c>
      <c r="AI7" s="151">
        <v>5615.0174032474997</v>
      </c>
      <c r="AJ7" s="151">
        <v>5481.3607322591242</v>
      </c>
      <c r="AK7" s="151">
        <v>5470.0472942152464</v>
      </c>
    </row>
    <row r="8" spans="1:41" ht="15.9" customHeight="1">
      <c r="B8" s="412"/>
      <c r="C8" s="238" t="s">
        <v>18</v>
      </c>
      <c r="D8" s="419" t="s">
        <v>19</v>
      </c>
      <c r="E8" s="420"/>
      <c r="F8" s="241" t="s">
        <v>15</v>
      </c>
      <c r="G8" s="178">
        <v>312.87952823101125</v>
      </c>
      <c r="H8" s="178">
        <v>307.81152289698383</v>
      </c>
      <c r="I8" s="178">
        <v>295.29687962532591</v>
      </c>
      <c r="J8" s="178">
        <v>290.6346731752509</v>
      </c>
      <c r="K8" s="178">
        <v>290.02818822876907</v>
      </c>
      <c r="L8" s="178">
        <v>283.40724792134836</v>
      </c>
      <c r="M8" s="178">
        <v>282.81616108587912</v>
      </c>
      <c r="N8" s="178">
        <v>270.45053169397875</v>
      </c>
      <c r="O8" s="178">
        <v>231.01486186880234</v>
      </c>
      <c r="P8" s="178">
        <v>236.17622947190571</v>
      </c>
      <c r="Q8" s="178">
        <v>232.76960989831676</v>
      </c>
      <c r="R8" s="178">
        <v>223.3438161401109</v>
      </c>
      <c r="S8" s="178">
        <v>216.97477839910331</v>
      </c>
      <c r="T8" s="178">
        <v>253.04393249130098</v>
      </c>
      <c r="U8" s="178">
        <v>261.79082358227498</v>
      </c>
      <c r="V8" s="178">
        <v>251.57731073682558</v>
      </c>
      <c r="W8" s="178">
        <v>236.62608987874859</v>
      </c>
      <c r="X8" s="178">
        <v>213.21281309999526</v>
      </c>
      <c r="Y8" s="178">
        <v>172.58037395747235</v>
      </c>
      <c r="Z8" s="178">
        <v>139.89475701298232</v>
      </c>
      <c r="AA8" s="178">
        <v>164.08408670446047</v>
      </c>
      <c r="AB8" s="178">
        <v>168.2548242548468</v>
      </c>
      <c r="AC8" s="178">
        <v>179.01572288015117</v>
      </c>
      <c r="AD8" s="178">
        <v>193.47603040294115</v>
      </c>
      <c r="AE8" s="178">
        <v>194.15574325469387</v>
      </c>
      <c r="AF8" s="178">
        <v>193.02950553279041</v>
      </c>
      <c r="AG8" s="178">
        <v>188.5420493712293</v>
      </c>
      <c r="AH8" s="178">
        <v>195.90219672259826</v>
      </c>
      <c r="AI8" s="178">
        <v>198.92256950584962</v>
      </c>
      <c r="AJ8" s="178">
        <v>191.36521281645793</v>
      </c>
      <c r="AK8" s="178">
        <v>190.64934833957886</v>
      </c>
    </row>
    <row r="9" spans="1:41" ht="15.9" customHeight="1">
      <c r="B9" s="412"/>
      <c r="C9" s="414" t="s">
        <v>20</v>
      </c>
      <c r="D9" s="414" t="s">
        <v>21</v>
      </c>
      <c r="E9" s="359" t="s">
        <v>22</v>
      </c>
      <c r="F9" s="241" t="s">
        <v>15</v>
      </c>
      <c r="G9" s="169">
        <v>929.65224754371661</v>
      </c>
      <c r="H9" s="169">
        <v>977.31240505880783</v>
      </c>
      <c r="I9" s="169">
        <v>918.77422300980027</v>
      </c>
      <c r="J9" s="169">
        <v>956.8891838131741</v>
      </c>
      <c r="K9" s="169">
        <v>1002.3086902762175</v>
      </c>
      <c r="L9" s="169">
        <v>1066.0649917688932</v>
      </c>
      <c r="M9" s="169">
        <v>1030.0919803213578</v>
      </c>
      <c r="N9" s="169">
        <v>985.64958185478167</v>
      </c>
      <c r="O9" s="169">
        <v>942.76532904668341</v>
      </c>
      <c r="P9" s="169">
        <v>950.62012549981046</v>
      </c>
      <c r="Q9" s="169">
        <v>980.89408430263848</v>
      </c>
      <c r="R9" s="169">
        <v>998.69674803236853</v>
      </c>
      <c r="S9" s="169">
        <v>786.11603867547967</v>
      </c>
      <c r="T9" s="169">
        <v>686.67553090243359</v>
      </c>
      <c r="U9" s="169">
        <v>670.26470850557837</v>
      </c>
      <c r="V9" s="169">
        <v>736.77053304590004</v>
      </c>
      <c r="W9" s="169">
        <v>835.63514299213193</v>
      </c>
      <c r="X9" s="169">
        <v>886.68681842384569</v>
      </c>
      <c r="Y9" s="169">
        <v>846.96144259846017</v>
      </c>
      <c r="Z9" s="169">
        <v>896.41722245246979</v>
      </c>
      <c r="AA9" s="169">
        <v>891.13308338572278</v>
      </c>
      <c r="AB9" s="169">
        <v>855.47491028877971</v>
      </c>
      <c r="AC9" s="169">
        <v>902.90343192658361</v>
      </c>
      <c r="AD9" s="169">
        <v>930.33159001617832</v>
      </c>
      <c r="AE9" s="169">
        <v>932.42045415706593</v>
      </c>
      <c r="AF9" s="169">
        <v>855.25180117051877</v>
      </c>
      <c r="AG9" s="169">
        <v>765.6028907874279</v>
      </c>
      <c r="AH9" s="169">
        <v>738.36547653911407</v>
      </c>
      <c r="AI9" s="169">
        <v>680.00232111901494</v>
      </c>
      <c r="AJ9" s="169">
        <v>605.15683825251983</v>
      </c>
      <c r="AK9" s="169">
        <v>355.97865440939648</v>
      </c>
    </row>
    <row r="10" spans="1:41" ht="32.1" customHeight="1">
      <c r="B10" s="412"/>
      <c r="C10" s="415"/>
      <c r="D10" s="415"/>
      <c r="E10" s="359" t="s">
        <v>23</v>
      </c>
      <c r="F10" s="156" t="s">
        <v>15</v>
      </c>
      <c r="G10" s="178">
        <v>119.43885387104861</v>
      </c>
      <c r="H10" s="178">
        <v>118.02973259521595</v>
      </c>
      <c r="I10" s="178">
        <v>111.23989315980884</v>
      </c>
      <c r="J10" s="178">
        <v>113.31241945617326</v>
      </c>
      <c r="K10" s="178">
        <v>115.68501941874929</v>
      </c>
      <c r="L10" s="178">
        <v>117.58641293217133</v>
      </c>
      <c r="M10" s="178">
        <v>109.3555256367048</v>
      </c>
      <c r="N10" s="178">
        <v>110.09734158601663</v>
      </c>
      <c r="O10" s="178">
        <v>102.71323736484531</v>
      </c>
      <c r="P10" s="178">
        <v>100.31142363110642</v>
      </c>
      <c r="Q10" s="178">
        <v>102.19284393363394</v>
      </c>
      <c r="R10" s="178">
        <v>93.675782173028466</v>
      </c>
      <c r="S10" s="178">
        <v>90.212274964187287</v>
      </c>
      <c r="T10" s="178">
        <v>83.913411787117283</v>
      </c>
      <c r="U10" s="178">
        <v>83.151070032887148</v>
      </c>
      <c r="V10" s="178">
        <v>77.921229397914374</v>
      </c>
      <c r="W10" s="178">
        <v>72.833545349719174</v>
      </c>
      <c r="X10" s="178">
        <v>74.413193693323919</v>
      </c>
      <c r="Y10" s="178">
        <v>70.078580984628076</v>
      </c>
      <c r="Z10" s="178">
        <v>64.684762944158834</v>
      </c>
      <c r="AA10" s="178">
        <v>63.208451369935425</v>
      </c>
      <c r="AB10" s="178">
        <v>61.354031500745883</v>
      </c>
      <c r="AC10" s="178">
        <v>52.302439483259789</v>
      </c>
      <c r="AD10" s="178">
        <v>47.638585628897033</v>
      </c>
      <c r="AE10" s="178">
        <v>50.641978791317399</v>
      </c>
      <c r="AF10" s="178">
        <v>49.38878022239593</v>
      </c>
      <c r="AG10" s="178">
        <v>47.455488028657001</v>
      </c>
      <c r="AH10" s="178">
        <v>41.513429419993912</v>
      </c>
      <c r="AI10" s="178">
        <v>45.165166501577325</v>
      </c>
      <c r="AJ10" s="178">
        <v>39.582769213463678</v>
      </c>
      <c r="AK10" s="178">
        <v>18.177631267932163</v>
      </c>
      <c r="AL10" s="22"/>
    </row>
    <row r="11" spans="1:41" ht="15.9" customHeight="1" thickBot="1">
      <c r="B11" s="412"/>
      <c r="C11" s="416"/>
      <c r="D11" s="416"/>
      <c r="E11" s="359" t="s">
        <v>24</v>
      </c>
      <c r="F11" s="28" t="s">
        <v>15</v>
      </c>
      <c r="G11" s="29">
        <v>2492.9301207095</v>
      </c>
      <c r="H11" s="29">
        <v>2273.943376929411</v>
      </c>
      <c r="I11" s="29">
        <v>2027.3336838794369</v>
      </c>
      <c r="J11" s="29">
        <v>1824.762856822096</v>
      </c>
      <c r="K11" s="29">
        <v>1820.5632061772442</v>
      </c>
      <c r="L11" s="29">
        <v>1741.5644849196351</v>
      </c>
      <c r="M11" s="29">
        <v>1718.6289645912041</v>
      </c>
      <c r="N11" s="29">
        <v>1644.075446320898</v>
      </c>
      <c r="O11" s="29">
        <v>1585.9615977985638</v>
      </c>
      <c r="P11" s="29">
        <v>1579.5326139970757</v>
      </c>
      <c r="Q11" s="29">
        <v>1617.0295883421072</v>
      </c>
      <c r="R11" s="29">
        <v>1685.6547835566314</v>
      </c>
      <c r="S11" s="29">
        <v>1367.1412901623619</v>
      </c>
      <c r="T11" s="29">
        <v>1175.9314850681244</v>
      </c>
      <c r="U11" s="29">
        <v>1129.5315551761373</v>
      </c>
      <c r="V11" s="29">
        <v>1238.4439915095318</v>
      </c>
      <c r="W11" s="29">
        <v>1272.6023408959381</v>
      </c>
      <c r="X11" s="29">
        <v>1359.4527750496152</v>
      </c>
      <c r="Y11" s="29">
        <v>1201.9559005149138</v>
      </c>
      <c r="Z11" s="29">
        <v>1005.3064013179127</v>
      </c>
      <c r="AA11" s="29">
        <v>1027.8104173313361</v>
      </c>
      <c r="AB11" s="29">
        <v>1125.5651785981429</v>
      </c>
      <c r="AC11" s="29">
        <v>1190.9358547846225</v>
      </c>
      <c r="AD11" s="29">
        <v>1260.210520050075</v>
      </c>
      <c r="AE11" s="29">
        <v>1184.2482130576923</v>
      </c>
      <c r="AF11" s="29">
        <v>1148.2012421961572</v>
      </c>
      <c r="AG11" s="29">
        <v>1058.4306368153307</v>
      </c>
      <c r="AH11" s="29">
        <v>982.84727763413389</v>
      </c>
      <c r="AI11" s="29">
        <v>922.86262738475023</v>
      </c>
      <c r="AJ11" s="29">
        <v>835.55739047577492</v>
      </c>
      <c r="AK11" s="29">
        <v>692.08963971862477</v>
      </c>
    </row>
    <row r="12" spans="1:41" ht="15.9" customHeight="1" thickTop="1">
      <c r="B12" s="413"/>
      <c r="C12" s="374" t="s">
        <v>25</v>
      </c>
      <c r="D12" s="374"/>
      <c r="E12" s="30"/>
      <c r="F12" s="31" t="s">
        <v>15</v>
      </c>
      <c r="G12" s="33">
        <v>49230.453171007663</v>
      </c>
      <c r="H12" s="33">
        <v>50548.374636445682</v>
      </c>
      <c r="I12" s="33">
        <v>50964.269778796952</v>
      </c>
      <c r="J12" s="33">
        <v>50252.446857538147</v>
      </c>
      <c r="K12" s="33">
        <v>51265.726300697854</v>
      </c>
      <c r="L12" s="33">
        <v>51145.782033745963</v>
      </c>
      <c r="M12" s="33">
        <v>51489.504367389847</v>
      </c>
      <c r="N12" s="33">
        <v>48840.191570982322</v>
      </c>
      <c r="O12" s="33">
        <v>43863.253819318896</v>
      </c>
      <c r="P12" s="33">
        <v>43579.970693433563</v>
      </c>
      <c r="Q12" s="33">
        <v>43918.613554418276</v>
      </c>
      <c r="R12" s="33">
        <v>42970.482669977093</v>
      </c>
      <c r="S12" s="33">
        <v>40482.923617369728</v>
      </c>
      <c r="T12" s="33">
        <v>40145.771524280746</v>
      </c>
      <c r="U12" s="33">
        <v>39819.615137475252</v>
      </c>
      <c r="V12" s="33">
        <v>41230.069171019641</v>
      </c>
      <c r="W12" s="33">
        <v>41196.759622478443</v>
      </c>
      <c r="X12" s="33">
        <v>40204.204551113799</v>
      </c>
      <c r="Y12" s="33">
        <v>37435.956104495308</v>
      </c>
      <c r="Z12" s="33">
        <v>32779.385372691417</v>
      </c>
      <c r="AA12" s="33">
        <v>32752.226033078736</v>
      </c>
      <c r="AB12" s="33">
        <v>33089.335254862766</v>
      </c>
      <c r="AC12" s="33">
        <v>33629.277927911207</v>
      </c>
      <c r="AD12" s="33">
        <v>35003.537944427138</v>
      </c>
      <c r="AE12" s="33">
        <v>34730.786764092853</v>
      </c>
      <c r="AF12" s="33">
        <v>33659.057557810847</v>
      </c>
      <c r="AG12" s="33">
        <v>33533.504068524438</v>
      </c>
      <c r="AH12" s="33">
        <v>33970.641824162682</v>
      </c>
      <c r="AI12" s="33">
        <v>33644.91380677378</v>
      </c>
      <c r="AJ12" s="33">
        <v>32481.028704925175</v>
      </c>
      <c r="AK12" s="33">
        <v>31217.20989218148</v>
      </c>
      <c r="AL12" s="130"/>
    </row>
    <row r="13" spans="1:41" ht="13.2">
      <c r="B13" s="201"/>
      <c r="C13" s="201"/>
      <c r="D13" s="242"/>
      <c r="E13" s="375"/>
      <c r="F13" s="243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26"/>
      <c r="AA13" s="26"/>
      <c r="AB13" s="26"/>
      <c r="AC13" s="26"/>
      <c r="AD13" s="35"/>
      <c r="AE13" s="35"/>
      <c r="AF13" s="35"/>
      <c r="AG13" s="35"/>
      <c r="AH13" s="35"/>
      <c r="AI13" s="203"/>
      <c r="AJ13" s="35"/>
      <c r="AK13" s="35"/>
      <c r="AO13" s="22"/>
    </row>
    <row r="14" spans="1:41" ht="13.2">
      <c r="C14" s="36"/>
      <c r="D14" s="37"/>
      <c r="E14" s="26"/>
      <c r="F14" s="36"/>
      <c r="G14" s="34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1"/>
      <c r="AJ14" s="21"/>
      <c r="AK14" s="21"/>
      <c r="AL14" s="21"/>
      <c r="AO14" s="22"/>
    </row>
    <row r="15" spans="1:41" ht="13.2">
      <c r="B15" s="1" t="s">
        <v>26</v>
      </c>
      <c r="C15" s="36"/>
      <c r="D15" s="37"/>
      <c r="E15" s="26"/>
      <c r="F15" s="3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</row>
    <row r="16" spans="1:41" ht="13.2">
      <c r="B16" s="176" t="s">
        <v>10</v>
      </c>
      <c r="C16" s="392"/>
      <c r="D16" s="392"/>
      <c r="E16" s="393"/>
      <c r="F16" s="237" t="s">
        <v>11</v>
      </c>
      <c r="G16" s="159">
        <v>1990</v>
      </c>
      <c r="H16" s="127">
        <f t="shared" ref="H16:AK16" si="1">G16+1</f>
        <v>1991</v>
      </c>
      <c r="I16" s="127">
        <f t="shared" si="1"/>
        <v>1992</v>
      </c>
      <c r="J16" s="127">
        <f t="shared" si="1"/>
        <v>1993</v>
      </c>
      <c r="K16" s="127">
        <f t="shared" si="1"/>
        <v>1994</v>
      </c>
      <c r="L16" s="127">
        <f t="shared" si="1"/>
        <v>1995</v>
      </c>
      <c r="M16" s="127">
        <f t="shared" si="1"/>
        <v>1996</v>
      </c>
      <c r="N16" s="127">
        <f t="shared" si="1"/>
        <v>1997</v>
      </c>
      <c r="O16" s="127">
        <f t="shared" si="1"/>
        <v>1998</v>
      </c>
      <c r="P16" s="127">
        <f t="shared" si="1"/>
        <v>1999</v>
      </c>
      <c r="Q16" s="127">
        <f t="shared" si="1"/>
        <v>2000</v>
      </c>
      <c r="R16" s="127">
        <f t="shared" si="1"/>
        <v>2001</v>
      </c>
      <c r="S16" s="127">
        <f t="shared" si="1"/>
        <v>2002</v>
      </c>
      <c r="T16" s="127">
        <f t="shared" si="1"/>
        <v>2003</v>
      </c>
      <c r="U16" s="127">
        <f t="shared" si="1"/>
        <v>2004</v>
      </c>
      <c r="V16" s="127">
        <f t="shared" si="1"/>
        <v>2005</v>
      </c>
      <c r="W16" s="127">
        <f t="shared" si="1"/>
        <v>2006</v>
      </c>
      <c r="X16" s="127">
        <f t="shared" si="1"/>
        <v>2007</v>
      </c>
      <c r="Y16" s="127">
        <f t="shared" si="1"/>
        <v>2008</v>
      </c>
      <c r="Z16" s="127">
        <f t="shared" si="1"/>
        <v>2009</v>
      </c>
      <c r="AA16" s="127">
        <f t="shared" si="1"/>
        <v>2010</v>
      </c>
      <c r="AB16" s="127">
        <f t="shared" si="1"/>
        <v>2011</v>
      </c>
      <c r="AC16" s="127">
        <f t="shared" si="1"/>
        <v>2012</v>
      </c>
      <c r="AD16" s="127">
        <f t="shared" si="1"/>
        <v>2013</v>
      </c>
      <c r="AE16" s="127">
        <f t="shared" si="1"/>
        <v>2014</v>
      </c>
      <c r="AF16" s="127">
        <f t="shared" si="1"/>
        <v>2015</v>
      </c>
      <c r="AG16" s="127">
        <f t="shared" si="1"/>
        <v>2016</v>
      </c>
      <c r="AH16" s="127">
        <f t="shared" si="1"/>
        <v>2017</v>
      </c>
      <c r="AI16" s="127">
        <f t="shared" si="1"/>
        <v>2018</v>
      </c>
      <c r="AJ16" s="127">
        <f t="shared" si="1"/>
        <v>2019</v>
      </c>
      <c r="AK16" s="127">
        <f t="shared" si="1"/>
        <v>2020</v>
      </c>
    </row>
    <row r="17" spans="2:40" ht="15.9" customHeight="1">
      <c r="B17" s="388" t="s">
        <v>12</v>
      </c>
      <c r="C17" s="238" t="s">
        <v>27</v>
      </c>
      <c r="D17" s="239" t="s">
        <v>28</v>
      </c>
      <c r="E17" s="240"/>
      <c r="F17" s="241" t="s">
        <v>15</v>
      </c>
      <c r="G17" s="178">
        <v>3417.7405137833202</v>
      </c>
      <c r="H17" s="178">
        <v>3364.3238915193861</v>
      </c>
      <c r="I17" s="178">
        <v>3391.5558741950354</v>
      </c>
      <c r="J17" s="178">
        <v>3217.4669648339104</v>
      </c>
      <c r="K17" s="178">
        <v>3422.8389440786377</v>
      </c>
      <c r="L17" s="178">
        <v>3456.8155123008878</v>
      </c>
      <c r="M17" s="178">
        <v>3482.2507055771052</v>
      </c>
      <c r="N17" s="178">
        <v>3392.1119138316312</v>
      </c>
      <c r="O17" s="178">
        <v>3007.6817553714827</v>
      </c>
      <c r="P17" s="178">
        <v>3305.6498677465934</v>
      </c>
      <c r="Q17" s="178">
        <v>3183.6043912674263</v>
      </c>
      <c r="R17" s="178">
        <v>2968.1790499953418</v>
      </c>
      <c r="S17" s="178">
        <v>2738.3139467509864</v>
      </c>
      <c r="T17" s="178">
        <v>2460.2558112997931</v>
      </c>
      <c r="U17" s="178">
        <v>2470.538328057758</v>
      </c>
      <c r="V17" s="178">
        <v>2167.3505128396782</v>
      </c>
      <c r="W17" s="178">
        <v>2200.366432366598</v>
      </c>
      <c r="X17" s="178">
        <v>2260.0248909812894</v>
      </c>
      <c r="Y17" s="178">
        <v>2007.2670092715346</v>
      </c>
      <c r="Z17" s="178">
        <v>1923.1201899212144</v>
      </c>
      <c r="AA17" s="178">
        <v>2122.8843217272179</v>
      </c>
      <c r="AB17" s="178">
        <v>2008.0848022151829</v>
      </c>
      <c r="AC17" s="178">
        <v>1855.4539224438442</v>
      </c>
      <c r="AD17" s="178">
        <v>1932.304615562253</v>
      </c>
      <c r="AE17" s="178">
        <v>1889.9734100685228</v>
      </c>
      <c r="AF17" s="178">
        <v>1946.9722075338834</v>
      </c>
      <c r="AG17" s="178">
        <v>1658.1260762968163</v>
      </c>
      <c r="AH17" s="178">
        <v>1725.6364470935714</v>
      </c>
      <c r="AI17" s="178">
        <v>1457.959373647813</v>
      </c>
      <c r="AJ17" s="178">
        <v>1704.479058441493</v>
      </c>
      <c r="AK17" s="178">
        <v>1409.5415968094242</v>
      </c>
      <c r="AL17" s="22"/>
    </row>
    <row r="18" spans="2:40" ht="15.9" customHeight="1">
      <c r="B18" s="412"/>
      <c r="C18" s="418" t="s">
        <v>29</v>
      </c>
      <c r="D18" s="406" t="s">
        <v>30</v>
      </c>
      <c r="E18" s="366" t="s">
        <v>31</v>
      </c>
      <c r="F18" s="241" t="s">
        <v>15</v>
      </c>
      <c r="G18" s="178" t="s">
        <v>474</v>
      </c>
      <c r="H18" s="178" t="s">
        <v>474</v>
      </c>
      <c r="I18" s="178" t="s">
        <v>474</v>
      </c>
      <c r="J18" s="178" t="s">
        <v>474</v>
      </c>
      <c r="K18" s="178" t="s">
        <v>474</v>
      </c>
      <c r="L18" s="178" t="s">
        <v>474</v>
      </c>
      <c r="M18" s="178" t="s">
        <v>474</v>
      </c>
      <c r="N18" s="178" t="s">
        <v>474</v>
      </c>
      <c r="O18" s="178" t="s">
        <v>474</v>
      </c>
      <c r="P18" s="178" t="s">
        <v>474</v>
      </c>
      <c r="Q18" s="178" t="s">
        <v>474</v>
      </c>
      <c r="R18" s="178" t="s">
        <v>474</v>
      </c>
      <c r="S18" s="178" t="s">
        <v>474</v>
      </c>
      <c r="T18" s="178" t="s">
        <v>474</v>
      </c>
      <c r="U18" s="178" t="s">
        <v>474</v>
      </c>
      <c r="V18" s="178" t="s">
        <v>474</v>
      </c>
      <c r="W18" s="178" t="s">
        <v>474</v>
      </c>
      <c r="X18" s="178" t="s">
        <v>474</v>
      </c>
      <c r="Y18" s="178" t="s">
        <v>474</v>
      </c>
      <c r="Z18" s="178" t="s">
        <v>474</v>
      </c>
      <c r="AA18" s="178" t="s">
        <v>474</v>
      </c>
      <c r="AB18" s="178" t="s">
        <v>474</v>
      </c>
      <c r="AC18" s="178" t="s">
        <v>474</v>
      </c>
      <c r="AD18" s="178" t="s">
        <v>474</v>
      </c>
      <c r="AE18" s="178" t="s">
        <v>474</v>
      </c>
      <c r="AF18" s="178" t="s">
        <v>474</v>
      </c>
      <c r="AG18" s="178" t="s">
        <v>474</v>
      </c>
      <c r="AH18" s="178" t="s">
        <v>474</v>
      </c>
      <c r="AI18" s="178" t="s">
        <v>474</v>
      </c>
      <c r="AJ18" s="178" t="s">
        <v>474</v>
      </c>
      <c r="AK18" s="178" t="s">
        <v>474</v>
      </c>
      <c r="AL18" s="22"/>
    </row>
    <row r="19" spans="2:40" ht="15.9" customHeight="1">
      <c r="B19" s="412"/>
      <c r="C19" s="413"/>
      <c r="D19" s="408"/>
      <c r="E19" s="366" t="s">
        <v>32</v>
      </c>
      <c r="F19" s="241" t="s">
        <v>15</v>
      </c>
      <c r="G19" s="178" t="s">
        <v>474</v>
      </c>
      <c r="H19" s="178" t="s">
        <v>474</v>
      </c>
      <c r="I19" s="178" t="s">
        <v>474</v>
      </c>
      <c r="J19" s="178" t="s">
        <v>474</v>
      </c>
      <c r="K19" s="178" t="s">
        <v>474</v>
      </c>
      <c r="L19" s="178" t="s">
        <v>474</v>
      </c>
      <c r="M19" s="178" t="s">
        <v>474</v>
      </c>
      <c r="N19" s="178" t="s">
        <v>474</v>
      </c>
      <c r="O19" s="178" t="s">
        <v>474</v>
      </c>
      <c r="P19" s="178" t="s">
        <v>474</v>
      </c>
      <c r="Q19" s="178" t="s">
        <v>474</v>
      </c>
      <c r="R19" s="178" t="s">
        <v>474</v>
      </c>
      <c r="S19" s="178" t="s">
        <v>474</v>
      </c>
      <c r="T19" s="178" t="s">
        <v>474</v>
      </c>
      <c r="U19" s="178" t="s">
        <v>474</v>
      </c>
      <c r="V19" s="178" t="s">
        <v>474</v>
      </c>
      <c r="W19" s="178" t="s">
        <v>474</v>
      </c>
      <c r="X19" s="178" t="s">
        <v>474</v>
      </c>
      <c r="Y19" s="178" t="s">
        <v>474</v>
      </c>
      <c r="Z19" s="178" t="s">
        <v>474</v>
      </c>
      <c r="AA19" s="178" t="s">
        <v>474</v>
      </c>
      <c r="AB19" s="178" t="s">
        <v>474</v>
      </c>
      <c r="AC19" s="178" t="s">
        <v>474</v>
      </c>
      <c r="AD19" s="178" t="s">
        <v>474</v>
      </c>
      <c r="AE19" s="178" t="s">
        <v>474</v>
      </c>
      <c r="AF19" s="178" t="s">
        <v>474</v>
      </c>
      <c r="AG19" s="178" t="s">
        <v>474</v>
      </c>
      <c r="AH19" s="178" t="s">
        <v>474</v>
      </c>
      <c r="AI19" s="178" t="s">
        <v>474</v>
      </c>
      <c r="AJ19" s="178" t="s">
        <v>474</v>
      </c>
      <c r="AK19" s="178" t="s">
        <v>474</v>
      </c>
      <c r="AL19" s="22"/>
    </row>
    <row r="20" spans="2:40" ht="15.9" customHeight="1">
      <c r="B20" s="412"/>
      <c r="C20" s="238" t="s">
        <v>33</v>
      </c>
      <c r="D20" s="433" t="s">
        <v>34</v>
      </c>
      <c r="E20" s="434"/>
      <c r="F20" s="241" t="s">
        <v>15</v>
      </c>
      <c r="G20" s="178">
        <v>101.88409999999999</v>
      </c>
      <c r="H20" s="178">
        <v>110.68575</v>
      </c>
      <c r="I20" s="178">
        <v>100.9117</v>
      </c>
      <c r="J20" s="178">
        <v>34.86</v>
      </c>
      <c r="K20" s="178">
        <v>34.86</v>
      </c>
      <c r="L20" s="178">
        <v>39.01</v>
      </c>
      <c r="M20" s="178">
        <v>46.48</v>
      </c>
      <c r="N20" s="178">
        <v>40.67</v>
      </c>
      <c r="O20" s="178">
        <v>49.8</v>
      </c>
      <c r="P20" s="178">
        <v>52.29</v>
      </c>
      <c r="Q20" s="178">
        <v>53.12</v>
      </c>
      <c r="R20" s="178">
        <v>51.46</v>
      </c>
      <c r="S20" s="178">
        <v>54.78</v>
      </c>
      <c r="T20" s="178">
        <v>56.44</v>
      </c>
      <c r="U20" s="178">
        <v>58.93</v>
      </c>
      <c r="V20" s="178">
        <v>58.93</v>
      </c>
      <c r="W20" s="178">
        <v>59.76</v>
      </c>
      <c r="X20" s="178">
        <v>62.25</v>
      </c>
      <c r="Y20" s="178">
        <v>51.46</v>
      </c>
      <c r="Z20" s="178">
        <v>43.16</v>
      </c>
      <c r="AA20" s="178">
        <v>62.25</v>
      </c>
      <c r="AB20" s="178">
        <v>65.25</v>
      </c>
      <c r="AC20" s="178">
        <v>51.2</v>
      </c>
      <c r="AD20" s="178">
        <v>59.940000000000005</v>
      </c>
      <c r="AE20" s="178">
        <v>61.92</v>
      </c>
      <c r="AF20" s="178">
        <v>53.13</v>
      </c>
      <c r="AG20" s="178">
        <v>57.72</v>
      </c>
      <c r="AH20" s="178">
        <v>57.75</v>
      </c>
      <c r="AI20" s="178">
        <v>58.5</v>
      </c>
      <c r="AJ20" s="178">
        <v>56.52</v>
      </c>
      <c r="AK20" s="178">
        <v>48.98</v>
      </c>
    </row>
    <row r="21" spans="2:40" ht="15.9" customHeight="1">
      <c r="B21" s="412"/>
      <c r="C21" s="418" t="s">
        <v>35</v>
      </c>
      <c r="D21" s="430" t="s">
        <v>36</v>
      </c>
      <c r="E21" s="365" t="s">
        <v>37</v>
      </c>
      <c r="F21" s="357" t="s">
        <v>15</v>
      </c>
      <c r="G21" s="169">
        <v>56.180170000000004</v>
      </c>
      <c r="H21" s="169">
        <v>51.437240000000003</v>
      </c>
      <c r="I21" s="169">
        <v>15.438810000000002</v>
      </c>
      <c r="J21" s="169">
        <v>30.435420000000001</v>
      </c>
      <c r="K21" s="169">
        <v>27.243539999999999</v>
      </c>
      <c r="L21" s="169">
        <v>50.583660000000002</v>
      </c>
      <c r="M21" s="169" t="s">
        <v>473</v>
      </c>
      <c r="N21" s="169" t="s">
        <v>473</v>
      </c>
      <c r="O21" s="169" t="s">
        <v>473</v>
      </c>
      <c r="P21" s="169" t="s">
        <v>473</v>
      </c>
      <c r="Q21" s="169" t="s">
        <v>473</v>
      </c>
      <c r="R21" s="169" t="s">
        <v>473</v>
      </c>
      <c r="S21" s="169" t="s">
        <v>473</v>
      </c>
      <c r="T21" s="169" t="s">
        <v>473</v>
      </c>
      <c r="U21" s="169" t="s">
        <v>473</v>
      </c>
      <c r="V21" s="169" t="s">
        <v>473</v>
      </c>
      <c r="W21" s="169" t="s">
        <v>473</v>
      </c>
      <c r="X21" s="169" t="s">
        <v>473</v>
      </c>
      <c r="Y21" s="169" t="s">
        <v>473</v>
      </c>
      <c r="Z21" s="169" t="s">
        <v>473</v>
      </c>
      <c r="AA21" s="169" t="s">
        <v>473</v>
      </c>
      <c r="AB21" s="169" t="s">
        <v>473</v>
      </c>
      <c r="AC21" s="169" t="s">
        <v>473</v>
      </c>
      <c r="AD21" s="169" t="s">
        <v>473</v>
      </c>
      <c r="AE21" s="169" t="s">
        <v>473</v>
      </c>
      <c r="AF21" s="169" t="s">
        <v>473</v>
      </c>
      <c r="AG21" s="169" t="s">
        <v>473</v>
      </c>
      <c r="AH21" s="169" t="s">
        <v>473</v>
      </c>
      <c r="AI21" s="169" t="s">
        <v>473</v>
      </c>
      <c r="AJ21" s="169" t="s">
        <v>473</v>
      </c>
      <c r="AK21" s="169" t="s">
        <v>473</v>
      </c>
    </row>
    <row r="22" spans="2:40" ht="15.9" customHeight="1">
      <c r="B22" s="412"/>
      <c r="C22" s="412"/>
      <c r="D22" s="431"/>
      <c r="E22" s="244" t="s">
        <v>38</v>
      </c>
      <c r="F22" s="357" t="s">
        <v>15</v>
      </c>
      <c r="G22" s="169" t="s">
        <v>474</v>
      </c>
      <c r="H22" s="169" t="s">
        <v>474</v>
      </c>
      <c r="I22" s="169" t="s">
        <v>474</v>
      </c>
      <c r="J22" s="169" t="s">
        <v>474</v>
      </c>
      <c r="K22" s="169" t="s">
        <v>474</v>
      </c>
      <c r="L22" s="169" t="s">
        <v>474</v>
      </c>
      <c r="M22" s="169" t="s">
        <v>474</v>
      </c>
      <c r="N22" s="169" t="s">
        <v>474</v>
      </c>
      <c r="O22" s="169" t="s">
        <v>474</v>
      </c>
      <c r="P22" s="169" t="s">
        <v>474</v>
      </c>
      <c r="Q22" s="169" t="s">
        <v>474</v>
      </c>
      <c r="R22" s="169" t="s">
        <v>474</v>
      </c>
      <c r="S22" s="169" t="s">
        <v>474</v>
      </c>
      <c r="T22" s="169" t="s">
        <v>474</v>
      </c>
      <c r="U22" s="169" t="s">
        <v>474</v>
      </c>
      <c r="V22" s="169" t="s">
        <v>474</v>
      </c>
      <c r="W22" s="169" t="s">
        <v>474</v>
      </c>
      <c r="X22" s="169" t="s">
        <v>474</v>
      </c>
      <c r="Y22" s="169" t="s">
        <v>474</v>
      </c>
      <c r="Z22" s="169" t="s">
        <v>474</v>
      </c>
      <c r="AA22" s="169" t="s">
        <v>474</v>
      </c>
      <c r="AB22" s="169" t="s">
        <v>474</v>
      </c>
      <c r="AC22" s="169" t="s">
        <v>474</v>
      </c>
      <c r="AD22" s="169" t="s">
        <v>474</v>
      </c>
      <c r="AE22" s="169" t="s">
        <v>474</v>
      </c>
      <c r="AF22" s="169" t="s">
        <v>474</v>
      </c>
      <c r="AG22" s="169" t="s">
        <v>474</v>
      </c>
      <c r="AH22" s="169" t="s">
        <v>474</v>
      </c>
      <c r="AI22" s="169" t="s">
        <v>474</v>
      </c>
      <c r="AJ22" s="169" t="s">
        <v>474</v>
      </c>
      <c r="AK22" s="169" t="s">
        <v>474</v>
      </c>
    </row>
    <row r="23" spans="2:40" ht="32.1" customHeight="1">
      <c r="B23" s="412"/>
      <c r="C23" s="412"/>
      <c r="D23" s="431"/>
      <c r="E23" s="359" t="s">
        <v>39</v>
      </c>
      <c r="F23" s="156" t="s">
        <v>15</v>
      </c>
      <c r="G23" s="169">
        <v>149.82980140000001</v>
      </c>
      <c r="H23" s="169">
        <v>145.5652303</v>
      </c>
      <c r="I23" s="169">
        <v>148.95033429999998</v>
      </c>
      <c r="J23" s="169">
        <v>147.29039109999997</v>
      </c>
      <c r="K23" s="169">
        <v>154.23871819999997</v>
      </c>
      <c r="L23" s="169">
        <v>171.35458559999998</v>
      </c>
      <c r="M23" s="169">
        <v>197.4127694</v>
      </c>
      <c r="N23" s="169">
        <v>197.39167719999998</v>
      </c>
      <c r="O23" s="169">
        <v>195.17078499999997</v>
      </c>
      <c r="P23" s="169">
        <v>206.59751669999997</v>
      </c>
      <c r="Q23" s="169">
        <v>192.55677559999998</v>
      </c>
      <c r="R23" s="169">
        <v>187.36997069999998</v>
      </c>
      <c r="S23" s="169">
        <v>192.76032179999999</v>
      </c>
      <c r="T23" s="169">
        <v>191.25779369999998</v>
      </c>
      <c r="U23" s="169">
        <v>192.82528059999996</v>
      </c>
      <c r="V23" s="169">
        <v>200.44111759999996</v>
      </c>
      <c r="W23" s="169">
        <v>205.21397189999996</v>
      </c>
      <c r="X23" s="169">
        <v>199.07821209999997</v>
      </c>
      <c r="Y23" s="169">
        <v>183.71319139999997</v>
      </c>
      <c r="Z23" s="169">
        <v>191.38784069999997</v>
      </c>
      <c r="AA23" s="169">
        <v>184.38076599999997</v>
      </c>
      <c r="AB23" s="169">
        <v>145.79070979999997</v>
      </c>
      <c r="AC23" s="169">
        <v>129.9969222</v>
      </c>
      <c r="AD23" s="169">
        <v>147.91442259999999</v>
      </c>
      <c r="AE23" s="169">
        <v>149.76154289999997</v>
      </c>
      <c r="AF23" s="169">
        <v>169.24853589999998</v>
      </c>
      <c r="AG23" s="169">
        <v>169.54964969999997</v>
      </c>
      <c r="AH23" s="169">
        <v>175.09249869999999</v>
      </c>
      <c r="AI23" s="169">
        <v>172.33194379999998</v>
      </c>
      <c r="AJ23" s="169">
        <v>175.54229309999999</v>
      </c>
      <c r="AK23" s="169">
        <v>174.0509581</v>
      </c>
      <c r="AL23" s="22"/>
    </row>
    <row r="24" spans="2:40" ht="15.9" customHeight="1">
      <c r="B24" s="412"/>
      <c r="C24" s="412"/>
      <c r="D24" s="431"/>
      <c r="E24" s="363" t="s">
        <v>40</v>
      </c>
      <c r="F24" s="156" t="s">
        <v>15</v>
      </c>
      <c r="G24" s="169">
        <v>171.38495999999998</v>
      </c>
      <c r="H24" s="169">
        <v>178.06656000000001</v>
      </c>
      <c r="I24" s="169">
        <v>174.05303999999998</v>
      </c>
      <c r="J24" s="169">
        <v>158.83367999999999</v>
      </c>
      <c r="K24" s="169">
        <v>178.12463999999997</v>
      </c>
      <c r="L24" s="169">
        <v>190.76712000000001</v>
      </c>
      <c r="M24" s="169">
        <v>212.46384</v>
      </c>
      <c r="N24" s="169">
        <v>229.57823999999999</v>
      </c>
      <c r="O24" s="169">
        <v>230.65319999999997</v>
      </c>
      <c r="P24" s="169">
        <v>238.20167999999998</v>
      </c>
      <c r="Q24" s="169">
        <v>230.67119999999997</v>
      </c>
      <c r="R24" s="169">
        <v>208.57703999999998</v>
      </c>
      <c r="S24" s="169">
        <v>212.98247999999998</v>
      </c>
      <c r="T24" s="169">
        <v>227.54328000000001</v>
      </c>
      <c r="U24" s="169">
        <v>230.11199999999999</v>
      </c>
      <c r="V24" s="169">
        <v>240.13631999999998</v>
      </c>
      <c r="W24" s="169">
        <v>233.38584</v>
      </c>
      <c r="X24" s="169">
        <v>229.76447999999999</v>
      </c>
      <c r="Y24" s="169">
        <v>190.79064</v>
      </c>
      <c r="Z24" s="169">
        <v>190.11528000000001</v>
      </c>
      <c r="AA24" s="169">
        <v>202.27823999999998</v>
      </c>
      <c r="AB24" s="169">
        <v>202.15775999999997</v>
      </c>
      <c r="AC24" s="169">
        <v>203.75639999999999</v>
      </c>
      <c r="AD24" s="169">
        <v>219.5436</v>
      </c>
      <c r="AE24" s="169">
        <v>214.494</v>
      </c>
      <c r="AF24" s="169">
        <v>221.45303999999999</v>
      </c>
      <c r="AG24" s="169">
        <v>211.76303999999999</v>
      </c>
      <c r="AH24" s="169">
        <v>226.85903999999999</v>
      </c>
      <c r="AI24" s="169">
        <v>214.43639999999999</v>
      </c>
      <c r="AJ24" s="169">
        <v>210.79656</v>
      </c>
      <c r="AK24" s="169">
        <v>189.58919999999998</v>
      </c>
    </row>
    <row r="25" spans="2:40" ht="15.9" customHeight="1">
      <c r="B25" s="412"/>
      <c r="C25" s="412"/>
      <c r="D25" s="431"/>
      <c r="E25" s="363" t="s">
        <v>41</v>
      </c>
      <c r="F25" s="156" t="s">
        <v>15</v>
      </c>
      <c r="G25" s="169">
        <v>439.70527999999996</v>
      </c>
      <c r="H25" s="169">
        <v>442.19895999999994</v>
      </c>
      <c r="I25" s="169">
        <v>453.89209999999997</v>
      </c>
      <c r="J25" s="169">
        <v>428.54212000000001</v>
      </c>
      <c r="K25" s="169">
        <v>467.11970000000002</v>
      </c>
      <c r="L25" s="169">
        <v>475.64171999999996</v>
      </c>
      <c r="M25" s="169">
        <v>511.75627999999995</v>
      </c>
      <c r="N25" s="169">
        <v>516.67720999999995</v>
      </c>
      <c r="O25" s="169">
        <v>496.16494</v>
      </c>
      <c r="P25" s="169">
        <v>539.52913000000001</v>
      </c>
      <c r="Q25" s="169">
        <v>535.53748999999993</v>
      </c>
      <c r="R25" s="169">
        <v>520.14251999999999</v>
      </c>
      <c r="S25" s="169">
        <v>548.33950000000004</v>
      </c>
      <c r="T25" s="169">
        <v>541.67678999999998</v>
      </c>
      <c r="U25" s="169">
        <v>538.97140999999999</v>
      </c>
      <c r="V25" s="169">
        <v>509.02242999999999</v>
      </c>
      <c r="W25" s="169">
        <v>510.49921999999998</v>
      </c>
      <c r="X25" s="169">
        <v>520.41773000000001</v>
      </c>
      <c r="Y25" s="169">
        <v>411.02139</v>
      </c>
      <c r="Z25" s="169">
        <v>460.76432</v>
      </c>
      <c r="AA25" s="169">
        <v>524.12175000000002</v>
      </c>
      <c r="AB25" s="169">
        <v>485.52300000000002</v>
      </c>
      <c r="AC25" s="169">
        <v>404.01850000000002</v>
      </c>
      <c r="AD25" s="169">
        <v>364.0145</v>
      </c>
      <c r="AE25" s="169">
        <v>341.61298999999997</v>
      </c>
      <c r="AF25" s="169">
        <v>314.65116999999998</v>
      </c>
      <c r="AG25" s="169">
        <v>319.29615999999999</v>
      </c>
      <c r="AH25" s="169">
        <v>323.46373</v>
      </c>
      <c r="AI25" s="169">
        <v>340.95233999999999</v>
      </c>
      <c r="AJ25" s="169">
        <v>333.86768999999998</v>
      </c>
      <c r="AK25" s="169">
        <v>306.42114999999995</v>
      </c>
      <c r="AL25" s="22"/>
    </row>
    <row r="26" spans="2:40" ht="15.9" customHeight="1">
      <c r="B26" s="412"/>
      <c r="C26" s="412"/>
      <c r="D26" s="431"/>
      <c r="E26" s="359" t="s">
        <v>42</v>
      </c>
      <c r="F26" s="156" t="s">
        <v>15</v>
      </c>
      <c r="G26" s="169">
        <v>1633.0073200000002</v>
      </c>
      <c r="H26" s="169">
        <v>1620.8718600000002</v>
      </c>
      <c r="I26" s="169">
        <v>1555.38652</v>
      </c>
      <c r="J26" s="169">
        <v>1412.07232</v>
      </c>
      <c r="K26" s="169">
        <v>1498.75918</v>
      </c>
      <c r="L26" s="169">
        <v>1562.5841600000001</v>
      </c>
      <c r="M26" s="169">
        <v>1571.42362</v>
      </c>
      <c r="N26" s="169">
        <v>1580.5762</v>
      </c>
      <c r="O26" s="169">
        <v>1480.4519599999999</v>
      </c>
      <c r="P26" s="169">
        <v>1603.8109399999998</v>
      </c>
      <c r="Q26" s="169">
        <v>1590.0625</v>
      </c>
      <c r="R26" s="169">
        <v>1517.2806400000002</v>
      </c>
      <c r="S26" s="169">
        <v>1587.40922</v>
      </c>
      <c r="T26" s="169">
        <v>1631.7548400000001</v>
      </c>
      <c r="U26" s="169">
        <v>1666.7295200000001</v>
      </c>
      <c r="V26" s="169">
        <v>1659.2496600000002</v>
      </c>
      <c r="W26" s="169">
        <v>1714.8881999999999</v>
      </c>
      <c r="X26" s="169">
        <v>1731.70604</v>
      </c>
      <c r="Y26" s="169">
        <v>1493.73278</v>
      </c>
      <c r="Z26" s="169">
        <v>1307.54998</v>
      </c>
      <c r="AA26" s="169">
        <v>1504.52512</v>
      </c>
      <c r="AB26" s="169">
        <v>1379.96722</v>
      </c>
      <c r="AC26" s="169">
        <v>1260.8085800000001</v>
      </c>
      <c r="AD26" s="169">
        <v>1294.47722</v>
      </c>
      <c r="AE26" s="169">
        <v>1253.1948200000002</v>
      </c>
      <c r="AF26" s="169">
        <v>1160.6616799999999</v>
      </c>
      <c r="AG26" s="169">
        <v>1168.3599000000002</v>
      </c>
      <c r="AH26" s="169">
        <v>1230.2587800000001</v>
      </c>
      <c r="AI26" s="169">
        <v>1258.68472</v>
      </c>
      <c r="AJ26" s="169">
        <v>1177.57016</v>
      </c>
      <c r="AK26" s="169">
        <v>980.39314000000002</v>
      </c>
    </row>
    <row r="27" spans="2:40" ht="15.9" customHeight="1">
      <c r="B27" s="412"/>
      <c r="C27" s="412"/>
      <c r="D27" s="431"/>
      <c r="E27" s="207" t="s">
        <v>43</v>
      </c>
      <c r="F27" s="156" t="s">
        <v>15</v>
      </c>
      <c r="G27" s="169">
        <v>117.11710651519499</v>
      </c>
      <c r="H27" s="169">
        <v>122.18109678778097</v>
      </c>
      <c r="I27" s="169">
        <v>114.79937661758576</v>
      </c>
      <c r="J27" s="169">
        <v>111.697112306452</v>
      </c>
      <c r="K27" s="169">
        <v>121.97638477629967</v>
      </c>
      <c r="L27" s="169">
        <v>124.22899675787581</v>
      </c>
      <c r="M27" s="169">
        <v>134.70284312054096</v>
      </c>
      <c r="N27" s="169">
        <v>129.79614554123162</v>
      </c>
      <c r="O27" s="169">
        <v>123.62428396071068</v>
      </c>
      <c r="P27" s="169">
        <v>123.27320520399795</v>
      </c>
      <c r="Q27" s="169">
        <v>118.09887380182865</v>
      </c>
      <c r="R27" s="169">
        <v>105.08223284707621</v>
      </c>
      <c r="S27" s="169">
        <v>110.96069879891745</v>
      </c>
      <c r="T27" s="169">
        <v>105.93807844414903</v>
      </c>
      <c r="U27" s="169">
        <v>105.82820423534065</v>
      </c>
      <c r="V27" s="169">
        <v>80.667811740317774</v>
      </c>
      <c r="W27" s="169">
        <v>66.23772635620854</v>
      </c>
      <c r="X27" s="169">
        <v>67.773016846132677</v>
      </c>
      <c r="Y27" s="169">
        <v>59.35733660825575</v>
      </c>
      <c r="Z27" s="169">
        <v>51.1039350047254</v>
      </c>
      <c r="AA27" s="169">
        <v>59.639641605794161</v>
      </c>
      <c r="AB27" s="169">
        <v>55.339257795609655</v>
      </c>
      <c r="AC27" s="169">
        <v>60.454400002663306</v>
      </c>
      <c r="AD27" s="169">
        <v>59.192066662676964</v>
      </c>
      <c r="AE27" s="169">
        <v>58.211290492420993</v>
      </c>
      <c r="AF27" s="169">
        <v>59.619824168880868</v>
      </c>
      <c r="AG27" s="169">
        <v>58.39338656368087</v>
      </c>
      <c r="AH27" s="169">
        <v>60.894870581604039</v>
      </c>
      <c r="AI27" s="169">
        <v>57.828028740795993</v>
      </c>
      <c r="AJ27" s="169">
        <v>59.88418129902611</v>
      </c>
      <c r="AK27" s="169">
        <v>51.260604930511619</v>
      </c>
    </row>
    <row r="28" spans="2:40" ht="15.9" customHeight="1">
      <c r="B28" s="412"/>
      <c r="C28" s="412"/>
      <c r="D28" s="431"/>
      <c r="E28" s="247" t="s">
        <v>44</v>
      </c>
      <c r="F28" s="361" t="s">
        <v>15</v>
      </c>
      <c r="G28" s="169">
        <v>123.45389020421608</v>
      </c>
      <c r="H28" s="169">
        <v>117.9780983596838</v>
      </c>
      <c r="I28" s="169">
        <v>126.00655091567855</v>
      </c>
      <c r="J28" s="169">
        <v>132.58538856389987</v>
      </c>
      <c r="K28" s="169">
        <v>141.27710268115942</v>
      </c>
      <c r="L28" s="169">
        <v>138.36950740447958</v>
      </c>
      <c r="M28" s="169">
        <v>144.84078912384717</v>
      </c>
      <c r="N28" s="169">
        <v>170.64668636363638</v>
      </c>
      <c r="O28" s="169">
        <v>166.64785867094864</v>
      </c>
      <c r="P28" s="169">
        <v>164.81751495140153</v>
      </c>
      <c r="Q28" s="169">
        <v>162.70145731331803</v>
      </c>
      <c r="R28" s="169">
        <v>120.17454061758895</v>
      </c>
      <c r="S28" s="169">
        <v>114.09905179677209</v>
      </c>
      <c r="T28" s="169">
        <v>121.54296371870885</v>
      </c>
      <c r="U28" s="169">
        <v>123.46118979578394</v>
      </c>
      <c r="V28" s="169">
        <v>113.69859168148882</v>
      </c>
      <c r="W28" s="169">
        <v>117.55606246047432</v>
      </c>
      <c r="X28" s="169">
        <v>114.85572229084323</v>
      </c>
      <c r="Y28" s="169">
        <v>95.604874428524383</v>
      </c>
      <c r="Z28" s="169">
        <v>93.913428250988161</v>
      </c>
      <c r="AA28" s="169">
        <v>102.38393405961794</v>
      </c>
      <c r="AB28" s="169">
        <v>90.629843162321521</v>
      </c>
      <c r="AC28" s="169">
        <v>77.844066298226011</v>
      </c>
      <c r="AD28" s="169">
        <v>88.942464303243256</v>
      </c>
      <c r="AE28" s="169">
        <v>88.258195943825626</v>
      </c>
      <c r="AF28" s="169">
        <v>90.023214934456576</v>
      </c>
      <c r="AG28" s="169">
        <v>90.692990469317692</v>
      </c>
      <c r="AH28" s="169">
        <v>93.591555380617791</v>
      </c>
      <c r="AI28" s="169">
        <v>91.633988863736192</v>
      </c>
      <c r="AJ28" s="169">
        <v>84.897131011857709</v>
      </c>
      <c r="AK28" s="169">
        <v>78.770248616308024</v>
      </c>
    </row>
    <row r="29" spans="2:40" ht="15.9" customHeight="1" thickBot="1">
      <c r="B29" s="412"/>
      <c r="C29" s="395"/>
      <c r="D29" s="432"/>
      <c r="E29" s="367" t="s">
        <v>45</v>
      </c>
      <c r="F29" s="28" t="s">
        <v>15</v>
      </c>
      <c r="G29" s="169">
        <v>6.1082155700000005</v>
      </c>
      <c r="H29" s="169">
        <v>6.2236682099999996</v>
      </c>
      <c r="I29" s="169">
        <v>7.5054319899999999</v>
      </c>
      <c r="J29" s="169">
        <v>9.9772284999999989</v>
      </c>
      <c r="K29" s="169">
        <v>12.342419390000002</v>
      </c>
      <c r="L29" s="169">
        <v>20.892562389645963</v>
      </c>
      <c r="M29" s="169">
        <v>22.500686654298956</v>
      </c>
      <c r="N29" s="169">
        <v>31.327292436290037</v>
      </c>
      <c r="O29" s="169">
        <v>23.513548860667829</v>
      </c>
      <c r="P29" s="169">
        <v>31.134707640930195</v>
      </c>
      <c r="Q29" s="169">
        <v>38.593975795248845</v>
      </c>
      <c r="R29" s="169">
        <v>35.323110022084563</v>
      </c>
      <c r="S29" s="169">
        <v>29.673340238773772</v>
      </c>
      <c r="T29" s="169">
        <v>33.406722585842701</v>
      </c>
      <c r="U29" s="169">
        <v>33.844430649126998</v>
      </c>
      <c r="V29" s="169">
        <v>33.549101394138489</v>
      </c>
      <c r="W29" s="169">
        <v>32.187860259217622</v>
      </c>
      <c r="X29" s="169">
        <v>31.271031648985598</v>
      </c>
      <c r="Y29" s="169">
        <v>29.905561871212949</v>
      </c>
      <c r="Z29" s="169">
        <v>31.467266173554233</v>
      </c>
      <c r="AA29" s="169">
        <v>33.74822862102863</v>
      </c>
      <c r="AB29" s="169">
        <v>32.485815748704461</v>
      </c>
      <c r="AC29" s="169">
        <v>30.512781018725821</v>
      </c>
      <c r="AD29" s="169">
        <v>27.787170198652756</v>
      </c>
      <c r="AE29" s="169">
        <v>24.140307908120636</v>
      </c>
      <c r="AF29" s="169">
        <v>27.391716870426226</v>
      </c>
      <c r="AG29" s="169">
        <v>28.749567916213987</v>
      </c>
      <c r="AH29" s="169">
        <v>29.211091735964295</v>
      </c>
      <c r="AI29" s="169">
        <v>28.728064139989577</v>
      </c>
      <c r="AJ29" s="169">
        <v>20.849762709983636</v>
      </c>
      <c r="AK29" s="169">
        <v>19.57207715701832</v>
      </c>
    </row>
    <row r="30" spans="2:40" ht="15.9" customHeight="1" thickTop="1">
      <c r="B30" s="413"/>
      <c r="C30" s="32" t="s">
        <v>25</v>
      </c>
      <c r="D30" s="32"/>
      <c r="E30" s="30"/>
      <c r="F30" s="31" t="s">
        <v>15</v>
      </c>
      <c r="G30" s="33">
        <v>7040.8033814727314</v>
      </c>
      <c r="H30" s="33">
        <v>7009.5685451768513</v>
      </c>
      <c r="I30" s="33">
        <v>6825.8714020182988</v>
      </c>
      <c r="J30" s="33">
        <v>6388.5835213042628</v>
      </c>
      <c r="K30" s="33">
        <v>6806.5660371260965</v>
      </c>
      <c r="L30" s="33">
        <v>7013.9549604528893</v>
      </c>
      <c r="M30" s="33">
        <v>7068.2445258757907</v>
      </c>
      <c r="N30" s="33">
        <v>7061.2165473727891</v>
      </c>
      <c r="O30" s="33">
        <v>6419.8587378638094</v>
      </c>
      <c r="P30" s="33">
        <v>6937.7079462429228</v>
      </c>
      <c r="Q30" s="33">
        <v>6810.3448797778219</v>
      </c>
      <c r="R30" s="33">
        <v>6346.7757321820918</v>
      </c>
      <c r="S30" s="33">
        <v>6249.7321813854496</v>
      </c>
      <c r="T30" s="33">
        <v>6051.8733017484938</v>
      </c>
      <c r="U30" s="33">
        <v>6134.8767753380089</v>
      </c>
      <c r="V30" s="33">
        <v>5794.6829692556239</v>
      </c>
      <c r="W30" s="33">
        <v>5874.7858293424979</v>
      </c>
      <c r="X30" s="33">
        <v>5966.4292018672513</v>
      </c>
      <c r="Y30" s="33">
        <v>5107.1196855795279</v>
      </c>
      <c r="Z30" s="33">
        <v>4872.0015080504827</v>
      </c>
      <c r="AA30" s="33">
        <v>5427.0220270136588</v>
      </c>
      <c r="AB30" s="33">
        <v>5103.2076687218187</v>
      </c>
      <c r="AC30" s="33">
        <v>4652.1661059634598</v>
      </c>
      <c r="AD30" s="33">
        <v>4786.8877993268261</v>
      </c>
      <c r="AE30" s="33">
        <v>4683.4283473128908</v>
      </c>
      <c r="AF30" s="33">
        <v>4590.7115554076472</v>
      </c>
      <c r="AG30" s="33">
        <v>4300.1132589460285</v>
      </c>
      <c r="AH30" s="33">
        <v>4484.9883514917583</v>
      </c>
      <c r="AI30" s="33">
        <v>4220.1307121923346</v>
      </c>
      <c r="AJ30" s="33">
        <v>4347.7888375623606</v>
      </c>
      <c r="AK30" s="33">
        <v>3671.105222613262</v>
      </c>
      <c r="AN30" s="168"/>
    </row>
    <row r="31" spans="2:40" ht="15.9" customHeight="1">
      <c r="B31" s="388" t="s">
        <v>46</v>
      </c>
      <c r="C31" s="248" t="s">
        <v>29</v>
      </c>
      <c r="D31" s="364" t="s">
        <v>30</v>
      </c>
      <c r="E31" s="366" t="s">
        <v>47</v>
      </c>
      <c r="F31" s="241" t="s">
        <v>48</v>
      </c>
      <c r="G31" s="180" t="s">
        <v>474</v>
      </c>
      <c r="H31" s="180" t="s">
        <v>474</v>
      </c>
      <c r="I31" s="180" t="s">
        <v>474</v>
      </c>
      <c r="J31" s="180" t="s">
        <v>474</v>
      </c>
      <c r="K31" s="180" t="s">
        <v>474</v>
      </c>
      <c r="L31" s="180" t="s">
        <v>474</v>
      </c>
      <c r="M31" s="180" t="s">
        <v>474</v>
      </c>
      <c r="N31" s="180" t="s">
        <v>474</v>
      </c>
      <c r="O31" s="180" t="s">
        <v>474</v>
      </c>
      <c r="P31" s="180" t="s">
        <v>474</v>
      </c>
      <c r="Q31" s="180" t="s">
        <v>474</v>
      </c>
      <c r="R31" s="180" t="s">
        <v>474</v>
      </c>
      <c r="S31" s="180" t="s">
        <v>474</v>
      </c>
      <c r="T31" s="180" t="s">
        <v>474</v>
      </c>
      <c r="U31" s="180" t="s">
        <v>474</v>
      </c>
      <c r="V31" s="180" t="s">
        <v>474</v>
      </c>
      <c r="W31" s="180" t="s">
        <v>474</v>
      </c>
      <c r="X31" s="180" t="s">
        <v>474</v>
      </c>
      <c r="Y31" s="180" t="s">
        <v>474</v>
      </c>
      <c r="Z31" s="180" t="s">
        <v>474</v>
      </c>
      <c r="AA31" s="180" t="s">
        <v>474</v>
      </c>
      <c r="AB31" s="180" t="s">
        <v>474</v>
      </c>
      <c r="AC31" s="180" t="s">
        <v>474</v>
      </c>
      <c r="AD31" s="180" t="s">
        <v>474</v>
      </c>
      <c r="AE31" s="180" t="s">
        <v>474</v>
      </c>
      <c r="AF31" s="180" t="s">
        <v>474</v>
      </c>
      <c r="AG31" s="180" t="s">
        <v>474</v>
      </c>
      <c r="AH31" s="180" t="s">
        <v>474</v>
      </c>
      <c r="AI31" s="180" t="s">
        <v>474</v>
      </c>
      <c r="AJ31" s="180" t="s">
        <v>474</v>
      </c>
      <c r="AK31" s="180" t="s">
        <v>474</v>
      </c>
      <c r="AL31" s="22"/>
    </row>
    <row r="32" spans="2:40" ht="15.9" customHeight="1">
      <c r="B32" s="412"/>
      <c r="C32" s="418" t="s">
        <v>35</v>
      </c>
      <c r="D32" s="400" t="s">
        <v>49</v>
      </c>
      <c r="E32" s="365" t="s">
        <v>37</v>
      </c>
      <c r="F32" s="241" t="s">
        <v>48</v>
      </c>
      <c r="G32" s="180">
        <v>0.19285729999999998</v>
      </c>
      <c r="H32" s="180">
        <v>0.17657559999999997</v>
      </c>
      <c r="I32" s="180">
        <v>5.2998899999999995E-2</v>
      </c>
      <c r="J32" s="180">
        <v>0.10447979999999998</v>
      </c>
      <c r="K32" s="180">
        <v>9.3522599999999997E-2</v>
      </c>
      <c r="L32" s="180">
        <v>0.17364540000000001</v>
      </c>
      <c r="M32" s="180" t="s">
        <v>473</v>
      </c>
      <c r="N32" s="180" t="s">
        <v>473</v>
      </c>
      <c r="O32" s="180" t="s">
        <v>473</v>
      </c>
      <c r="P32" s="180" t="s">
        <v>473</v>
      </c>
      <c r="Q32" s="180" t="s">
        <v>473</v>
      </c>
      <c r="R32" s="180" t="s">
        <v>473</v>
      </c>
      <c r="S32" s="180" t="s">
        <v>473</v>
      </c>
      <c r="T32" s="180" t="s">
        <v>473</v>
      </c>
      <c r="U32" s="180" t="s">
        <v>473</v>
      </c>
      <c r="V32" s="180" t="s">
        <v>473</v>
      </c>
      <c r="W32" s="180" t="s">
        <v>473</v>
      </c>
      <c r="X32" s="180" t="s">
        <v>473</v>
      </c>
      <c r="Y32" s="180" t="s">
        <v>473</v>
      </c>
      <c r="Z32" s="180" t="s">
        <v>473</v>
      </c>
      <c r="AA32" s="180" t="s">
        <v>473</v>
      </c>
      <c r="AB32" s="180" t="s">
        <v>473</v>
      </c>
      <c r="AC32" s="180" t="s">
        <v>473</v>
      </c>
      <c r="AD32" s="180" t="s">
        <v>473</v>
      </c>
      <c r="AE32" s="180" t="s">
        <v>473</v>
      </c>
      <c r="AF32" s="180" t="s">
        <v>473</v>
      </c>
      <c r="AG32" s="180" t="s">
        <v>473</v>
      </c>
      <c r="AH32" s="180" t="s">
        <v>473</v>
      </c>
      <c r="AI32" s="180" t="s">
        <v>473</v>
      </c>
      <c r="AJ32" s="180" t="s">
        <v>473</v>
      </c>
      <c r="AK32" s="180" t="s">
        <v>473</v>
      </c>
    </row>
    <row r="33" spans="2:40" ht="15.9" customHeight="1">
      <c r="B33" s="412"/>
      <c r="C33" s="412"/>
      <c r="D33" s="407"/>
      <c r="E33" s="91" t="s">
        <v>38</v>
      </c>
      <c r="F33" s="241" t="s">
        <v>48</v>
      </c>
      <c r="G33" s="180" t="s">
        <v>474</v>
      </c>
      <c r="H33" s="180" t="s">
        <v>474</v>
      </c>
      <c r="I33" s="180" t="s">
        <v>474</v>
      </c>
      <c r="J33" s="180" t="s">
        <v>474</v>
      </c>
      <c r="K33" s="180" t="s">
        <v>474</v>
      </c>
      <c r="L33" s="180" t="s">
        <v>474</v>
      </c>
      <c r="M33" s="180" t="s">
        <v>474</v>
      </c>
      <c r="N33" s="180" t="s">
        <v>474</v>
      </c>
      <c r="O33" s="180" t="s">
        <v>474</v>
      </c>
      <c r="P33" s="180" t="s">
        <v>474</v>
      </c>
      <c r="Q33" s="180" t="s">
        <v>474</v>
      </c>
      <c r="R33" s="180" t="s">
        <v>474</v>
      </c>
      <c r="S33" s="180" t="s">
        <v>474</v>
      </c>
      <c r="T33" s="180" t="s">
        <v>474</v>
      </c>
      <c r="U33" s="180" t="s">
        <v>474</v>
      </c>
      <c r="V33" s="180" t="s">
        <v>474</v>
      </c>
      <c r="W33" s="180" t="s">
        <v>474</v>
      </c>
      <c r="X33" s="180" t="s">
        <v>474</v>
      </c>
      <c r="Y33" s="180" t="s">
        <v>474</v>
      </c>
      <c r="Z33" s="180" t="s">
        <v>474</v>
      </c>
      <c r="AA33" s="180" t="s">
        <v>474</v>
      </c>
      <c r="AB33" s="180" t="s">
        <v>474</v>
      </c>
      <c r="AC33" s="180" t="s">
        <v>474</v>
      </c>
      <c r="AD33" s="180" t="s">
        <v>474</v>
      </c>
      <c r="AE33" s="180" t="s">
        <v>474</v>
      </c>
      <c r="AF33" s="180" t="s">
        <v>474</v>
      </c>
      <c r="AG33" s="180" t="s">
        <v>474</v>
      </c>
      <c r="AH33" s="180" t="s">
        <v>474</v>
      </c>
      <c r="AI33" s="180" t="s">
        <v>474</v>
      </c>
      <c r="AJ33" s="180" t="s">
        <v>474</v>
      </c>
      <c r="AK33" s="180" t="s">
        <v>474</v>
      </c>
    </row>
    <row r="34" spans="2:40" ht="32.1" customHeight="1">
      <c r="B34" s="412"/>
      <c r="C34" s="412"/>
      <c r="D34" s="407"/>
      <c r="E34" s="359" t="s">
        <v>39</v>
      </c>
      <c r="F34" s="241" t="s">
        <v>48</v>
      </c>
      <c r="G34" s="180">
        <v>1.3412805E-2</v>
      </c>
      <c r="H34" s="180">
        <v>1.3230125000000001E-2</v>
      </c>
      <c r="I34" s="180">
        <v>1.3522329999999999E-2</v>
      </c>
      <c r="J34" s="180">
        <v>1.3712684999999999E-2</v>
      </c>
      <c r="K34" s="180">
        <v>1.4049229999999999E-2</v>
      </c>
      <c r="L34" s="180">
        <v>1.5072125E-2</v>
      </c>
      <c r="M34" s="180">
        <v>1.5942060000000001E-2</v>
      </c>
      <c r="N34" s="180">
        <v>1.7591465000000001E-2</v>
      </c>
      <c r="O34" s="180">
        <v>1.7108170000000002E-2</v>
      </c>
      <c r="P34" s="180">
        <v>1.8053840000000002E-2</v>
      </c>
      <c r="Q34" s="180">
        <v>1.6731935E-2</v>
      </c>
      <c r="R34" s="180" t="s">
        <v>473</v>
      </c>
      <c r="S34" s="180" t="s">
        <v>473</v>
      </c>
      <c r="T34" s="180" t="s">
        <v>473</v>
      </c>
      <c r="U34" s="180" t="s">
        <v>473</v>
      </c>
      <c r="V34" s="180" t="s">
        <v>473</v>
      </c>
      <c r="W34" s="180" t="s">
        <v>473</v>
      </c>
      <c r="X34" s="180" t="s">
        <v>473</v>
      </c>
      <c r="Y34" s="180" t="s">
        <v>473</v>
      </c>
      <c r="Z34" s="180" t="s">
        <v>473</v>
      </c>
      <c r="AA34" s="180" t="s">
        <v>473</v>
      </c>
      <c r="AB34" s="180" t="s">
        <v>473</v>
      </c>
      <c r="AC34" s="180" t="s">
        <v>473</v>
      </c>
      <c r="AD34" s="180" t="s">
        <v>473</v>
      </c>
      <c r="AE34" s="180" t="s">
        <v>473</v>
      </c>
      <c r="AF34" s="180" t="s">
        <v>473</v>
      </c>
      <c r="AG34" s="180" t="s">
        <v>473</v>
      </c>
      <c r="AH34" s="180" t="s">
        <v>473</v>
      </c>
      <c r="AI34" s="180" t="s">
        <v>473</v>
      </c>
      <c r="AJ34" s="180" t="s">
        <v>473</v>
      </c>
      <c r="AK34" s="180" t="s">
        <v>473</v>
      </c>
      <c r="AL34" s="22"/>
    </row>
    <row r="35" spans="2:40" ht="15.9" customHeight="1">
      <c r="B35" s="412"/>
      <c r="C35" s="412"/>
      <c r="D35" s="407"/>
      <c r="E35" s="91" t="s">
        <v>50</v>
      </c>
      <c r="F35" s="241" t="s">
        <v>48</v>
      </c>
      <c r="G35" s="180" t="s">
        <v>474</v>
      </c>
      <c r="H35" s="180" t="s">
        <v>474</v>
      </c>
      <c r="I35" s="180" t="s">
        <v>474</v>
      </c>
      <c r="J35" s="180" t="s">
        <v>474</v>
      </c>
      <c r="K35" s="180" t="s">
        <v>474</v>
      </c>
      <c r="L35" s="180" t="s">
        <v>474</v>
      </c>
      <c r="M35" s="180" t="s">
        <v>474</v>
      </c>
      <c r="N35" s="180" t="s">
        <v>474</v>
      </c>
      <c r="O35" s="180" t="s">
        <v>474</v>
      </c>
      <c r="P35" s="180" t="s">
        <v>474</v>
      </c>
      <c r="Q35" s="180" t="s">
        <v>474</v>
      </c>
      <c r="R35" s="180" t="s">
        <v>474</v>
      </c>
      <c r="S35" s="180" t="s">
        <v>474</v>
      </c>
      <c r="T35" s="180" t="s">
        <v>474</v>
      </c>
      <c r="U35" s="180" t="s">
        <v>474</v>
      </c>
      <c r="V35" s="180" t="s">
        <v>474</v>
      </c>
      <c r="W35" s="180" t="s">
        <v>474</v>
      </c>
      <c r="X35" s="180" t="s">
        <v>474</v>
      </c>
      <c r="Y35" s="180" t="s">
        <v>474</v>
      </c>
      <c r="Z35" s="180" t="s">
        <v>474</v>
      </c>
      <c r="AA35" s="180" t="s">
        <v>474</v>
      </c>
      <c r="AB35" s="180" t="s">
        <v>474</v>
      </c>
      <c r="AC35" s="180" t="s">
        <v>474</v>
      </c>
      <c r="AD35" s="180" t="s">
        <v>474</v>
      </c>
      <c r="AE35" s="180" t="s">
        <v>474</v>
      </c>
      <c r="AF35" s="180" t="s">
        <v>474</v>
      </c>
      <c r="AG35" s="180" t="s">
        <v>474</v>
      </c>
      <c r="AH35" s="180" t="s">
        <v>474</v>
      </c>
      <c r="AI35" s="180" t="s">
        <v>474</v>
      </c>
      <c r="AJ35" s="180" t="s">
        <v>474</v>
      </c>
      <c r="AK35" s="180" t="s">
        <v>474</v>
      </c>
    </row>
    <row r="36" spans="2:40" ht="15.9" customHeight="1">
      <c r="B36" s="412"/>
      <c r="C36" s="412"/>
      <c r="D36" s="407"/>
      <c r="E36" s="353" t="s">
        <v>51</v>
      </c>
      <c r="F36" s="241" t="s">
        <v>48</v>
      </c>
      <c r="G36" s="180" t="s">
        <v>474</v>
      </c>
      <c r="H36" s="180" t="s">
        <v>474</v>
      </c>
      <c r="I36" s="180" t="s">
        <v>474</v>
      </c>
      <c r="J36" s="180" t="s">
        <v>474</v>
      </c>
      <c r="K36" s="180" t="s">
        <v>474</v>
      </c>
      <c r="L36" s="180" t="s">
        <v>474</v>
      </c>
      <c r="M36" s="180" t="s">
        <v>474</v>
      </c>
      <c r="N36" s="180" t="s">
        <v>474</v>
      </c>
      <c r="O36" s="180" t="s">
        <v>474</v>
      </c>
      <c r="P36" s="180" t="s">
        <v>474</v>
      </c>
      <c r="Q36" s="180" t="s">
        <v>474</v>
      </c>
      <c r="R36" s="180" t="s">
        <v>474</v>
      </c>
      <c r="S36" s="180" t="s">
        <v>474</v>
      </c>
      <c r="T36" s="180" t="s">
        <v>474</v>
      </c>
      <c r="U36" s="180" t="s">
        <v>474</v>
      </c>
      <c r="V36" s="180" t="s">
        <v>474</v>
      </c>
      <c r="W36" s="180" t="s">
        <v>474</v>
      </c>
      <c r="X36" s="180" t="s">
        <v>474</v>
      </c>
      <c r="Y36" s="180" t="s">
        <v>474</v>
      </c>
      <c r="Z36" s="180" t="s">
        <v>474</v>
      </c>
      <c r="AA36" s="180" t="s">
        <v>474</v>
      </c>
      <c r="AB36" s="180" t="s">
        <v>474</v>
      </c>
      <c r="AC36" s="180" t="s">
        <v>474</v>
      </c>
      <c r="AD36" s="180" t="s">
        <v>474</v>
      </c>
      <c r="AE36" s="180" t="s">
        <v>474</v>
      </c>
      <c r="AF36" s="180" t="s">
        <v>474</v>
      </c>
      <c r="AG36" s="180" t="s">
        <v>474</v>
      </c>
      <c r="AH36" s="180" t="s">
        <v>474</v>
      </c>
      <c r="AI36" s="180" t="s">
        <v>474</v>
      </c>
      <c r="AJ36" s="180" t="s">
        <v>474</v>
      </c>
      <c r="AK36" s="180" t="s">
        <v>474</v>
      </c>
    </row>
    <row r="37" spans="2:40" ht="15.9" customHeight="1" thickBot="1">
      <c r="B37" s="412"/>
      <c r="C37" s="412"/>
      <c r="D37" s="407"/>
      <c r="E37" s="353" t="s">
        <v>52</v>
      </c>
      <c r="F37" s="356" t="s">
        <v>48</v>
      </c>
      <c r="G37" s="180" t="s">
        <v>474</v>
      </c>
      <c r="H37" s="180" t="s">
        <v>474</v>
      </c>
      <c r="I37" s="180" t="s">
        <v>474</v>
      </c>
      <c r="J37" s="180" t="s">
        <v>474</v>
      </c>
      <c r="K37" s="180" t="s">
        <v>474</v>
      </c>
      <c r="L37" s="180" t="s">
        <v>474</v>
      </c>
      <c r="M37" s="180" t="s">
        <v>474</v>
      </c>
      <c r="N37" s="180" t="s">
        <v>474</v>
      </c>
      <c r="O37" s="180" t="s">
        <v>474</v>
      </c>
      <c r="P37" s="180" t="s">
        <v>474</v>
      </c>
      <c r="Q37" s="180" t="s">
        <v>474</v>
      </c>
      <c r="R37" s="180" t="s">
        <v>474</v>
      </c>
      <c r="S37" s="180" t="s">
        <v>474</v>
      </c>
      <c r="T37" s="180" t="s">
        <v>474</v>
      </c>
      <c r="U37" s="180" t="s">
        <v>474</v>
      </c>
      <c r="V37" s="180" t="s">
        <v>474</v>
      </c>
      <c r="W37" s="180" t="s">
        <v>474</v>
      </c>
      <c r="X37" s="180" t="s">
        <v>474</v>
      </c>
      <c r="Y37" s="180" t="s">
        <v>474</v>
      </c>
      <c r="Z37" s="180" t="s">
        <v>474</v>
      </c>
      <c r="AA37" s="180" t="s">
        <v>474</v>
      </c>
      <c r="AB37" s="180" t="s">
        <v>474</v>
      </c>
      <c r="AC37" s="180" t="s">
        <v>474</v>
      </c>
      <c r="AD37" s="180" t="s">
        <v>474</v>
      </c>
      <c r="AE37" s="180" t="s">
        <v>474</v>
      </c>
      <c r="AF37" s="180" t="s">
        <v>474</v>
      </c>
      <c r="AG37" s="180" t="s">
        <v>474</v>
      </c>
      <c r="AH37" s="180" t="s">
        <v>474</v>
      </c>
      <c r="AI37" s="180" t="s">
        <v>474</v>
      </c>
      <c r="AJ37" s="180" t="s">
        <v>474</v>
      </c>
      <c r="AK37" s="180" t="s">
        <v>474</v>
      </c>
    </row>
    <row r="38" spans="2:40" ht="15.9" customHeight="1" thickTop="1">
      <c r="B38" s="412"/>
      <c r="C38" s="38" t="s">
        <v>25</v>
      </c>
      <c r="D38" s="38"/>
      <c r="E38" s="39"/>
      <c r="F38" s="31" t="s">
        <v>48</v>
      </c>
      <c r="G38" s="115">
        <v>1.4994946251920001</v>
      </c>
      <c r="H38" s="115">
        <v>1.4569888720319999</v>
      </c>
      <c r="I38" s="115">
        <v>1.3497700816480003</v>
      </c>
      <c r="J38" s="115">
        <v>1.2907053436160001</v>
      </c>
      <c r="K38" s="115">
        <v>1.3994458217839998</v>
      </c>
      <c r="L38" s="115">
        <v>1.4837199850879998</v>
      </c>
      <c r="M38" s="115">
        <v>1.3538069313919998</v>
      </c>
      <c r="N38" s="115">
        <v>1.328029399464</v>
      </c>
      <c r="O38" s="115">
        <v>1.3356442453119999</v>
      </c>
      <c r="P38" s="115">
        <v>1.3133162038240001</v>
      </c>
      <c r="Q38" s="115">
        <v>1.3658007893999997</v>
      </c>
      <c r="R38" s="115">
        <v>1.317153748568</v>
      </c>
      <c r="S38" s="115">
        <v>1.322590472016</v>
      </c>
      <c r="T38" s="115">
        <v>1.2215341819679999</v>
      </c>
      <c r="U38" s="115">
        <v>1.3371098178879999</v>
      </c>
      <c r="V38" s="115">
        <v>1.3476005288640001</v>
      </c>
      <c r="W38" s="115">
        <v>1.3663161701920001</v>
      </c>
      <c r="X38" s="115">
        <v>1.2118708062000001</v>
      </c>
      <c r="Y38" s="115">
        <v>1.2695734993199999</v>
      </c>
      <c r="Z38" s="115">
        <v>1.433229572568</v>
      </c>
      <c r="AA38" s="115">
        <v>1.4491437532799998</v>
      </c>
      <c r="AB38" s="115">
        <v>1.4285009527999999</v>
      </c>
      <c r="AC38" s="115">
        <v>1.1257847764</v>
      </c>
      <c r="AD38" s="115">
        <v>1.12802853152</v>
      </c>
      <c r="AE38" s="115">
        <v>1.0089478660560001</v>
      </c>
      <c r="AF38" s="115">
        <v>1.2714960746000001</v>
      </c>
      <c r="AG38" s="115">
        <v>1.0704856582400002</v>
      </c>
      <c r="AH38" s="115">
        <v>1.0102147712833951</v>
      </c>
      <c r="AI38" s="115">
        <v>0.90841999211999991</v>
      </c>
      <c r="AJ38" s="115">
        <v>0.99548779067999993</v>
      </c>
      <c r="AK38" s="115">
        <v>0.95362012439999977</v>
      </c>
    </row>
    <row r="39" spans="2:40" ht="15.9" customHeight="1">
      <c r="B39" s="413"/>
      <c r="C39" s="249" t="s">
        <v>25</v>
      </c>
      <c r="D39" s="249"/>
      <c r="E39" s="179"/>
      <c r="F39" s="145" t="s">
        <v>53</v>
      </c>
      <c r="G39" s="93">
        <v>37.487365629800003</v>
      </c>
      <c r="H39" s="93">
        <v>36.4247218008</v>
      </c>
      <c r="I39" s="93">
        <v>33.744252041200006</v>
      </c>
      <c r="J39" s="93">
        <v>32.267633590400003</v>
      </c>
      <c r="K39" s="93">
        <v>34.986145544599992</v>
      </c>
      <c r="L39" s="93">
        <v>37.092999627199994</v>
      </c>
      <c r="M39" s="93">
        <v>33.845173284799998</v>
      </c>
      <c r="N39" s="93">
        <v>33.200734986599997</v>
      </c>
      <c r="O39" s="93">
        <v>33.391106132799997</v>
      </c>
      <c r="P39" s="93">
        <v>32.832905095600005</v>
      </c>
      <c r="Q39" s="93">
        <v>34.145019734999991</v>
      </c>
      <c r="R39" s="93">
        <v>32.928843714199999</v>
      </c>
      <c r="S39" s="93">
        <v>33.064761800399999</v>
      </c>
      <c r="T39" s="93">
        <v>30.538354549199997</v>
      </c>
      <c r="U39" s="93">
        <v>33.427745447199996</v>
      </c>
      <c r="V39" s="93">
        <v>33.690013221600005</v>
      </c>
      <c r="W39" s="93">
        <v>34.157904254800002</v>
      </c>
      <c r="X39" s="93">
        <v>30.296770155000001</v>
      </c>
      <c r="Y39" s="93">
        <v>31.739337482999996</v>
      </c>
      <c r="Z39" s="93">
        <v>35.830739314200002</v>
      </c>
      <c r="AA39" s="93">
        <v>36.228593831999994</v>
      </c>
      <c r="AB39" s="93">
        <v>35.712523819999994</v>
      </c>
      <c r="AC39" s="93">
        <v>28.144619410000001</v>
      </c>
      <c r="AD39" s="93">
        <v>28.200713288000003</v>
      </c>
      <c r="AE39" s="93">
        <v>25.223696651400001</v>
      </c>
      <c r="AF39" s="93">
        <v>31.787401865000003</v>
      </c>
      <c r="AG39" s="93">
        <v>26.762141456000005</v>
      </c>
      <c r="AH39" s="93">
        <v>25.255369282084878</v>
      </c>
      <c r="AI39" s="93">
        <v>22.710499802999998</v>
      </c>
      <c r="AJ39" s="93">
        <v>24.887194766999997</v>
      </c>
      <c r="AK39" s="93">
        <v>23.840503109999993</v>
      </c>
      <c r="AN39" s="168"/>
    </row>
    <row r="40" spans="2:40" ht="15.9" customHeight="1">
      <c r="B40" s="388" t="s">
        <v>54</v>
      </c>
      <c r="C40" s="238" t="s">
        <v>55</v>
      </c>
      <c r="D40" s="239" t="s">
        <v>56</v>
      </c>
      <c r="E40" s="240"/>
      <c r="F40" s="241" t="s">
        <v>57</v>
      </c>
      <c r="G40" s="149">
        <v>2.4700000000000002</v>
      </c>
      <c r="H40" s="149">
        <v>2.46</v>
      </c>
      <c r="I40" s="149">
        <v>2.48</v>
      </c>
      <c r="J40" s="149">
        <v>2.44</v>
      </c>
      <c r="K40" s="149">
        <v>2.5</v>
      </c>
      <c r="L40" s="149">
        <v>2.46</v>
      </c>
      <c r="M40" s="149">
        <v>2.4</v>
      </c>
      <c r="N40" s="149">
        <v>2.48</v>
      </c>
      <c r="O40" s="149">
        <v>2.5499999999999998</v>
      </c>
      <c r="P40" s="149">
        <v>2.4700000000000002</v>
      </c>
      <c r="Q40" s="149">
        <v>2.5701283999999998</v>
      </c>
      <c r="R40" s="149">
        <v>2.35926663</v>
      </c>
      <c r="S40" s="149">
        <v>2.42741958</v>
      </c>
      <c r="T40" s="149">
        <v>2.5922862000000002</v>
      </c>
      <c r="U40" s="149">
        <v>2.6409898199999997</v>
      </c>
      <c r="V40" s="149">
        <v>2.5178146399999997</v>
      </c>
      <c r="W40" s="149">
        <v>2.2801511999999997</v>
      </c>
      <c r="X40" s="149">
        <v>1.9008690400000001</v>
      </c>
      <c r="Y40" s="149">
        <v>1.6216345000000001</v>
      </c>
      <c r="Z40" s="149">
        <v>1.5384040000000001</v>
      </c>
      <c r="AA40" s="149">
        <v>1.81173418</v>
      </c>
      <c r="AB40" s="149">
        <v>1.4879580100000001</v>
      </c>
      <c r="AC40" s="149">
        <v>1.5308628399999999</v>
      </c>
      <c r="AD40" s="149">
        <v>1.5399367500000001</v>
      </c>
      <c r="AE40" s="149">
        <v>1.5478331400000001</v>
      </c>
      <c r="AF40" s="149">
        <v>1.3982688000000001</v>
      </c>
      <c r="AG40" s="149">
        <v>1.2794329199999999</v>
      </c>
      <c r="AH40" s="149">
        <v>1.1609088600000002</v>
      </c>
      <c r="AI40" s="149">
        <v>1.0687290599999999</v>
      </c>
      <c r="AJ40" s="149">
        <v>1.0201521599999999</v>
      </c>
      <c r="AK40" s="149">
        <v>0.68015099999999995</v>
      </c>
    </row>
    <row r="41" spans="2:40" ht="15.9" customHeight="1">
      <c r="B41" s="417"/>
      <c r="C41" s="248" t="s">
        <v>58</v>
      </c>
      <c r="D41" s="250" t="s">
        <v>59</v>
      </c>
      <c r="E41" s="251"/>
      <c r="F41" s="356" t="s">
        <v>57</v>
      </c>
      <c r="G41" s="149">
        <v>24.197573999999999</v>
      </c>
      <c r="H41" s="149">
        <v>21.861768000000001</v>
      </c>
      <c r="I41" s="149">
        <v>21.560027999999999</v>
      </c>
      <c r="J41" s="149">
        <v>21.117570000000001</v>
      </c>
      <c r="K41" s="149">
        <v>24.268073999999999</v>
      </c>
      <c r="L41" s="149">
        <v>24.032603999999999</v>
      </c>
      <c r="M41" s="149">
        <v>27.342155999999999</v>
      </c>
      <c r="N41" s="149">
        <v>29.108604</v>
      </c>
      <c r="O41" s="149">
        <v>25.120560000000001</v>
      </c>
      <c r="P41" s="149">
        <v>3.9843976379160013</v>
      </c>
      <c r="Q41" s="149">
        <v>12.559185673056001</v>
      </c>
      <c r="R41" s="149">
        <v>2.2048893995519996</v>
      </c>
      <c r="S41" s="149">
        <v>1.5686287381920014</v>
      </c>
      <c r="T41" s="149">
        <v>1.4707744231980007</v>
      </c>
      <c r="U41" s="149">
        <v>2.706117317681997</v>
      </c>
      <c r="V41" s="149">
        <v>1.6755413943000017</v>
      </c>
      <c r="W41" s="149">
        <v>2.9608943673120005</v>
      </c>
      <c r="X41" s="149">
        <v>0.87390695462400081</v>
      </c>
      <c r="Y41" s="149">
        <v>2.4498230037119986</v>
      </c>
      <c r="Z41" s="149">
        <v>3.4922289260760011</v>
      </c>
      <c r="AA41" s="149">
        <v>1.6648456602300008</v>
      </c>
      <c r="AB41" s="149">
        <v>1.0525698628080007</v>
      </c>
      <c r="AC41" s="149">
        <v>0.50567128919999993</v>
      </c>
      <c r="AD41" s="149">
        <v>0.76773815501400211</v>
      </c>
      <c r="AE41" s="149">
        <v>0.4786424053080014</v>
      </c>
      <c r="AF41" s="149">
        <v>0.37857819026400136</v>
      </c>
      <c r="AG41" s="149">
        <v>0.48966407582400145</v>
      </c>
      <c r="AH41" s="149">
        <v>0.3030068286000015</v>
      </c>
      <c r="AI41" s="149">
        <v>0.19694087072400157</v>
      </c>
      <c r="AJ41" s="149">
        <v>0.31493402959800071</v>
      </c>
      <c r="AK41" s="149">
        <v>1.1431088775600018</v>
      </c>
    </row>
    <row r="42" spans="2:40" ht="15.9" customHeight="1">
      <c r="B42" s="417"/>
      <c r="C42" s="418" t="s">
        <v>60</v>
      </c>
      <c r="D42" s="406" t="s">
        <v>61</v>
      </c>
      <c r="E42" s="91" t="s">
        <v>62</v>
      </c>
      <c r="F42" s="357" t="s">
        <v>57</v>
      </c>
      <c r="G42" s="149">
        <v>4.6642696772308998</v>
      </c>
      <c r="H42" s="149">
        <v>4.8521251895828588</v>
      </c>
      <c r="I42" s="149">
        <v>4.8946709404116513</v>
      </c>
      <c r="J42" s="149">
        <v>4.5649821137225093</v>
      </c>
      <c r="K42" s="149">
        <v>4.80975808460511</v>
      </c>
      <c r="L42" s="149">
        <v>4.9268630873835386</v>
      </c>
      <c r="M42" s="149">
        <v>4.9811565087014298</v>
      </c>
      <c r="N42" s="149">
        <v>4.9846400668548689</v>
      </c>
      <c r="O42" s="149">
        <v>4.7437989001020355</v>
      </c>
      <c r="P42" s="149">
        <v>5.4044629721066242</v>
      </c>
      <c r="Q42" s="149">
        <v>5.19516801871226</v>
      </c>
      <c r="R42" s="149">
        <v>4.5757467008278665</v>
      </c>
      <c r="S42" s="149">
        <v>4.814678200114642</v>
      </c>
      <c r="T42" s="149">
        <v>4.8601390358458314</v>
      </c>
      <c r="U42" s="149">
        <v>3.8039184703205935</v>
      </c>
      <c r="V42" s="149">
        <v>3.3574454676061793</v>
      </c>
      <c r="W42" s="149">
        <v>2.9689862732567849</v>
      </c>
      <c r="X42" s="149">
        <v>2.9183719565986808</v>
      </c>
      <c r="Y42" s="149">
        <v>2.4698218092961972</v>
      </c>
      <c r="Z42" s="149">
        <v>2.5167852916295557</v>
      </c>
      <c r="AA42" s="149">
        <v>2.557971837783664</v>
      </c>
      <c r="AB42" s="149">
        <v>2.4825332051056934</v>
      </c>
      <c r="AC42" s="149">
        <v>2.3016960470659127</v>
      </c>
      <c r="AD42" s="149">
        <v>1.9170376315490809</v>
      </c>
      <c r="AE42" s="149">
        <v>1.2579637788537172</v>
      </c>
      <c r="AF42" s="149">
        <v>0.89967225047575161</v>
      </c>
      <c r="AG42" s="149">
        <v>0.49911071144790292</v>
      </c>
      <c r="AH42" s="149">
        <v>0.54686720433191072</v>
      </c>
      <c r="AI42" s="149">
        <v>0.43146573182175252</v>
      </c>
      <c r="AJ42" s="149">
        <v>0.51284871369342599</v>
      </c>
      <c r="AK42" s="149">
        <v>0.40019291840430904</v>
      </c>
    </row>
    <row r="43" spans="2:40" ht="15.9" customHeight="1">
      <c r="B43" s="417"/>
      <c r="C43" s="412"/>
      <c r="D43" s="407"/>
      <c r="E43" s="177" t="s">
        <v>63</v>
      </c>
      <c r="F43" s="357" t="s">
        <v>57</v>
      </c>
      <c r="G43" s="149" t="s">
        <v>474</v>
      </c>
      <c r="H43" s="149" t="s">
        <v>474</v>
      </c>
      <c r="I43" s="149" t="s">
        <v>474</v>
      </c>
      <c r="J43" s="149" t="s">
        <v>474</v>
      </c>
      <c r="K43" s="149" t="s">
        <v>474</v>
      </c>
      <c r="L43" s="149" t="s">
        <v>474</v>
      </c>
      <c r="M43" s="149" t="s">
        <v>474</v>
      </c>
      <c r="N43" s="149" t="s">
        <v>474</v>
      </c>
      <c r="O43" s="149" t="s">
        <v>474</v>
      </c>
      <c r="P43" s="149" t="s">
        <v>474</v>
      </c>
      <c r="Q43" s="149" t="s">
        <v>474</v>
      </c>
      <c r="R43" s="149" t="s">
        <v>474</v>
      </c>
      <c r="S43" s="149" t="s">
        <v>474</v>
      </c>
      <c r="T43" s="149" t="s">
        <v>474</v>
      </c>
      <c r="U43" s="149" t="s">
        <v>474</v>
      </c>
      <c r="V43" s="149" t="s">
        <v>474</v>
      </c>
      <c r="W43" s="149" t="s">
        <v>474</v>
      </c>
      <c r="X43" s="149" t="s">
        <v>474</v>
      </c>
      <c r="Y43" s="149" t="s">
        <v>474</v>
      </c>
      <c r="Z43" s="149" t="s">
        <v>474</v>
      </c>
      <c r="AA43" s="149" t="s">
        <v>474</v>
      </c>
      <c r="AB43" s="149" t="s">
        <v>474</v>
      </c>
      <c r="AC43" s="378" t="s">
        <v>474</v>
      </c>
      <c r="AD43" s="149" t="s">
        <v>474</v>
      </c>
      <c r="AE43" s="149" t="s">
        <v>474</v>
      </c>
      <c r="AF43" s="149" t="s">
        <v>474</v>
      </c>
      <c r="AG43" s="149" t="s">
        <v>474</v>
      </c>
      <c r="AH43" s="149" t="s">
        <v>474</v>
      </c>
      <c r="AI43" s="149" t="s">
        <v>474</v>
      </c>
      <c r="AJ43" s="149" t="s">
        <v>474</v>
      </c>
      <c r="AK43" s="149" t="s">
        <v>474</v>
      </c>
    </row>
    <row r="44" spans="2:40" ht="15.9" customHeight="1" thickBot="1">
      <c r="B44" s="417"/>
      <c r="C44" s="413"/>
      <c r="D44" s="408"/>
      <c r="E44" s="252" t="s">
        <v>64</v>
      </c>
      <c r="F44" s="28" t="s">
        <v>57</v>
      </c>
      <c r="G44" s="149" t="s">
        <v>474</v>
      </c>
      <c r="H44" s="149" t="s">
        <v>474</v>
      </c>
      <c r="I44" s="149" t="s">
        <v>474</v>
      </c>
      <c r="J44" s="149" t="s">
        <v>474</v>
      </c>
      <c r="K44" s="149" t="s">
        <v>474</v>
      </c>
      <c r="L44" s="149" t="s">
        <v>474</v>
      </c>
      <c r="M44" s="149" t="s">
        <v>474</v>
      </c>
      <c r="N44" s="149" t="s">
        <v>474</v>
      </c>
      <c r="O44" s="149" t="s">
        <v>474</v>
      </c>
      <c r="P44" s="149" t="s">
        <v>474</v>
      </c>
      <c r="Q44" s="149" t="s">
        <v>474</v>
      </c>
      <c r="R44" s="149" t="s">
        <v>474</v>
      </c>
      <c r="S44" s="149" t="s">
        <v>474</v>
      </c>
      <c r="T44" s="149" t="s">
        <v>474</v>
      </c>
      <c r="U44" s="149" t="s">
        <v>474</v>
      </c>
      <c r="V44" s="149" t="s">
        <v>474</v>
      </c>
      <c r="W44" s="149" t="s">
        <v>474</v>
      </c>
      <c r="X44" s="149" t="s">
        <v>474</v>
      </c>
      <c r="Y44" s="149" t="s">
        <v>474</v>
      </c>
      <c r="Z44" s="149" t="s">
        <v>474</v>
      </c>
      <c r="AA44" s="149" t="s">
        <v>474</v>
      </c>
      <c r="AB44" s="149" t="s">
        <v>474</v>
      </c>
      <c r="AC44" s="149" t="s">
        <v>474</v>
      </c>
      <c r="AD44" s="149" t="s">
        <v>474</v>
      </c>
      <c r="AE44" s="149" t="s">
        <v>474</v>
      </c>
      <c r="AF44" s="149" t="s">
        <v>474</v>
      </c>
      <c r="AG44" s="149" t="s">
        <v>474</v>
      </c>
      <c r="AH44" s="149" t="s">
        <v>474</v>
      </c>
      <c r="AI44" s="149" t="s">
        <v>474</v>
      </c>
      <c r="AJ44" s="149" t="s">
        <v>474</v>
      </c>
      <c r="AK44" s="149" t="s">
        <v>474</v>
      </c>
    </row>
    <row r="45" spans="2:40" ht="15.9" customHeight="1" thickTop="1">
      <c r="B45" s="417"/>
      <c r="C45" s="41" t="s">
        <v>25</v>
      </c>
      <c r="D45" s="42"/>
      <c r="E45" s="43"/>
      <c r="F45" s="31" t="s">
        <v>57</v>
      </c>
      <c r="G45" s="115">
        <v>32.281213677230895</v>
      </c>
      <c r="H45" s="115">
        <v>30.443677189582861</v>
      </c>
      <c r="I45" s="115">
        <v>30.144484940411651</v>
      </c>
      <c r="J45" s="115">
        <v>29.24143211372251</v>
      </c>
      <c r="K45" s="115">
        <v>32.764192084605106</v>
      </c>
      <c r="L45" s="115">
        <v>32.433212087383538</v>
      </c>
      <c r="M45" s="115">
        <v>35.843611508701429</v>
      </c>
      <c r="N45" s="115">
        <v>37.91025906685487</v>
      </c>
      <c r="O45" s="115">
        <v>33.66067690010204</v>
      </c>
      <c r="P45" s="115">
        <v>12.861880610022626</v>
      </c>
      <c r="Q45" s="115">
        <v>21.303546091768261</v>
      </c>
      <c r="R45" s="115">
        <v>10.015582730379865</v>
      </c>
      <c r="S45" s="115">
        <v>9.5501885183066442</v>
      </c>
      <c r="T45" s="115">
        <v>9.6901556590438318</v>
      </c>
      <c r="U45" s="115">
        <v>10.268077608002589</v>
      </c>
      <c r="V45" s="115">
        <v>8.5845355019061813</v>
      </c>
      <c r="W45" s="115">
        <v>9.2195738405687848</v>
      </c>
      <c r="X45" s="115">
        <v>6.7341219512226811</v>
      </c>
      <c r="Y45" s="115">
        <v>7.531534313008196</v>
      </c>
      <c r="Z45" s="115">
        <v>7.9181532177055569</v>
      </c>
      <c r="AA45" s="115">
        <v>6.0841506780136649</v>
      </c>
      <c r="AB45" s="115">
        <v>5.0568200779136943</v>
      </c>
      <c r="AC45" s="115">
        <v>4.3382301762659123</v>
      </c>
      <c r="AD45" s="115">
        <v>4.2247125365630831</v>
      </c>
      <c r="AE45" s="115">
        <v>3.2844393241617187</v>
      </c>
      <c r="AF45" s="115">
        <v>2.6765192407397529</v>
      </c>
      <c r="AG45" s="115">
        <v>2.268207707271904</v>
      </c>
      <c r="AH45" s="115">
        <v>2.0107828929319123</v>
      </c>
      <c r="AI45" s="115">
        <v>1.6971356625457539</v>
      </c>
      <c r="AJ45" s="115">
        <v>1.8479349032914265</v>
      </c>
      <c r="AK45" s="115">
        <v>2.2234527959643109</v>
      </c>
    </row>
    <row r="46" spans="2:40" ht="15.9" customHeight="1" thickBot="1">
      <c r="B46" s="417"/>
      <c r="C46" s="252" t="s">
        <v>25</v>
      </c>
      <c r="D46" s="370"/>
      <c r="E46" s="253"/>
      <c r="F46" s="357" t="s">
        <v>53</v>
      </c>
      <c r="G46" s="254">
        <v>9619.801675814806</v>
      </c>
      <c r="H46" s="254">
        <v>9072.2158024956916</v>
      </c>
      <c r="I46" s="254">
        <v>8983.0565122426724</v>
      </c>
      <c r="J46" s="254">
        <v>8713.9467698893077</v>
      </c>
      <c r="K46" s="254">
        <v>9763.7292412123224</v>
      </c>
      <c r="L46" s="254">
        <v>9665.0972020402951</v>
      </c>
      <c r="M46" s="254">
        <v>10681.396229593025</v>
      </c>
      <c r="N46" s="254">
        <v>11297.257201922752</v>
      </c>
      <c r="O46" s="254">
        <v>10030.881716230408</v>
      </c>
      <c r="P46" s="254">
        <v>3832.8404217867424</v>
      </c>
      <c r="Q46" s="254">
        <v>6348.456735346942</v>
      </c>
      <c r="R46" s="254">
        <v>2984.6436536531996</v>
      </c>
      <c r="S46" s="254">
        <v>2845.9561784553798</v>
      </c>
      <c r="T46" s="254">
        <v>2887.6663863950621</v>
      </c>
      <c r="U46" s="254">
        <v>3059.8871271847715</v>
      </c>
      <c r="V46" s="254">
        <v>2558.191579568042</v>
      </c>
      <c r="W46" s="254">
        <v>2747.4330044894978</v>
      </c>
      <c r="X46" s="254">
        <v>2006.7683414643589</v>
      </c>
      <c r="Y46" s="254">
        <v>2244.3972252764424</v>
      </c>
      <c r="Z46" s="254">
        <v>2359.6096588762562</v>
      </c>
      <c r="AA46" s="254">
        <v>1813.076902048072</v>
      </c>
      <c r="AB46" s="254">
        <v>1506.9323832182808</v>
      </c>
      <c r="AC46" s="254">
        <v>1292.7925925272418</v>
      </c>
      <c r="AD46" s="254">
        <v>1258.9643358957987</v>
      </c>
      <c r="AE46" s="254">
        <v>978.76291860019217</v>
      </c>
      <c r="AF46" s="254">
        <v>797.60273374044641</v>
      </c>
      <c r="AG46" s="254">
        <v>675.92589676702744</v>
      </c>
      <c r="AH46" s="254">
        <v>599.2133020937099</v>
      </c>
      <c r="AI46" s="254">
        <v>505.74642743863467</v>
      </c>
      <c r="AJ46" s="254">
        <v>550.68460118084511</v>
      </c>
      <c r="AK46" s="254">
        <v>662.58893319736467</v>
      </c>
      <c r="AN46" s="168"/>
    </row>
    <row r="47" spans="2:40" ht="15.9" customHeight="1" thickTop="1">
      <c r="B47" s="45" t="s">
        <v>65</v>
      </c>
      <c r="C47" s="41"/>
      <c r="D47" s="46"/>
      <c r="E47" s="47"/>
      <c r="F47" s="31" t="s">
        <v>66</v>
      </c>
      <c r="G47" s="33">
        <f t="shared" ref="G47:AE47" si="2">G30+G39+G46</f>
        <v>16698.092422917336</v>
      </c>
      <c r="H47" s="33">
        <f t="shared" si="2"/>
        <v>16118.209069473343</v>
      </c>
      <c r="I47" s="33">
        <f t="shared" si="2"/>
        <v>15842.672166302171</v>
      </c>
      <c r="J47" s="33">
        <f t="shared" si="2"/>
        <v>15134.79792478397</v>
      </c>
      <c r="K47" s="33">
        <f t="shared" si="2"/>
        <v>16605.281423883018</v>
      </c>
      <c r="L47" s="33">
        <f t="shared" si="2"/>
        <v>16716.145162120385</v>
      </c>
      <c r="M47" s="33">
        <f t="shared" si="2"/>
        <v>17783.485928753616</v>
      </c>
      <c r="N47" s="33">
        <f t="shared" si="2"/>
        <v>18391.674484282143</v>
      </c>
      <c r="O47" s="33">
        <f t="shared" si="2"/>
        <v>16484.131560227019</v>
      </c>
      <c r="P47" s="33">
        <f t="shared" si="2"/>
        <v>10803.381273125266</v>
      </c>
      <c r="Q47" s="33">
        <f t="shared" si="2"/>
        <v>13192.946634859763</v>
      </c>
      <c r="R47" s="33">
        <f t="shared" si="2"/>
        <v>9364.3482295494923</v>
      </c>
      <c r="S47" s="33">
        <f t="shared" si="2"/>
        <v>9128.7531216412299</v>
      </c>
      <c r="T47" s="33">
        <f t="shared" si="2"/>
        <v>8970.0780426927558</v>
      </c>
      <c r="U47" s="33">
        <f t="shared" si="2"/>
        <v>9228.1916479699812</v>
      </c>
      <c r="V47" s="33">
        <f t="shared" si="2"/>
        <v>8386.5645620452651</v>
      </c>
      <c r="W47" s="33">
        <f t="shared" si="2"/>
        <v>8656.3767380867957</v>
      </c>
      <c r="X47" s="33">
        <f t="shared" si="2"/>
        <v>8003.4943134866098</v>
      </c>
      <c r="Y47" s="33">
        <f t="shared" si="2"/>
        <v>7383.2562483389702</v>
      </c>
      <c r="Z47" s="33">
        <f t="shared" si="2"/>
        <v>7267.4419062409397</v>
      </c>
      <c r="AA47" s="33">
        <f t="shared" si="2"/>
        <v>7276.3275228937309</v>
      </c>
      <c r="AB47" s="33">
        <f t="shared" si="2"/>
        <v>6645.8525757600992</v>
      </c>
      <c r="AC47" s="33">
        <f t="shared" si="2"/>
        <v>5973.1033179007018</v>
      </c>
      <c r="AD47" s="33">
        <f t="shared" si="2"/>
        <v>6074.0528485106242</v>
      </c>
      <c r="AE47" s="33">
        <f t="shared" si="2"/>
        <v>5687.4149625644832</v>
      </c>
      <c r="AF47" s="33">
        <f t="shared" ref="AF47" si="3">AF30+AF39+AF46</f>
        <v>5420.1016910130938</v>
      </c>
      <c r="AG47" s="33">
        <f t="shared" ref="AG47:AH47" si="4">AG30+AG39+AG46</f>
        <v>5002.8012971690559</v>
      </c>
      <c r="AH47" s="33">
        <f t="shared" si="4"/>
        <v>5109.457022867553</v>
      </c>
      <c r="AI47" s="33">
        <f t="shared" ref="AI47:AJ47" si="5">AI30+AI39+AI46</f>
        <v>4748.5876394339693</v>
      </c>
      <c r="AJ47" s="33">
        <f t="shared" si="5"/>
        <v>4923.3606335102058</v>
      </c>
      <c r="AK47" s="33">
        <f t="shared" ref="AK47" si="6">AK30+AK39+AK46</f>
        <v>4357.5346589206265</v>
      </c>
      <c r="AL47" s="18"/>
    </row>
    <row r="48" spans="2:40" ht="13.2">
      <c r="B48" s="176" t="s">
        <v>10</v>
      </c>
      <c r="C48" s="392"/>
      <c r="D48" s="392"/>
      <c r="E48" s="393"/>
      <c r="F48" s="157" t="s">
        <v>11</v>
      </c>
      <c r="G48" s="159">
        <v>1990</v>
      </c>
      <c r="H48" s="127">
        <f t="shared" ref="H48" si="7">G48+1</f>
        <v>1991</v>
      </c>
      <c r="I48" s="127">
        <f t="shared" ref="I48" si="8">H48+1</f>
        <v>1992</v>
      </c>
      <c r="J48" s="127">
        <f t="shared" ref="J48" si="9">I48+1</f>
        <v>1993</v>
      </c>
      <c r="K48" s="127">
        <f t="shared" ref="K48" si="10">J48+1</f>
        <v>1994</v>
      </c>
      <c r="L48" s="127">
        <f t="shared" ref="L48" si="11">K48+1</f>
        <v>1995</v>
      </c>
      <c r="M48" s="127">
        <f t="shared" ref="M48" si="12">L48+1</f>
        <v>1996</v>
      </c>
      <c r="N48" s="127">
        <f t="shared" ref="N48" si="13">M48+1</f>
        <v>1997</v>
      </c>
      <c r="O48" s="127">
        <f t="shared" ref="O48" si="14">N48+1</f>
        <v>1998</v>
      </c>
      <c r="P48" s="127">
        <f t="shared" ref="P48" si="15">O48+1</f>
        <v>1999</v>
      </c>
      <c r="Q48" s="127">
        <f t="shared" ref="Q48" si="16">P48+1</f>
        <v>2000</v>
      </c>
      <c r="R48" s="127">
        <f t="shared" ref="R48" si="17">Q48+1</f>
        <v>2001</v>
      </c>
      <c r="S48" s="127">
        <f t="shared" ref="S48" si="18">R48+1</f>
        <v>2002</v>
      </c>
      <c r="T48" s="127">
        <f t="shared" ref="T48" si="19">S48+1</f>
        <v>2003</v>
      </c>
      <c r="U48" s="127">
        <f t="shared" ref="U48" si="20">T48+1</f>
        <v>2004</v>
      </c>
      <c r="V48" s="127">
        <f t="shared" ref="V48" si="21">U48+1</f>
        <v>2005</v>
      </c>
      <c r="W48" s="127">
        <f t="shared" ref="W48" si="22">V48+1</f>
        <v>2006</v>
      </c>
      <c r="X48" s="127">
        <f t="shared" ref="X48" si="23">W48+1</f>
        <v>2007</v>
      </c>
      <c r="Y48" s="127">
        <f t="shared" ref="Y48" si="24">X48+1</f>
        <v>2008</v>
      </c>
      <c r="Z48" s="127">
        <f t="shared" ref="Z48" si="25">Y48+1</f>
        <v>2009</v>
      </c>
      <c r="AA48" s="127">
        <f t="shared" ref="AA48" si="26">Z48+1</f>
        <v>2010</v>
      </c>
      <c r="AB48" s="127">
        <f t="shared" ref="AB48" si="27">AA48+1</f>
        <v>2011</v>
      </c>
      <c r="AC48" s="127">
        <f t="shared" ref="AC48:AK48" si="28">AB48+1</f>
        <v>2012</v>
      </c>
      <c r="AD48" s="127">
        <f t="shared" si="28"/>
        <v>2013</v>
      </c>
      <c r="AE48" s="127">
        <f t="shared" si="28"/>
        <v>2014</v>
      </c>
      <c r="AF48" s="127">
        <f t="shared" si="28"/>
        <v>2015</v>
      </c>
      <c r="AG48" s="127">
        <f t="shared" si="28"/>
        <v>2016</v>
      </c>
      <c r="AH48" s="127">
        <f t="shared" si="28"/>
        <v>2017</v>
      </c>
      <c r="AI48" s="127">
        <f t="shared" si="28"/>
        <v>2018</v>
      </c>
      <c r="AJ48" s="127">
        <f t="shared" si="28"/>
        <v>2019</v>
      </c>
      <c r="AK48" s="127">
        <f t="shared" si="28"/>
        <v>2020</v>
      </c>
    </row>
    <row r="49" spans="1:41" ht="32.1" customHeight="1">
      <c r="B49" s="388" t="s">
        <v>67</v>
      </c>
      <c r="C49" s="394" t="s">
        <v>68</v>
      </c>
      <c r="D49" s="400" t="s">
        <v>69</v>
      </c>
      <c r="E49" s="366" t="s">
        <v>70</v>
      </c>
      <c r="F49" s="156" t="s">
        <v>53</v>
      </c>
      <c r="G49" s="93">
        <v>15928.725007472323</v>
      </c>
      <c r="H49" s="93">
        <v>17349.612944863187</v>
      </c>
      <c r="I49" s="93">
        <v>17580.106417956591</v>
      </c>
      <c r="J49" s="93">
        <v>16792.720502919714</v>
      </c>
      <c r="K49" s="93">
        <v>18416.856118000072</v>
      </c>
      <c r="L49" s="93">
        <v>21460</v>
      </c>
      <c r="M49" s="93">
        <v>19728.400000000001</v>
      </c>
      <c r="N49" s="93">
        <v>18588.8</v>
      </c>
      <c r="O49" s="93">
        <v>17434.400000000001</v>
      </c>
      <c r="P49" s="93">
        <v>17834</v>
      </c>
      <c r="Q49" s="93">
        <v>15688</v>
      </c>
      <c r="R49" s="93">
        <v>11810.4</v>
      </c>
      <c r="S49" s="93">
        <v>7710.8</v>
      </c>
      <c r="T49" s="93">
        <v>6353.64</v>
      </c>
      <c r="U49" s="93">
        <v>1287.5999999999999</v>
      </c>
      <c r="V49" s="93">
        <v>586.08000000000004</v>
      </c>
      <c r="W49" s="93">
        <v>831.02</v>
      </c>
      <c r="X49" s="93">
        <v>275.27999999999997</v>
      </c>
      <c r="Y49" s="93">
        <v>593.48</v>
      </c>
      <c r="Z49" s="93">
        <v>50.32</v>
      </c>
      <c r="AA49" s="93">
        <v>53.28</v>
      </c>
      <c r="AB49" s="93">
        <v>16.28</v>
      </c>
      <c r="AC49" s="93">
        <v>17.760000000000002</v>
      </c>
      <c r="AD49" s="93">
        <v>16.28</v>
      </c>
      <c r="AE49" s="93">
        <v>23.68</v>
      </c>
      <c r="AF49" s="93">
        <v>29.6</v>
      </c>
      <c r="AG49" s="93">
        <v>23.68</v>
      </c>
      <c r="AH49" s="93">
        <v>38.479999999999997</v>
      </c>
      <c r="AI49" s="93">
        <v>11.84</v>
      </c>
      <c r="AJ49" s="93">
        <v>13.32</v>
      </c>
      <c r="AK49" s="93">
        <v>140.6</v>
      </c>
      <c r="AL49" s="22"/>
    </row>
    <row r="50" spans="1:41" ht="15.9" customHeight="1" thickBot="1">
      <c r="B50" s="410"/>
      <c r="C50" s="395"/>
      <c r="D50" s="424"/>
      <c r="E50" s="354" t="s">
        <v>71</v>
      </c>
      <c r="F50" s="357" t="s">
        <v>66</v>
      </c>
      <c r="G50" s="116">
        <v>1.5108061842099747</v>
      </c>
      <c r="H50" s="379" t="s">
        <v>473</v>
      </c>
      <c r="I50" s="116">
        <v>45.324185526299246</v>
      </c>
      <c r="J50" s="116">
        <v>294.60720592094515</v>
      </c>
      <c r="K50" s="116">
        <v>506.12007171034162</v>
      </c>
      <c r="L50" s="116">
        <v>558.99828815769069</v>
      </c>
      <c r="M50" s="116">
        <v>532.59626158890399</v>
      </c>
      <c r="N50" s="116">
        <v>428.58755931152115</v>
      </c>
      <c r="O50" s="116">
        <v>308.07671766165294</v>
      </c>
      <c r="P50" s="116">
        <v>188.64228618390447</v>
      </c>
      <c r="Q50" s="116">
        <v>296.21856583966508</v>
      </c>
      <c r="R50" s="116">
        <v>436.30568618390453</v>
      </c>
      <c r="S50" s="116">
        <v>410.4739861839044</v>
      </c>
      <c r="T50" s="116">
        <v>520.338639928671</v>
      </c>
      <c r="U50" s="116">
        <v>564.94742226701817</v>
      </c>
      <c r="V50" s="116">
        <v>449.37063436191647</v>
      </c>
      <c r="W50" s="116">
        <v>366.55998714529392</v>
      </c>
      <c r="X50" s="116">
        <v>356.72709827880294</v>
      </c>
      <c r="Y50" s="116">
        <v>306.47826027291057</v>
      </c>
      <c r="Z50" s="116">
        <v>233.75886027291054</v>
      </c>
      <c r="AA50" s="116">
        <v>128.06176027291053</v>
      </c>
      <c r="AB50" s="116">
        <v>151.34906027291052</v>
      </c>
      <c r="AC50" s="116">
        <v>120.47619377291053</v>
      </c>
      <c r="AD50" s="116">
        <v>131.15786027291054</v>
      </c>
      <c r="AE50" s="116">
        <v>100.56856027291053</v>
      </c>
      <c r="AF50" s="116">
        <v>82.982160272910534</v>
      </c>
      <c r="AG50" s="116">
        <v>148.65688527291056</v>
      </c>
      <c r="AH50" s="116">
        <v>94.953960272910521</v>
      </c>
      <c r="AI50" s="116">
        <v>88.461360272910511</v>
      </c>
      <c r="AJ50" s="116">
        <v>119.09156027291051</v>
      </c>
      <c r="AK50" s="116">
        <v>75.839640272910529</v>
      </c>
      <c r="AL50" s="22"/>
    </row>
    <row r="51" spans="1:41" ht="15.9" customHeight="1" thickTop="1">
      <c r="B51" s="411"/>
      <c r="C51" s="44" t="s">
        <v>25</v>
      </c>
      <c r="D51" s="46"/>
      <c r="E51" s="44"/>
      <c r="F51" s="31" t="s">
        <v>66</v>
      </c>
      <c r="G51" s="117">
        <f>SUM(G49:G50)</f>
        <v>15930.235813656533</v>
      </c>
      <c r="H51" s="117">
        <f>SUM(H49:H50)</f>
        <v>17349.612944863187</v>
      </c>
      <c r="I51" s="117">
        <f t="shared" ref="I51:AC51" si="29">SUM(I49:I50)</f>
        <v>17625.430603482891</v>
      </c>
      <c r="J51" s="117">
        <f t="shared" si="29"/>
        <v>17087.327708840658</v>
      </c>
      <c r="K51" s="117">
        <f t="shared" si="29"/>
        <v>18922.976189710414</v>
      </c>
      <c r="L51" s="117">
        <f t="shared" si="29"/>
        <v>22018.998288157691</v>
      </c>
      <c r="M51" s="117">
        <f t="shared" si="29"/>
        <v>20260.996261588905</v>
      </c>
      <c r="N51" s="117">
        <f t="shared" si="29"/>
        <v>19017.387559311519</v>
      </c>
      <c r="O51" s="117">
        <f t="shared" si="29"/>
        <v>17742.476717661655</v>
      </c>
      <c r="P51" s="117">
        <f t="shared" si="29"/>
        <v>18022.642286183906</v>
      </c>
      <c r="Q51" s="117">
        <f t="shared" si="29"/>
        <v>15984.218565839665</v>
      </c>
      <c r="R51" s="117">
        <f t="shared" si="29"/>
        <v>12246.705686183905</v>
      </c>
      <c r="S51" s="117">
        <f t="shared" si="29"/>
        <v>8121.2739861839045</v>
      </c>
      <c r="T51" s="117">
        <f t="shared" si="29"/>
        <v>6873.9786399286713</v>
      </c>
      <c r="U51" s="117">
        <f t="shared" si="29"/>
        <v>1852.5474222670182</v>
      </c>
      <c r="V51" s="117">
        <f t="shared" si="29"/>
        <v>1035.4506343619164</v>
      </c>
      <c r="W51" s="117">
        <f t="shared" si="29"/>
        <v>1197.5799871452939</v>
      </c>
      <c r="X51" s="117">
        <f t="shared" si="29"/>
        <v>632.00709827880291</v>
      </c>
      <c r="Y51" s="117">
        <f t="shared" si="29"/>
        <v>899.95826027291059</v>
      </c>
      <c r="Z51" s="117">
        <f t="shared" si="29"/>
        <v>284.07886027291056</v>
      </c>
      <c r="AA51" s="117">
        <f t="shared" si="29"/>
        <v>181.34176027291053</v>
      </c>
      <c r="AB51" s="117">
        <f t="shared" si="29"/>
        <v>167.62906027291052</v>
      </c>
      <c r="AC51" s="117">
        <f t="shared" si="29"/>
        <v>138.23619377291053</v>
      </c>
      <c r="AD51" s="117">
        <f t="shared" ref="AD51:AE51" si="30">SUM(AD49:AD50)</f>
        <v>147.43786027291054</v>
      </c>
      <c r="AE51" s="117">
        <f t="shared" si="30"/>
        <v>124.24856027291054</v>
      </c>
      <c r="AF51" s="117">
        <f t="shared" ref="AF51" si="31">SUM(AF49:AF50)</f>
        <v>112.58216027291053</v>
      </c>
      <c r="AG51" s="117">
        <f t="shared" ref="AG51:AH51" si="32">SUM(AG49:AG50)</f>
        <v>172.33688527291056</v>
      </c>
      <c r="AH51" s="117">
        <f t="shared" si="32"/>
        <v>133.43396027291053</v>
      </c>
      <c r="AI51" s="117">
        <f t="shared" ref="AI51:AJ51" si="33">SUM(AI49:AI50)</f>
        <v>100.30136027291051</v>
      </c>
      <c r="AJ51" s="117">
        <f t="shared" si="33"/>
        <v>132.41156027291052</v>
      </c>
      <c r="AK51" s="117">
        <f t="shared" ref="AK51" si="34">SUM(AK49:AK50)</f>
        <v>216.43964027291054</v>
      </c>
    </row>
    <row r="52" spans="1:41" ht="15.9" customHeight="1">
      <c r="B52" s="156" t="s">
        <v>72</v>
      </c>
      <c r="C52" s="394" t="s">
        <v>68</v>
      </c>
      <c r="D52" s="400" t="s">
        <v>69</v>
      </c>
      <c r="E52" s="354" t="s">
        <v>71</v>
      </c>
      <c r="F52" s="156" t="s">
        <v>66</v>
      </c>
      <c r="G52" s="93">
        <v>330.91847619047621</v>
      </c>
      <c r="H52" s="93">
        <v>383.16876190476194</v>
      </c>
      <c r="I52" s="93">
        <v>391.87714285714287</v>
      </c>
      <c r="J52" s="93">
        <v>566.04476190476191</v>
      </c>
      <c r="K52" s="93">
        <v>696.67047619047628</v>
      </c>
      <c r="L52" s="93">
        <v>914.38</v>
      </c>
      <c r="M52" s="93">
        <v>1206.7599999999998</v>
      </c>
      <c r="N52" s="93">
        <v>1685.26</v>
      </c>
      <c r="O52" s="93">
        <v>1645.7600000000002</v>
      </c>
      <c r="P52" s="93">
        <v>1569.921</v>
      </c>
      <c r="Q52" s="93">
        <v>1661.28</v>
      </c>
      <c r="R52" s="93">
        <v>1329.9640000000002</v>
      </c>
      <c r="S52" s="93">
        <v>1257.3040000000001</v>
      </c>
      <c r="T52" s="93">
        <v>1211.5829999999999</v>
      </c>
      <c r="U52" s="93">
        <v>1086.037</v>
      </c>
      <c r="V52" s="93">
        <v>1040.597</v>
      </c>
      <c r="W52" s="93">
        <v>1091.28648</v>
      </c>
      <c r="X52" s="93">
        <v>976.84460999999999</v>
      </c>
      <c r="Y52" s="93">
        <v>648.96199999999999</v>
      </c>
      <c r="Z52" s="93">
        <v>458.69399999999985</v>
      </c>
      <c r="AA52" s="93">
        <v>248.41200000000001</v>
      </c>
      <c r="AB52" s="93">
        <v>206.45000000000002</v>
      </c>
      <c r="AC52" s="93">
        <v>147.62800000000001</v>
      </c>
      <c r="AD52" s="93">
        <v>110.79899999999999</v>
      </c>
      <c r="AE52" s="93">
        <v>107.37300000000002</v>
      </c>
      <c r="AF52" s="93">
        <v>114.58500000000001</v>
      </c>
      <c r="AG52" s="93">
        <v>97.105001315251002</v>
      </c>
      <c r="AH52" s="93">
        <v>81.101500715449447</v>
      </c>
      <c r="AI52" s="93">
        <v>87.379999087974426</v>
      </c>
      <c r="AJ52" s="93">
        <v>64.132599920257917</v>
      </c>
      <c r="AK52" s="93">
        <v>73.752299772724498</v>
      </c>
    </row>
    <row r="53" spans="1:41" ht="15.9" customHeight="1">
      <c r="B53" s="421" t="s">
        <v>73</v>
      </c>
      <c r="C53" s="412"/>
      <c r="D53" s="407"/>
      <c r="E53" s="397" t="s">
        <v>71</v>
      </c>
      <c r="F53" s="361" t="s">
        <v>74</v>
      </c>
      <c r="G53" s="255">
        <v>152.22727272727272</v>
      </c>
      <c r="H53" s="255">
        <v>170.13636363636368</v>
      </c>
      <c r="I53" s="255">
        <v>188.04545454545456</v>
      </c>
      <c r="J53" s="255">
        <v>188.04545454545456</v>
      </c>
      <c r="K53" s="255">
        <v>179.09090909090909</v>
      </c>
      <c r="L53" s="255">
        <v>197</v>
      </c>
      <c r="M53" s="255">
        <v>175</v>
      </c>
      <c r="N53" s="255">
        <v>108</v>
      </c>
      <c r="O53" s="255">
        <v>88.000000000000014</v>
      </c>
      <c r="P53" s="255">
        <v>64</v>
      </c>
      <c r="Q53" s="255">
        <v>36</v>
      </c>
      <c r="R53" s="255">
        <v>33</v>
      </c>
      <c r="S53" s="255">
        <v>36</v>
      </c>
      <c r="T53" s="255">
        <v>34</v>
      </c>
      <c r="U53" s="255">
        <v>32</v>
      </c>
      <c r="V53" s="255">
        <v>40.799999999999997</v>
      </c>
      <c r="W53" s="255">
        <v>57.170000000000009</v>
      </c>
      <c r="X53" s="255">
        <v>50.16</v>
      </c>
      <c r="Y53" s="255">
        <v>53.900000000000006</v>
      </c>
      <c r="Z53" s="255">
        <v>10.199999999999999</v>
      </c>
      <c r="AA53" s="255">
        <v>8.3000000000000025</v>
      </c>
      <c r="AB53" s="255">
        <v>5.8000000000000007</v>
      </c>
      <c r="AC53" s="255">
        <v>5.4000000000000012</v>
      </c>
      <c r="AD53" s="255">
        <v>4.07</v>
      </c>
      <c r="AE53" s="255">
        <v>2.7000000000000006</v>
      </c>
      <c r="AF53" s="255">
        <v>2.2999999999999994</v>
      </c>
      <c r="AG53" s="255">
        <v>2.2000000000000006</v>
      </c>
      <c r="AH53" s="255">
        <v>1.7849999666213989</v>
      </c>
      <c r="AI53" s="255">
        <v>1.9979999959468844</v>
      </c>
      <c r="AJ53" s="255">
        <v>1.761000007390976</v>
      </c>
      <c r="AK53" s="255">
        <v>2.2820000052452087</v>
      </c>
    </row>
    <row r="54" spans="1:41" ht="15.9" customHeight="1">
      <c r="B54" s="423"/>
      <c r="C54" s="412"/>
      <c r="D54" s="407"/>
      <c r="E54" s="435"/>
      <c r="F54" s="357" t="s">
        <v>66</v>
      </c>
      <c r="G54" s="254">
        <v>3470.7818181818179</v>
      </c>
      <c r="H54" s="254">
        <v>3879.1090909090917</v>
      </c>
      <c r="I54" s="254">
        <v>4287.4363636363641</v>
      </c>
      <c r="J54" s="254">
        <v>4287.4363636363641</v>
      </c>
      <c r="K54" s="254">
        <v>4083.2727272727275</v>
      </c>
      <c r="L54" s="254">
        <v>4491.6000000000004</v>
      </c>
      <c r="M54" s="254">
        <v>3990</v>
      </c>
      <c r="N54" s="254">
        <v>2462.4</v>
      </c>
      <c r="O54" s="254">
        <v>2006.4</v>
      </c>
      <c r="P54" s="254">
        <v>1459.2</v>
      </c>
      <c r="Q54" s="254">
        <v>820.8</v>
      </c>
      <c r="R54" s="254">
        <v>752.4</v>
      </c>
      <c r="S54" s="254">
        <v>820.8</v>
      </c>
      <c r="T54" s="254">
        <v>775.2</v>
      </c>
      <c r="U54" s="254">
        <v>729.6</v>
      </c>
      <c r="V54" s="254">
        <v>930.2399999999999</v>
      </c>
      <c r="W54" s="254">
        <v>1303.4760000000001</v>
      </c>
      <c r="X54" s="254">
        <v>1143.6479999999999</v>
      </c>
      <c r="Y54" s="254">
        <v>1228.92</v>
      </c>
      <c r="Z54" s="254">
        <v>232.55999999999997</v>
      </c>
      <c r="AA54" s="254">
        <v>189.24000000000004</v>
      </c>
      <c r="AB54" s="254">
        <v>132.24</v>
      </c>
      <c r="AC54" s="254">
        <v>123.12000000000002</v>
      </c>
      <c r="AD54" s="254">
        <v>92.796000000000006</v>
      </c>
      <c r="AE54" s="254">
        <v>61.560000000000009</v>
      </c>
      <c r="AF54" s="254">
        <v>52.439999999999991</v>
      </c>
      <c r="AG54" s="254">
        <v>50.160000000000011</v>
      </c>
      <c r="AH54" s="254">
        <v>40.697999238967896</v>
      </c>
      <c r="AI54" s="254">
        <v>45.554399907588959</v>
      </c>
      <c r="AJ54" s="254">
        <v>40.150800168514252</v>
      </c>
      <c r="AK54" s="254">
        <v>52.029600119590761</v>
      </c>
    </row>
    <row r="55" spans="1:41" ht="15.9" customHeight="1">
      <c r="B55" s="421" t="s">
        <v>75</v>
      </c>
      <c r="C55" s="412"/>
      <c r="D55" s="407"/>
      <c r="E55" s="397" t="s">
        <v>71</v>
      </c>
      <c r="F55" s="357" t="s">
        <v>74</v>
      </c>
      <c r="G55" s="149">
        <v>0.16216216216216214</v>
      </c>
      <c r="H55" s="149">
        <v>0.16216216216216214</v>
      </c>
      <c r="I55" s="149">
        <v>0.16216216216216214</v>
      </c>
      <c r="J55" s="149">
        <v>0.21621621621621623</v>
      </c>
      <c r="K55" s="149">
        <v>0.3783783783783784</v>
      </c>
      <c r="L55" s="149">
        <v>1</v>
      </c>
      <c r="M55" s="149">
        <v>1</v>
      </c>
      <c r="N55" s="149">
        <v>1</v>
      </c>
      <c r="O55" s="149">
        <v>2</v>
      </c>
      <c r="P55" s="149">
        <v>3</v>
      </c>
      <c r="Q55" s="149">
        <v>7</v>
      </c>
      <c r="R55" s="149">
        <v>7</v>
      </c>
      <c r="S55" s="149">
        <v>9.0000000000000018</v>
      </c>
      <c r="T55" s="149">
        <v>8</v>
      </c>
      <c r="U55" s="149">
        <v>8.1</v>
      </c>
      <c r="V55" s="149">
        <v>72.099999999999994</v>
      </c>
      <c r="W55" s="149">
        <v>65.300000000000026</v>
      </c>
      <c r="X55" s="149">
        <v>71.399999999999977</v>
      </c>
      <c r="Y55" s="149">
        <v>71.100000000000009</v>
      </c>
      <c r="Z55" s="149">
        <v>66.800000000000011</v>
      </c>
      <c r="AA55" s="149">
        <v>76.899999999999991</v>
      </c>
      <c r="AB55" s="149">
        <v>93.100000000000009</v>
      </c>
      <c r="AC55" s="149">
        <v>76.399999999999977</v>
      </c>
      <c r="AD55" s="149">
        <v>86.399999999999977</v>
      </c>
      <c r="AE55" s="149">
        <v>56.0854</v>
      </c>
      <c r="AF55" s="149">
        <v>23.5</v>
      </c>
      <c r="AG55" s="149">
        <v>25.100000381469727</v>
      </c>
      <c r="AH55" s="149">
        <v>13.610000252723696</v>
      </c>
      <c r="AI55" s="149">
        <v>3.3699999749660492</v>
      </c>
      <c r="AJ55" s="149">
        <v>1.1199999749660492</v>
      </c>
      <c r="AK55" s="149">
        <v>0.87846998870372772</v>
      </c>
    </row>
    <row r="56" spans="1:41" ht="15.9" customHeight="1" thickBot="1">
      <c r="B56" s="422"/>
      <c r="C56" s="395"/>
      <c r="D56" s="424"/>
      <c r="E56" s="435"/>
      <c r="F56" s="28" t="s">
        <v>66</v>
      </c>
      <c r="G56" s="113">
        <v>2.7891891891891891</v>
      </c>
      <c r="H56" s="113">
        <v>2.7891891891891891</v>
      </c>
      <c r="I56" s="113">
        <v>2.7891891891891891</v>
      </c>
      <c r="J56" s="113">
        <v>3.7189189189189191</v>
      </c>
      <c r="K56" s="113">
        <v>6.5081081081081082</v>
      </c>
      <c r="L56" s="113">
        <v>17.2</v>
      </c>
      <c r="M56" s="113">
        <v>17.2</v>
      </c>
      <c r="N56" s="113">
        <v>17.2</v>
      </c>
      <c r="O56" s="113">
        <v>34.4</v>
      </c>
      <c r="P56" s="113">
        <v>51.6</v>
      </c>
      <c r="Q56" s="113">
        <v>120.4</v>
      </c>
      <c r="R56" s="113">
        <v>120.4</v>
      </c>
      <c r="S56" s="113">
        <v>154.80000000000001</v>
      </c>
      <c r="T56" s="113">
        <v>137.6</v>
      </c>
      <c r="U56" s="113">
        <v>139.32</v>
      </c>
      <c r="V56" s="113">
        <v>1240.1199999999999</v>
      </c>
      <c r="W56" s="113">
        <v>1123.1600000000003</v>
      </c>
      <c r="X56" s="113">
        <v>1228.0799999999997</v>
      </c>
      <c r="Y56" s="113">
        <v>1222.92</v>
      </c>
      <c r="Z56" s="113">
        <v>1148.9600000000003</v>
      </c>
      <c r="AA56" s="113">
        <v>1322.6799999999998</v>
      </c>
      <c r="AB56" s="113">
        <v>1601.32</v>
      </c>
      <c r="AC56" s="113">
        <v>1314.0799999999997</v>
      </c>
      <c r="AD56" s="113">
        <v>1486.0799999999997</v>
      </c>
      <c r="AE56" s="113">
        <v>964.66888000000006</v>
      </c>
      <c r="AF56" s="113">
        <v>404.2</v>
      </c>
      <c r="AG56" s="113">
        <v>431.72000656127932</v>
      </c>
      <c r="AH56" s="113">
        <v>234.09200434684755</v>
      </c>
      <c r="AI56" s="113">
        <v>57.963999569416046</v>
      </c>
      <c r="AJ56" s="113">
        <v>19.263999569416047</v>
      </c>
      <c r="AK56" s="113">
        <v>15.109683805704117</v>
      </c>
    </row>
    <row r="57" spans="1:41" ht="15.9" customHeight="1" thickTop="1">
      <c r="B57" s="45" t="s">
        <v>76</v>
      </c>
      <c r="C57" s="44"/>
      <c r="D57" s="46"/>
      <c r="E57" s="49"/>
      <c r="F57" s="31" t="s">
        <v>66</v>
      </c>
      <c r="G57" s="114">
        <f>SUM(G51,G52,G54,G56)</f>
        <v>19734.725297218014</v>
      </c>
      <c r="H57" s="114">
        <f t="shared" ref="H57:AE57" si="35">SUM(H51,H52,H54,H56)</f>
        <v>21614.679986866231</v>
      </c>
      <c r="I57" s="114">
        <f t="shared" si="35"/>
        <v>22307.533299165585</v>
      </c>
      <c r="J57" s="114">
        <f t="shared" si="35"/>
        <v>21944.527753300703</v>
      </c>
      <c r="K57" s="114">
        <f t="shared" si="35"/>
        <v>23709.427501281727</v>
      </c>
      <c r="L57" s="114">
        <f t="shared" si="35"/>
        <v>27442.178288157691</v>
      </c>
      <c r="M57" s="114">
        <f t="shared" si="35"/>
        <v>25474.956261588904</v>
      </c>
      <c r="N57" s="114">
        <f t="shared" si="35"/>
        <v>23182.24755931152</v>
      </c>
      <c r="O57" s="114">
        <f t="shared" si="35"/>
        <v>21429.036717661656</v>
      </c>
      <c r="P57" s="114">
        <f t="shared" si="35"/>
        <v>21103.363286183903</v>
      </c>
      <c r="Q57" s="114">
        <f t="shared" si="35"/>
        <v>18586.698565839666</v>
      </c>
      <c r="R57" s="114">
        <f t="shared" si="35"/>
        <v>14449.469686183904</v>
      </c>
      <c r="S57" s="114">
        <f t="shared" si="35"/>
        <v>10354.177986183902</v>
      </c>
      <c r="T57" s="114">
        <f t="shared" si="35"/>
        <v>8998.3616399286711</v>
      </c>
      <c r="U57" s="114">
        <f t="shared" si="35"/>
        <v>3807.5044222670185</v>
      </c>
      <c r="V57" s="114">
        <f t="shared" si="35"/>
        <v>4246.4076343619163</v>
      </c>
      <c r="W57" s="114">
        <f t="shared" si="35"/>
        <v>4715.5024671452938</v>
      </c>
      <c r="X57" s="114">
        <f t="shared" si="35"/>
        <v>3980.5797082788031</v>
      </c>
      <c r="Y57" s="114">
        <f t="shared" si="35"/>
        <v>4000.7602602729107</v>
      </c>
      <c r="Z57" s="114">
        <f t="shared" si="35"/>
        <v>2124.2928602729107</v>
      </c>
      <c r="AA57" s="114">
        <f t="shared" si="35"/>
        <v>1941.6737602729104</v>
      </c>
      <c r="AB57" s="114">
        <f t="shared" si="35"/>
        <v>2107.6390602729107</v>
      </c>
      <c r="AC57" s="114">
        <f t="shared" si="35"/>
        <v>1723.0641937729101</v>
      </c>
      <c r="AD57" s="114">
        <f t="shared" si="35"/>
        <v>1837.1128602729102</v>
      </c>
      <c r="AE57" s="114">
        <f t="shared" si="35"/>
        <v>1257.8504402729106</v>
      </c>
      <c r="AF57" s="114">
        <f t="shared" ref="AF57" si="36">SUM(AF51,AF52,AF54,AF56)</f>
        <v>683.80716027291055</v>
      </c>
      <c r="AG57" s="114">
        <f t="shared" ref="AG57:AH57" si="37">SUM(AG51,AG52,AG54,AG56)</f>
        <v>751.32189314944094</v>
      </c>
      <c r="AH57" s="114">
        <f t="shared" si="37"/>
        <v>489.32546457417538</v>
      </c>
      <c r="AI57" s="114">
        <f t="shared" ref="AI57:AJ57" si="38">SUM(AI51,AI52,AI54,AI56)</f>
        <v>291.19975883788993</v>
      </c>
      <c r="AJ57" s="114">
        <f t="shared" si="38"/>
        <v>255.95895993109875</v>
      </c>
      <c r="AK57" s="114">
        <f t="shared" ref="AK57" si="39">SUM(AK51,AK52,AK54,AK56)</f>
        <v>357.3312239709299</v>
      </c>
      <c r="AL57" s="20"/>
    </row>
    <row r="58" spans="1:41" ht="12" customHeight="1">
      <c r="B58" s="201"/>
      <c r="C58" s="201"/>
      <c r="D58" s="202"/>
      <c r="E58" s="53"/>
      <c r="F58" s="243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48"/>
      <c r="AE58" s="48"/>
      <c r="AF58" s="48"/>
      <c r="AG58" s="48"/>
      <c r="AH58" s="48"/>
      <c r="AI58" s="203"/>
      <c r="AJ58" s="48"/>
      <c r="AK58" s="48"/>
      <c r="AL58" s="19"/>
      <c r="AO58" s="22"/>
    </row>
    <row r="59" spans="1:41" ht="12" customHeight="1">
      <c r="B59" s="26"/>
      <c r="C59" s="36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48"/>
      <c r="AE59" s="48"/>
      <c r="AF59" s="48"/>
      <c r="AG59" s="48"/>
      <c r="AH59" s="48"/>
      <c r="AI59" s="21"/>
      <c r="AJ59" s="21"/>
      <c r="AK59" s="21"/>
      <c r="AL59" s="21"/>
      <c r="AM59" s="21"/>
      <c r="AN59" s="21"/>
      <c r="AO59" s="22"/>
    </row>
    <row r="60" spans="1:41" ht="12" customHeight="1">
      <c r="B60" s="1" t="s">
        <v>77</v>
      </c>
      <c r="C60" s="36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48"/>
      <c r="AE60" s="48"/>
      <c r="AF60" s="48"/>
      <c r="AG60" s="48"/>
      <c r="AH60" s="48"/>
      <c r="AI60" s="48"/>
      <c r="AJ60" s="48"/>
      <c r="AK60" s="48"/>
      <c r="AL60" s="48"/>
      <c r="AO60" s="22"/>
    </row>
    <row r="61" spans="1:41" ht="12.75" customHeight="1">
      <c r="B61" s="176" t="s">
        <v>10</v>
      </c>
      <c r="C61" s="392"/>
      <c r="D61" s="392"/>
      <c r="E61" s="393"/>
      <c r="F61" s="237" t="s">
        <v>11</v>
      </c>
      <c r="G61" s="159">
        <v>1990</v>
      </c>
      <c r="H61" s="127">
        <f t="shared" ref="H61:AK61" si="40">G61+1</f>
        <v>1991</v>
      </c>
      <c r="I61" s="127">
        <f t="shared" si="40"/>
        <v>1992</v>
      </c>
      <c r="J61" s="127">
        <f t="shared" si="40"/>
        <v>1993</v>
      </c>
      <c r="K61" s="127">
        <f t="shared" si="40"/>
        <v>1994</v>
      </c>
      <c r="L61" s="127">
        <f t="shared" si="40"/>
        <v>1995</v>
      </c>
      <c r="M61" s="127">
        <f t="shared" si="40"/>
        <v>1996</v>
      </c>
      <c r="N61" s="127">
        <f t="shared" si="40"/>
        <v>1997</v>
      </c>
      <c r="O61" s="127">
        <f t="shared" si="40"/>
        <v>1998</v>
      </c>
      <c r="P61" s="127">
        <f t="shared" si="40"/>
        <v>1999</v>
      </c>
      <c r="Q61" s="127">
        <f t="shared" si="40"/>
        <v>2000</v>
      </c>
      <c r="R61" s="127">
        <f t="shared" si="40"/>
        <v>2001</v>
      </c>
      <c r="S61" s="127">
        <f t="shared" si="40"/>
        <v>2002</v>
      </c>
      <c r="T61" s="127">
        <f t="shared" si="40"/>
        <v>2003</v>
      </c>
      <c r="U61" s="127">
        <f t="shared" si="40"/>
        <v>2004</v>
      </c>
      <c r="V61" s="127">
        <f t="shared" si="40"/>
        <v>2005</v>
      </c>
      <c r="W61" s="127">
        <f t="shared" si="40"/>
        <v>2006</v>
      </c>
      <c r="X61" s="127">
        <f t="shared" si="40"/>
        <v>2007</v>
      </c>
      <c r="Y61" s="127">
        <f t="shared" si="40"/>
        <v>2008</v>
      </c>
      <c r="Z61" s="127">
        <f t="shared" si="40"/>
        <v>2009</v>
      </c>
      <c r="AA61" s="127">
        <f t="shared" si="40"/>
        <v>2010</v>
      </c>
      <c r="AB61" s="127">
        <f t="shared" si="40"/>
        <v>2011</v>
      </c>
      <c r="AC61" s="127">
        <f t="shared" si="40"/>
        <v>2012</v>
      </c>
      <c r="AD61" s="127">
        <f t="shared" si="40"/>
        <v>2013</v>
      </c>
      <c r="AE61" s="127">
        <f t="shared" si="40"/>
        <v>2014</v>
      </c>
      <c r="AF61" s="127">
        <f t="shared" si="40"/>
        <v>2015</v>
      </c>
      <c r="AG61" s="127">
        <f t="shared" si="40"/>
        <v>2016</v>
      </c>
      <c r="AH61" s="127">
        <f t="shared" si="40"/>
        <v>2017</v>
      </c>
      <c r="AI61" s="127">
        <f t="shared" si="40"/>
        <v>2018</v>
      </c>
      <c r="AJ61" s="127">
        <f t="shared" si="40"/>
        <v>2019</v>
      </c>
      <c r="AK61" s="127">
        <f t="shared" si="40"/>
        <v>2020</v>
      </c>
      <c r="AL61" s="22"/>
    </row>
    <row r="62" spans="1:41" ht="32.1" customHeight="1">
      <c r="B62" s="388" t="s">
        <v>12</v>
      </c>
      <c r="C62" s="425" t="s">
        <v>78</v>
      </c>
      <c r="D62" s="436" t="s">
        <v>79</v>
      </c>
      <c r="E62" s="354" t="s">
        <v>80</v>
      </c>
      <c r="F62" s="356" t="s">
        <v>15</v>
      </c>
      <c r="G62" s="178">
        <v>298.11799813345272</v>
      </c>
      <c r="H62" s="178">
        <v>274.39323086462639</v>
      </c>
      <c r="I62" s="178">
        <v>292.43726928823384</v>
      </c>
      <c r="J62" s="178">
        <v>300.72238086496651</v>
      </c>
      <c r="K62" s="178">
        <v>315.79209827112919</v>
      </c>
      <c r="L62" s="178">
        <v>327.74714746569873</v>
      </c>
      <c r="M62" s="178">
        <v>350.74959246312847</v>
      </c>
      <c r="N62" s="178">
        <v>356.07490413748343</v>
      </c>
      <c r="O62" s="178">
        <v>255.98374325408707</v>
      </c>
      <c r="P62" s="178">
        <v>189.67850852192137</v>
      </c>
      <c r="Q62" s="178">
        <v>190.07617145061027</v>
      </c>
      <c r="R62" s="178">
        <v>148.03646423803229</v>
      </c>
      <c r="S62" s="178">
        <v>151.39620190075809</v>
      </c>
      <c r="T62" s="178">
        <v>175.16196761413673</v>
      </c>
      <c r="U62" s="178">
        <v>205.8684764349415</v>
      </c>
      <c r="V62" s="178">
        <v>230.89609086303184</v>
      </c>
      <c r="W62" s="178">
        <v>166.3317064217735</v>
      </c>
      <c r="X62" s="178">
        <v>200.77951842123457</v>
      </c>
      <c r="Y62" s="178">
        <v>144.55216668809052</v>
      </c>
      <c r="Z62" s="178">
        <v>103.60863689949694</v>
      </c>
      <c r="AA62" s="178">
        <v>151.91901724999713</v>
      </c>
      <c r="AB62" s="178">
        <v>153.76138269945301</v>
      </c>
      <c r="AC62" s="178">
        <v>167.27616565664158</v>
      </c>
      <c r="AD62" s="178">
        <v>140.449154222234</v>
      </c>
      <c r="AE62" s="178">
        <v>160.003208876478</v>
      </c>
      <c r="AF62" s="178">
        <v>131.57716965261403</v>
      </c>
      <c r="AG62" s="178">
        <v>143.00348208796237</v>
      </c>
      <c r="AH62" s="178">
        <v>170.34501137298315</v>
      </c>
      <c r="AI62" s="178">
        <v>174.75867158821507</v>
      </c>
      <c r="AJ62" s="178">
        <v>139.08401937058142</v>
      </c>
      <c r="AK62" s="178">
        <v>90.658012489686087</v>
      </c>
      <c r="AL62" s="22"/>
    </row>
    <row r="63" spans="1:41" ht="32.1" customHeight="1">
      <c r="B63" s="410"/>
      <c r="C63" s="426"/>
      <c r="D63" s="423"/>
      <c r="E63" s="354" t="s">
        <v>468</v>
      </c>
      <c r="F63" s="356" t="s">
        <v>15</v>
      </c>
      <c r="G63" s="169">
        <v>6888.113545641053</v>
      </c>
      <c r="H63" s="178">
        <v>6768.389480287382</v>
      </c>
      <c r="I63" s="178">
        <v>6470.9803716518754</v>
      </c>
      <c r="J63" s="178">
        <v>6321.4704060653003</v>
      </c>
      <c r="K63" s="178">
        <v>6310.4289938204493</v>
      </c>
      <c r="L63" s="178">
        <v>6492.3730904753802</v>
      </c>
      <c r="M63" s="178">
        <v>6490.5306486100944</v>
      </c>
      <c r="N63" s="178">
        <v>6449.6463157153166</v>
      </c>
      <c r="O63" s="178">
        <v>6263.9816888049463</v>
      </c>
      <c r="P63" s="178">
        <v>6257.0535540626779</v>
      </c>
      <c r="Q63" s="178">
        <v>6538.4013028756362</v>
      </c>
      <c r="R63" s="178">
        <v>6603.120709495849</v>
      </c>
      <c r="S63" s="178">
        <v>6438.5889518754557</v>
      </c>
      <c r="T63" s="178">
        <v>6180.3411433690935</v>
      </c>
      <c r="U63" s="178">
        <v>6266.2370387903929</v>
      </c>
      <c r="V63" s="178">
        <v>6254.707938495746</v>
      </c>
      <c r="W63" s="178">
        <v>6390.4225814149049</v>
      </c>
      <c r="X63" s="178">
        <v>6482.9180377758366</v>
      </c>
      <c r="Y63" s="178">
        <v>6080.7965496801762</v>
      </c>
      <c r="Z63" s="178">
        <v>5356.3568834856833</v>
      </c>
      <c r="AA63" s="178">
        <v>5940.8388766016487</v>
      </c>
      <c r="AB63" s="178">
        <v>5803.2870659948021</v>
      </c>
      <c r="AC63" s="178">
        <v>5889.1234466143451</v>
      </c>
      <c r="AD63" s="178">
        <v>6043.9031889062262</v>
      </c>
      <c r="AE63" s="178">
        <v>5960.703488623416</v>
      </c>
      <c r="AF63" s="178">
        <v>5807.7992988780152</v>
      </c>
      <c r="AG63" s="178">
        <v>5692.9379765240647</v>
      </c>
      <c r="AH63" s="178">
        <v>5575.7417172273872</v>
      </c>
      <c r="AI63" s="178">
        <v>5495.0482947879982</v>
      </c>
      <c r="AJ63" s="178">
        <v>5341.0277162207094</v>
      </c>
      <c r="AK63" s="178">
        <v>5218.8023104493213</v>
      </c>
      <c r="AL63" s="22"/>
    </row>
    <row r="64" spans="1:41" ht="15.9" customHeight="1">
      <c r="A64" s="172"/>
      <c r="B64" s="410"/>
      <c r="C64" s="427"/>
      <c r="D64" s="437"/>
      <c r="E64" s="164" t="s">
        <v>469</v>
      </c>
      <c r="F64" s="356" t="s">
        <v>15</v>
      </c>
      <c r="G64" s="169">
        <v>25.128472758615885</v>
      </c>
      <c r="H64" s="169">
        <v>30.575937425131642</v>
      </c>
      <c r="I64" s="169">
        <v>34.771883417402712</v>
      </c>
      <c r="J64" s="169">
        <v>41.073962959930867</v>
      </c>
      <c r="K64" s="169">
        <v>49.82405782400614</v>
      </c>
      <c r="L64" s="169">
        <v>56.335564249349204</v>
      </c>
      <c r="M64" s="169">
        <v>63.685233078854786</v>
      </c>
      <c r="N64" s="169">
        <v>71.040516600245226</v>
      </c>
      <c r="O64" s="169">
        <v>72.116748079992831</v>
      </c>
      <c r="P64" s="169">
        <v>87.765301660647168</v>
      </c>
      <c r="Q64" s="169">
        <v>102.32819824088972</v>
      </c>
      <c r="R64" s="169">
        <v>114.48463201458924</v>
      </c>
      <c r="S64" s="169">
        <v>135.71850487336005</v>
      </c>
      <c r="T64" s="169">
        <v>148.65417942304123</v>
      </c>
      <c r="U64" s="169">
        <v>168.16391693711881</v>
      </c>
      <c r="V64" s="169">
        <v>173.8546726292814</v>
      </c>
      <c r="W64" s="169">
        <v>200.27202943028615</v>
      </c>
      <c r="X64" s="169">
        <v>218.1514353954924</v>
      </c>
      <c r="Y64" s="169">
        <v>209.36604069123158</v>
      </c>
      <c r="Z64" s="169">
        <v>211.59037717724516</v>
      </c>
      <c r="AA64" s="169">
        <v>243.07271043718168</v>
      </c>
      <c r="AB64" s="169">
        <v>210.84555418533273</v>
      </c>
      <c r="AC64" s="169">
        <v>212.41920417078046</v>
      </c>
      <c r="AD64" s="169">
        <v>231.13282608224199</v>
      </c>
      <c r="AE64" s="169">
        <v>221.60216243916807</v>
      </c>
      <c r="AF64" s="169">
        <v>201.46072777993311</v>
      </c>
      <c r="AG64" s="169">
        <v>192.96242085663712</v>
      </c>
      <c r="AH64" s="169">
        <v>173.28314144451772</v>
      </c>
      <c r="AI64" s="169">
        <v>163.40252896870359</v>
      </c>
      <c r="AJ64" s="169">
        <v>151.55789108742346</v>
      </c>
      <c r="AK64" s="169">
        <v>120.24435874716525</v>
      </c>
      <c r="AL64" s="22"/>
    </row>
    <row r="65" spans="2:41" ht="15.9" customHeight="1" thickBot="1">
      <c r="B65" s="438"/>
      <c r="C65" s="240" t="s">
        <v>81</v>
      </c>
      <c r="D65" s="390" t="s">
        <v>82</v>
      </c>
      <c r="E65" s="409"/>
      <c r="F65" s="156" t="s">
        <v>15</v>
      </c>
      <c r="G65" s="169">
        <v>57.97</v>
      </c>
      <c r="H65" s="169">
        <v>48.650599999999997</v>
      </c>
      <c r="I65" s="169">
        <v>32.609400000000001</v>
      </c>
      <c r="J65" s="169">
        <v>30.035599999999999</v>
      </c>
      <c r="K65" s="169">
        <v>29.965899999999998</v>
      </c>
      <c r="L65" s="169">
        <v>29.474599999999999</v>
      </c>
      <c r="M65" s="169">
        <v>29.236599999999999</v>
      </c>
      <c r="N65" s="169">
        <v>28.4053</v>
      </c>
      <c r="O65" s="169">
        <v>25.576499999999999</v>
      </c>
      <c r="P65" s="169">
        <v>16.449200000000001</v>
      </c>
      <c r="Q65" s="169">
        <v>11.05</v>
      </c>
      <c r="R65" s="169">
        <v>11.3475</v>
      </c>
      <c r="S65" s="169">
        <v>10.71</v>
      </c>
      <c r="T65" s="169">
        <v>10.992199999999999</v>
      </c>
      <c r="U65" s="169">
        <v>10.9344</v>
      </c>
      <c r="V65" s="169">
        <v>11.032999999999999</v>
      </c>
      <c r="W65" s="169">
        <v>11.22</v>
      </c>
      <c r="X65" s="169">
        <v>11.237</v>
      </c>
      <c r="Y65" s="169">
        <v>11.22</v>
      </c>
      <c r="Z65" s="169">
        <v>8.3810000000000002</v>
      </c>
      <c r="AA65" s="169">
        <v>7.9390000000000001</v>
      </c>
      <c r="AB65" s="169">
        <v>7.9390000000000001</v>
      </c>
      <c r="AC65" s="169">
        <v>6.9275000000000002</v>
      </c>
      <c r="AD65" s="169">
        <v>5.0149999999999997</v>
      </c>
      <c r="AE65" s="169">
        <v>0.99960000000000004</v>
      </c>
      <c r="AF65" s="169" t="s">
        <v>473</v>
      </c>
      <c r="AG65" s="169" t="s">
        <v>473</v>
      </c>
      <c r="AH65" s="169" t="s">
        <v>473</v>
      </c>
      <c r="AI65" s="169" t="s">
        <v>473</v>
      </c>
      <c r="AJ65" s="169" t="s">
        <v>473</v>
      </c>
      <c r="AK65" s="169" t="s">
        <v>473</v>
      </c>
      <c r="AL65" s="22"/>
    </row>
    <row r="66" spans="2:41" ht="15.9" customHeight="1" thickTop="1">
      <c r="B66" s="439"/>
      <c r="C66" s="32" t="s">
        <v>25</v>
      </c>
      <c r="D66" s="32"/>
      <c r="E66" s="30"/>
      <c r="F66" s="31" t="s">
        <v>15</v>
      </c>
      <c r="G66" s="171">
        <v>7269.330016533122</v>
      </c>
      <c r="H66" s="171">
        <v>7122.0092485771402</v>
      </c>
      <c r="I66" s="171">
        <v>6830.7989243575121</v>
      </c>
      <c r="J66" s="171">
        <v>6693.3023498901985</v>
      </c>
      <c r="K66" s="171">
        <v>6706.0110499155853</v>
      </c>
      <c r="L66" s="171">
        <v>6905.9304021904272</v>
      </c>
      <c r="M66" s="171">
        <v>6934.2020741520782</v>
      </c>
      <c r="N66" s="171">
        <v>6905.1670364530464</v>
      </c>
      <c r="O66" s="171">
        <v>6617.6586801390267</v>
      </c>
      <c r="P66" s="171">
        <v>6550.9465642452469</v>
      </c>
      <c r="Q66" s="171">
        <v>6841.8556725671369</v>
      </c>
      <c r="R66" s="171">
        <v>6876.9893057484696</v>
      </c>
      <c r="S66" s="171">
        <v>6736.4136586495733</v>
      </c>
      <c r="T66" s="171">
        <v>6515.1494904062711</v>
      </c>
      <c r="U66" s="171">
        <v>6651.2038321624541</v>
      </c>
      <c r="V66" s="171">
        <v>6670.4917019880595</v>
      </c>
      <c r="W66" s="171">
        <v>6768.246317266965</v>
      </c>
      <c r="X66" s="171">
        <v>6913.0859915925639</v>
      </c>
      <c r="Y66" s="171">
        <v>6445.9347570594982</v>
      </c>
      <c r="Z66" s="171">
        <v>5679.9368975624257</v>
      </c>
      <c r="AA66" s="171">
        <v>6343.7696042888274</v>
      </c>
      <c r="AB66" s="171">
        <v>6175.8330028795881</v>
      </c>
      <c r="AC66" s="171">
        <v>6275.7463164417668</v>
      </c>
      <c r="AD66" s="171">
        <v>6420.5001692107026</v>
      </c>
      <c r="AE66" s="171">
        <v>6343.3084599390622</v>
      </c>
      <c r="AF66" s="171">
        <v>6140.8371963105637</v>
      </c>
      <c r="AG66" s="171">
        <v>6028.9038794686649</v>
      </c>
      <c r="AH66" s="171">
        <v>5919.3698700448886</v>
      </c>
      <c r="AI66" s="171">
        <v>5833.2094953449168</v>
      </c>
      <c r="AJ66" s="171">
        <v>5631.6696266787148</v>
      </c>
      <c r="AK66" s="171">
        <v>5429.704681686173</v>
      </c>
      <c r="AN66" s="168"/>
    </row>
    <row r="67" spans="2:41" ht="32.1" customHeight="1">
      <c r="B67" s="388" t="s">
        <v>46</v>
      </c>
      <c r="C67" s="91" t="s">
        <v>78</v>
      </c>
      <c r="D67" s="256" t="s">
        <v>79</v>
      </c>
      <c r="E67" s="366" t="s">
        <v>80</v>
      </c>
      <c r="F67" s="241" t="s">
        <v>48</v>
      </c>
      <c r="G67" s="170">
        <v>0.73681869311999992</v>
      </c>
      <c r="H67" s="180">
        <v>0.69606028800000008</v>
      </c>
      <c r="I67" s="180">
        <v>0.69810342912000001</v>
      </c>
      <c r="J67" s="180">
        <v>0.67303107072000012</v>
      </c>
      <c r="K67" s="180">
        <v>0.70833563136</v>
      </c>
      <c r="L67" s="180">
        <v>0.71661726720000007</v>
      </c>
      <c r="M67" s="180">
        <v>0.73306169856000003</v>
      </c>
      <c r="N67" s="180">
        <v>0.7308205056</v>
      </c>
      <c r="O67" s="180">
        <v>0.64502544384000005</v>
      </c>
      <c r="P67" s="180">
        <v>0.64253776896000003</v>
      </c>
      <c r="Q67" s="180">
        <v>0.67144425984</v>
      </c>
      <c r="R67" s="180">
        <v>0.63113075712000011</v>
      </c>
      <c r="S67" s="180">
        <v>0.66558555648000006</v>
      </c>
      <c r="T67" s="180">
        <v>0.66439190016000005</v>
      </c>
      <c r="U67" s="180">
        <v>0.68420242944000009</v>
      </c>
      <c r="V67" s="180">
        <v>0.67516240896000002</v>
      </c>
      <c r="W67" s="180">
        <v>0.70465425408000015</v>
      </c>
      <c r="X67" s="180">
        <v>0.71278935552000011</v>
      </c>
      <c r="Y67" s="180">
        <v>0.60565077504000009</v>
      </c>
      <c r="Z67" s="180">
        <v>0.50883674111999999</v>
      </c>
      <c r="AA67" s="180">
        <v>0.58615123968000005</v>
      </c>
      <c r="AB67" s="180">
        <v>0.6039709286399999</v>
      </c>
      <c r="AC67" s="180">
        <v>0.59130192384000002</v>
      </c>
      <c r="AD67" s="180">
        <v>0.59885650944000002</v>
      </c>
      <c r="AE67" s="180">
        <v>0.59079218688000001</v>
      </c>
      <c r="AF67" s="180">
        <v>0.54936055295999997</v>
      </c>
      <c r="AG67" s="180">
        <v>0.55097726975999994</v>
      </c>
      <c r="AH67" s="180">
        <v>0.59019683328000005</v>
      </c>
      <c r="AI67" s="180">
        <v>0.59772768768000006</v>
      </c>
      <c r="AJ67" s="180">
        <v>0.5373233971200001</v>
      </c>
      <c r="AK67" s="180">
        <v>0.48845210112000004</v>
      </c>
      <c r="AL67" s="22"/>
    </row>
    <row r="68" spans="2:41" ht="15.9" customHeight="1" thickBot="1">
      <c r="B68" s="410"/>
      <c r="C68" s="251" t="s">
        <v>83</v>
      </c>
      <c r="D68" s="428" t="s">
        <v>84</v>
      </c>
      <c r="E68" s="429"/>
      <c r="F68" s="356" t="s">
        <v>48</v>
      </c>
      <c r="G68" s="258">
        <v>0.18503424000000002</v>
      </c>
      <c r="H68" s="258">
        <v>0.17724524544</v>
      </c>
      <c r="I68" s="258">
        <v>0.14778828288000001</v>
      </c>
      <c r="J68" s="258">
        <v>0.12226208256000001</v>
      </c>
      <c r="K68" s="258">
        <v>0.12271813632</v>
      </c>
      <c r="L68" s="258">
        <v>0.13695206400000001</v>
      </c>
      <c r="M68" s="258">
        <v>0.13445600256000001</v>
      </c>
      <c r="N68" s="258">
        <v>0.14184050687999999</v>
      </c>
      <c r="O68" s="258">
        <v>0.12387331584000001</v>
      </c>
      <c r="P68" s="258">
        <v>0.12336740352</v>
      </c>
      <c r="Q68" s="258">
        <v>0.13032069120000003</v>
      </c>
      <c r="R68" s="258">
        <v>0.12331726848000001</v>
      </c>
      <c r="S68" s="258">
        <v>0.1267540992</v>
      </c>
      <c r="T68" s="258">
        <v>0.12142858752000001</v>
      </c>
      <c r="U68" s="258">
        <v>0.12567555072</v>
      </c>
      <c r="V68" s="258">
        <v>0.1289193984</v>
      </c>
      <c r="W68" s="258">
        <v>0.11242165248000001</v>
      </c>
      <c r="X68" s="258">
        <v>0.11105155584</v>
      </c>
      <c r="Y68" s="258">
        <v>0.10979403264000002</v>
      </c>
      <c r="Z68" s="258">
        <v>0.10826519040000002</v>
      </c>
      <c r="AA68" s="258">
        <v>0.12173313024</v>
      </c>
      <c r="AB68" s="258">
        <v>0.11440829951999999</v>
      </c>
      <c r="AC68" s="258">
        <v>0.12848103936000002</v>
      </c>
      <c r="AD68" s="258">
        <v>0.12743645183999999</v>
      </c>
      <c r="AE68" s="258">
        <v>0.11650931712000005</v>
      </c>
      <c r="AF68" s="258">
        <v>0.11811451392</v>
      </c>
      <c r="AG68" s="258">
        <v>0.10889362944</v>
      </c>
      <c r="AH68" s="258">
        <v>0.10703144448000002</v>
      </c>
      <c r="AI68" s="258">
        <v>0.11384064000000002</v>
      </c>
      <c r="AJ68" s="258">
        <v>0.11220383232</v>
      </c>
      <c r="AK68" s="258">
        <v>8.1973048320000005E-2</v>
      </c>
      <c r="AL68" s="22"/>
    </row>
    <row r="69" spans="2:41" ht="15.9" customHeight="1" thickTop="1">
      <c r="B69" s="417"/>
      <c r="C69" s="44" t="s">
        <v>25</v>
      </c>
      <c r="D69" s="46"/>
      <c r="E69" s="44"/>
      <c r="F69" s="31" t="s">
        <v>48</v>
      </c>
      <c r="G69" s="40">
        <v>0.92185293311999994</v>
      </c>
      <c r="H69" s="40">
        <v>0.87330553344000006</v>
      </c>
      <c r="I69" s="40">
        <v>0.84589171200000002</v>
      </c>
      <c r="J69" s="40">
        <v>0.79529315328000016</v>
      </c>
      <c r="K69" s="40">
        <v>0.83105376768000006</v>
      </c>
      <c r="L69" s="40">
        <v>0.85356933120000011</v>
      </c>
      <c r="M69" s="40">
        <v>0.86751770112000004</v>
      </c>
      <c r="N69" s="40">
        <v>0.87266101248000005</v>
      </c>
      <c r="O69" s="40">
        <v>0.7688987596800001</v>
      </c>
      <c r="P69" s="40">
        <v>0.76590517248000001</v>
      </c>
      <c r="Q69" s="40">
        <v>0.80176495104000001</v>
      </c>
      <c r="R69" s="40">
        <v>0.75444802560000013</v>
      </c>
      <c r="S69" s="40">
        <v>0.79233965568000009</v>
      </c>
      <c r="T69" s="40">
        <v>0.78582048768000001</v>
      </c>
      <c r="U69" s="40">
        <v>0.80987798016000012</v>
      </c>
      <c r="V69" s="40">
        <v>0.80408180736000001</v>
      </c>
      <c r="W69" s="40">
        <v>0.81707590656000018</v>
      </c>
      <c r="X69" s="40">
        <v>0.82384091136000015</v>
      </c>
      <c r="Y69" s="40">
        <v>0.71544480768000007</v>
      </c>
      <c r="Z69" s="40">
        <v>0.61710193152000004</v>
      </c>
      <c r="AA69" s="40">
        <v>0.70788436992000003</v>
      </c>
      <c r="AB69" s="40">
        <v>0.71837922815999988</v>
      </c>
      <c r="AC69" s="40">
        <v>0.71978296320000001</v>
      </c>
      <c r="AD69" s="40">
        <v>0.72629296127999998</v>
      </c>
      <c r="AE69" s="40">
        <v>0.70730150400000003</v>
      </c>
      <c r="AF69" s="40">
        <v>0.66747506688000002</v>
      </c>
      <c r="AG69" s="40">
        <v>0.65987089919999997</v>
      </c>
      <c r="AH69" s="40">
        <v>0.69722827776000007</v>
      </c>
      <c r="AI69" s="40">
        <v>0.71156832768000011</v>
      </c>
      <c r="AJ69" s="40">
        <v>0.64952722944000008</v>
      </c>
      <c r="AK69" s="40">
        <v>0.57042514944</v>
      </c>
    </row>
    <row r="70" spans="2:41" ht="15.9" customHeight="1" thickBot="1">
      <c r="B70" s="417"/>
      <c r="C70" s="252" t="s">
        <v>25</v>
      </c>
      <c r="D70" s="370"/>
      <c r="E70" s="252"/>
      <c r="F70" s="357" t="s">
        <v>53</v>
      </c>
      <c r="G70" s="169">
        <v>23.046323328</v>
      </c>
      <c r="H70" s="169">
        <v>21.832638336000002</v>
      </c>
      <c r="I70" s="169">
        <v>21.147292799999999</v>
      </c>
      <c r="J70" s="169">
        <v>19.882328832000002</v>
      </c>
      <c r="K70" s="169">
        <v>20.776344192</v>
      </c>
      <c r="L70" s="169">
        <v>21.339233280000002</v>
      </c>
      <c r="M70" s="169">
        <v>21.687942528000001</v>
      </c>
      <c r="N70" s="169">
        <v>21.816525312000003</v>
      </c>
      <c r="O70" s="169">
        <v>19.222468992000003</v>
      </c>
      <c r="P70" s="169">
        <v>19.147629311999999</v>
      </c>
      <c r="Q70" s="169">
        <v>20.044123775999999</v>
      </c>
      <c r="R70" s="169">
        <v>18.861200640000003</v>
      </c>
      <c r="S70" s="169">
        <v>19.808491392000001</v>
      </c>
      <c r="T70" s="169">
        <v>19.645512192000002</v>
      </c>
      <c r="U70" s="169">
        <v>20.246949504000003</v>
      </c>
      <c r="V70" s="169">
        <v>20.102045184000001</v>
      </c>
      <c r="W70" s="169">
        <v>20.426897664000006</v>
      </c>
      <c r="X70" s="169">
        <v>20.596022784000002</v>
      </c>
      <c r="Y70" s="169">
        <v>17.886120192000003</v>
      </c>
      <c r="Z70" s="169">
        <v>15.427548288000001</v>
      </c>
      <c r="AA70" s="169">
        <v>17.697109248</v>
      </c>
      <c r="AB70" s="169">
        <v>17.959480703999997</v>
      </c>
      <c r="AC70" s="169">
        <v>17.99457408</v>
      </c>
      <c r="AD70" s="169">
        <v>18.157324031999998</v>
      </c>
      <c r="AE70" s="169">
        <v>17.6825376</v>
      </c>
      <c r="AF70" s="169">
        <v>16.686876672</v>
      </c>
      <c r="AG70" s="169">
        <v>16.496772480000001</v>
      </c>
      <c r="AH70" s="169">
        <v>17.430706944000001</v>
      </c>
      <c r="AI70" s="169">
        <v>17.789208192000004</v>
      </c>
      <c r="AJ70" s="169">
        <v>16.238180736</v>
      </c>
      <c r="AK70" s="169">
        <v>14.260628735999999</v>
      </c>
    </row>
    <row r="71" spans="2:41" ht="15.9" customHeight="1" thickTop="1">
      <c r="B71" s="45" t="s">
        <v>85</v>
      </c>
      <c r="C71" s="50"/>
      <c r="D71" s="51"/>
      <c r="E71" s="52"/>
      <c r="F71" s="31" t="s">
        <v>53</v>
      </c>
      <c r="G71" s="175">
        <f>G66+G70</f>
        <v>7292.3763398611218</v>
      </c>
      <c r="H71" s="114">
        <f t="shared" ref="H71:AI71" si="41">H66+H70</f>
        <v>7143.8418869131401</v>
      </c>
      <c r="I71" s="114">
        <f t="shared" si="41"/>
        <v>6851.9462171575124</v>
      </c>
      <c r="J71" s="114">
        <f t="shared" si="41"/>
        <v>6713.1846787221984</v>
      </c>
      <c r="K71" s="114">
        <f t="shared" si="41"/>
        <v>6726.787394107585</v>
      </c>
      <c r="L71" s="114">
        <f t="shared" si="41"/>
        <v>6927.2696354704276</v>
      </c>
      <c r="M71" s="114">
        <f t="shared" si="41"/>
        <v>6955.8900166800786</v>
      </c>
      <c r="N71" s="114">
        <f t="shared" si="41"/>
        <v>6926.983561765046</v>
      </c>
      <c r="O71" s="114">
        <f t="shared" si="41"/>
        <v>6636.8811491310271</v>
      </c>
      <c r="P71" s="114">
        <f t="shared" si="41"/>
        <v>6570.0941935572473</v>
      </c>
      <c r="Q71" s="114">
        <f t="shared" si="41"/>
        <v>6861.8997963431366</v>
      </c>
      <c r="R71" s="114">
        <f t="shared" si="41"/>
        <v>6895.8505063884695</v>
      </c>
      <c r="S71" s="114">
        <f t="shared" si="41"/>
        <v>6756.2221500415735</v>
      </c>
      <c r="T71" s="114">
        <f t="shared" si="41"/>
        <v>6534.7950025982709</v>
      </c>
      <c r="U71" s="114">
        <f t="shared" si="41"/>
        <v>6671.4507816664545</v>
      </c>
      <c r="V71" s="114">
        <f t="shared" si="41"/>
        <v>6690.5937471720599</v>
      </c>
      <c r="W71" s="114">
        <f t="shared" si="41"/>
        <v>6788.6732149309646</v>
      </c>
      <c r="X71" s="114">
        <f t="shared" si="41"/>
        <v>6933.6820143765635</v>
      </c>
      <c r="Y71" s="114">
        <f t="shared" si="41"/>
        <v>6463.8208772514981</v>
      </c>
      <c r="Z71" s="114">
        <f t="shared" si="41"/>
        <v>5695.3644458504259</v>
      </c>
      <c r="AA71" s="114">
        <f t="shared" si="41"/>
        <v>6361.4667135368272</v>
      </c>
      <c r="AB71" s="114">
        <f t="shared" si="41"/>
        <v>6193.7924835835884</v>
      </c>
      <c r="AC71" s="114">
        <f>AC66+AC70</f>
        <v>6293.7408905217671</v>
      </c>
      <c r="AD71" s="114">
        <f t="shared" si="41"/>
        <v>6438.6574932427029</v>
      </c>
      <c r="AE71" s="114">
        <f t="shared" si="41"/>
        <v>6360.9909975390619</v>
      </c>
      <c r="AF71" s="114">
        <f t="shared" si="41"/>
        <v>6157.5240729825637</v>
      </c>
      <c r="AG71" s="114">
        <f t="shared" si="41"/>
        <v>6045.4006519486647</v>
      </c>
      <c r="AH71" s="114">
        <f t="shared" si="41"/>
        <v>5936.8005769888887</v>
      </c>
      <c r="AI71" s="114">
        <f t="shared" si="41"/>
        <v>5850.9987035369168</v>
      </c>
      <c r="AJ71" s="114">
        <f t="shared" ref="AJ71:AK71" si="42">AJ66+AJ70</f>
        <v>5647.9078074147146</v>
      </c>
      <c r="AK71" s="114">
        <f t="shared" si="42"/>
        <v>5443.9653104221734</v>
      </c>
      <c r="AL71" s="18"/>
    </row>
    <row r="72" spans="2:41" ht="12.75" customHeight="1">
      <c r="B72" s="176" t="s">
        <v>10</v>
      </c>
      <c r="C72" s="392"/>
      <c r="D72" s="392"/>
      <c r="E72" s="393"/>
      <c r="F72" s="157" t="s">
        <v>11</v>
      </c>
      <c r="G72" s="159">
        <v>1990</v>
      </c>
      <c r="H72" s="127">
        <f t="shared" ref="H72:AK72" si="43">G72+1</f>
        <v>1991</v>
      </c>
      <c r="I72" s="127">
        <f t="shared" si="43"/>
        <v>1992</v>
      </c>
      <c r="J72" s="127">
        <f t="shared" si="43"/>
        <v>1993</v>
      </c>
      <c r="K72" s="127">
        <f t="shared" si="43"/>
        <v>1994</v>
      </c>
      <c r="L72" s="127">
        <f t="shared" si="43"/>
        <v>1995</v>
      </c>
      <c r="M72" s="127">
        <f t="shared" si="43"/>
        <v>1996</v>
      </c>
      <c r="N72" s="127">
        <f t="shared" si="43"/>
        <v>1997</v>
      </c>
      <c r="O72" s="127">
        <f t="shared" si="43"/>
        <v>1998</v>
      </c>
      <c r="P72" s="127">
        <f t="shared" si="43"/>
        <v>1999</v>
      </c>
      <c r="Q72" s="127">
        <f t="shared" si="43"/>
        <v>2000</v>
      </c>
      <c r="R72" s="127">
        <f t="shared" si="43"/>
        <v>2001</v>
      </c>
      <c r="S72" s="127">
        <f t="shared" si="43"/>
        <v>2002</v>
      </c>
      <c r="T72" s="127">
        <f t="shared" si="43"/>
        <v>2003</v>
      </c>
      <c r="U72" s="127">
        <f t="shared" si="43"/>
        <v>2004</v>
      </c>
      <c r="V72" s="127">
        <f t="shared" si="43"/>
        <v>2005</v>
      </c>
      <c r="W72" s="127">
        <f t="shared" si="43"/>
        <v>2006</v>
      </c>
      <c r="X72" s="127">
        <f t="shared" si="43"/>
        <v>2007</v>
      </c>
      <c r="Y72" s="127">
        <f t="shared" si="43"/>
        <v>2008</v>
      </c>
      <c r="Z72" s="127">
        <f t="shared" si="43"/>
        <v>2009</v>
      </c>
      <c r="AA72" s="127">
        <f t="shared" si="43"/>
        <v>2010</v>
      </c>
      <c r="AB72" s="127">
        <f t="shared" si="43"/>
        <v>2011</v>
      </c>
      <c r="AC72" s="127">
        <f t="shared" si="43"/>
        <v>2012</v>
      </c>
      <c r="AD72" s="127">
        <f t="shared" si="43"/>
        <v>2013</v>
      </c>
      <c r="AE72" s="127">
        <f t="shared" si="43"/>
        <v>2014</v>
      </c>
      <c r="AF72" s="127">
        <f t="shared" si="43"/>
        <v>2015</v>
      </c>
      <c r="AG72" s="127">
        <f t="shared" si="43"/>
        <v>2016</v>
      </c>
      <c r="AH72" s="127">
        <f t="shared" si="43"/>
        <v>2017</v>
      </c>
      <c r="AI72" s="127">
        <f t="shared" si="43"/>
        <v>2018</v>
      </c>
      <c r="AJ72" s="127">
        <f t="shared" si="43"/>
        <v>2019</v>
      </c>
      <c r="AK72" s="127">
        <f t="shared" si="43"/>
        <v>2020</v>
      </c>
      <c r="AL72" s="22"/>
    </row>
    <row r="73" spans="2:41" ht="15.9" customHeight="1">
      <c r="B73" s="357" t="s">
        <v>67</v>
      </c>
      <c r="C73" s="240" t="s">
        <v>86</v>
      </c>
      <c r="D73" s="390" t="s">
        <v>87</v>
      </c>
      <c r="E73" s="391"/>
      <c r="F73" s="156" t="s">
        <v>53</v>
      </c>
      <c r="G73" s="259" t="s">
        <v>473</v>
      </c>
      <c r="H73" s="259" t="s">
        <v>473</v>
      </c>
      <c r="I73" s="259" t="s">
        <v>473</v>
      </c>
      <c r="J73" s="259" t="s">
        <v>473</v>
      </c>
      <c r="K73" s="259" t="s">
        <v>473</v>
      </c>
      <c r="L73" s="259" t="s">
        <v>473</v>
      </c>
      <c r="M73" s="259" t="s">
        <v>473</v>
      </c>
      <c r="N73" s="259" t="s">
        <v>473</v>
      </c>
      <c r="O73" s="259" t="s">
        <v>473</v>
      </c>
      <c r="P73" s="259" t="s">
        <v>473</v>
      </c>
      <c r="Q73" s="259" t="s">
        <v>473</v>
      </c>
      <c r="R73" s="259" t="s">
        <v>473</v>
      </c>
      <c r="S73" s="259" t="s">
        <v>473</v>
      </c>
      <c r="T73" s="259" t="s">
        <v>473</v>
      </c>
      <c r="U73" s="259" t="s">
        <v>473</v>
      </c>
      <c r="V73" s="259" t="s">
        <v>473</v>
      </c>
      <c r="W73" s="259" t="s">
        <v>473</v>
      </c>
      <c r="X73" s="259" t="s">
        <v>473</v>
      </c>
      <c r="Y73" s="259" t="s">
        <v>473</v>
      </c>
      <c r="Z73" s="259" t="s">
        <v>473</v>
      </c>
      <c r="AA73" s="259" t="s">
        <v>473</v>
      </c>
      <c r="AB73" s="259">
        <v>1.0009999999999999</v>
      </c>
      <c r="AC73" s="259">
        <v>1.2869999999999999</v>
      </c>
      <c r="AD73" s="259">
        <v>1.2869999999999999</v>
      </c>
      <c r="AE73" s="259">
        <v>1.2869999999999999</v>
      </c>
      <c r="AF73" s="259">
        <v>0.85799999999999998</v>
      </c>
      <c r="AG73" s="259">
        <v>1.1439999999999999</v>
      </c>
      <c r="AH73" s="259">
        <v>1.43</v>
      </c>
      <c r="AI73" s="259">
        <v>1.716</v>
      </c>
      <c r="AJ73" s="259">
        <v>1.43</v>
      </c>
      <c r="AK73" s="259">
        <v>1.2869999999999999</v>
      </c>
    </row>
    <row r="74" spans="2:41" ht="15.9" customHeight="1">
      <c r="B74" s="357" t="s">
        <v>72</v>
      </c>
      <c r="C74" s="240" t="s">
        <v>81</v>
      </c>
      <c r="D74" s="390" t="s">
        <v>82</v>
      </c>
      <c r="E74" s="391"/>
      <c r="F74" s="156" t="s">
        <v>53</v>
      </c>
      <c r="G74" s="259">
        <v>203.66146500777003</v>
      </c>
      <c r="H74" s="259">
        <v>170.92034620505461</v>
      </c>
      <c r="I74" s="259">
        <v>114.5640534246054</v>
      </c>
      <c r="J74" s="259">
        <v>105.5217232773396</v>
      </c>
      <c r="K74" s="259">
        <v>105.27685172117191</v>
      </c>
      <c r="L74" s="259">
        <v>170.5858317406782</v>
      </c>
      <c r="M74" s="259">
        <v>161.15085137936398</v>
      </c>
      <c r="N74" s="259">
        <v>145.38527936832901</v>
      </c>
      <c r="O74" s="259">
        <v>120.83703548598001</v>
      </c>
      <c r="P74" s="259">
        <v>71.238566018531998</v>
      </c>
      <c r="Q74" s="259">
        <v>43.505080905000007</v>
      </c>
      <c r="R74" s="259">
        <v>37.70061940458001</v>
      </c>
      <c r="S74" s="259">
        <v>35.965308857940016</v>
      </c>
      <c r="T74" s="259">
        <v>36.491743563422396</v>
      </c>
      <c r="U74" s="259">
        <v>35.806597704979204</v>
      </c>
      <c r="V74" s="259">
        <v>35.843163412814995</v>
      </c>
      <c r="W74" s="259">
        <v>35.936365025880001</v>
      </c>
      <c r="X74" s="259">
        <v>35.618351199287993</v>
      </c>
      <c r="Y74" s="259">
        <v>35.564465645280002</v>
      </c>
      <c r="Z74" s="259">
        <v>26.722770895919997</v>
      </c>
      <c r="AA74" s="259">
        <v>25.164553721735999</v>
      </c>
      <c r="AB74" s="259">
        <v>25.11310527686928</v>
      </c>
      <c r="AC74" s="259">
        <v>21.856826549967746</v>
      </c>
      <c r="AD74" s="259">
        <v>15.80217784992</v>
      </c>
      <c r="AE74" s="259">
        <v>3.1497222290688001</v>
      </c>
      <c r="AF74" s="260" t="s">
        <v>473</v>
      </c>
      <c r="AG74" s="260" t="s">
        <v>473</v>
      </c>
      <c r="AH74" s="260" t="s">
        <v>473</v>
      </c>
      <c r="AI74" s="260" t="s">
        <v>473</v>
      </c>
      <c r="AJ74" s="260" t="s">
        <v>473</v>
      </c>
      <c r="AK74" s="260" t="s">
        <v>473</v>
      </c>
    </row>
    <row r="75" spans="2:41" ht="15.9" customHeight="1">
      <c r="B75" s="388" t="s">
        <v>73</v>
      </c>
      <c r="C75" s="394" t="s">
        <v>88</v>
      </c>
      <c r="D75" s="396" t="s">
        <v>89</v>
      </c>
      <c r="E75" s="397"/>
      <c r="F75" s="361" t="s">
        <v>74</v>
      </c>
      <c r="G75" s="261">
        <v>6.4273116654069051</v>
      </c>
      <c r="H75" s="261">
        <v>5.545477450239356</v>
      </c>
      <c r="I75" s="261">
        <v>4.6938775510204085</v>
      </c>
      <c r="J75" s="261">
        <v>4.9294532627865957</v>
      </c>
      <c r="K75" s="261">
        <v>4.7883597883597888</v>
      </c>
      <c r="L75" s="261">
        <v>5</v>
      </c>
      <c r="M75" s="261">
        <v>6</v>
      </c>
      <c r="N75" s="261">
        <v>8</v>
      </c>
      <c r="O75" s="261">
        <v>17</v>
      </c>
      <c r="P75" s="261">
        <v>27</v>
      </c>
      <c r="Q75" s="261">
        <v>43</v>
      </c>
      <c r="R75" s="261">
        <v>48</v>
      </c>
      <c r="S75" s="261">
        <v>46.999999999999993</v>
      </c>
      <c r="T75" s="261">
        <v>47.093188284518824</v>
      </c>
      <c r="U75" s="261">
        <v>46.486234309623434</v>
      </c>
      <c r="V75" s="261">
        <v>48.423054393305435</v>
      </c>
      <c r="W75" s="261">
        <v>45.652050209205022</v>
      </c>
      <c r="X75" s="261">
        <v>45.579163179916321</v>
      </c>
      <c r="Y75" s="261">
        <v>27.3</v>
      </c>
      <c r="Z75" s="261">
        <v>10</v>
      </c>
      <c r="AA75" s="261">
        <v>12.882999999999999</v>
      </c>
      <c r="AB75" s="261">
        <v>8</v>
      </c>
      <c r="AC75" s="261">
        <v>8</v>
      </c>
      <c r="AD75" s="261">
        <v>7</v>
      </c>
      <c r="AE75" s="261">
        <v>8</v>
      </c>
      <c r="AF75" s="261">
        <v>10</v>
      </c>
      <c r="AG75" s="261">
        <v>13.799999999999999</v>
      </c>
      <c r="AH75" s="261">
        <v>10.800000000000002</v>
      </c>
      <c r="AI75" s="261">
        <v>12</v>
      </c>
      <c r="AJ75" s="261">
        <v>11.000000000000002</v>
      </c>
      <c r="AK75" s="261">
        <v>13</v>
      </c>
    </row>
    <row r="76" spans="2:41" ht="15.9" customHeight="1" thickBot="1">
      <c r="B76" s="389"/>
      <c r="C76" s="395"/>
      <c r="D76" s="398"/>
      <c r="E76" s="399"/>
      <c r="F76" s="28" t="s">
        <v>53</v>
      </c>
      <c r="G76" s="262">
        <v>146.54270597127743</v>
      </c>
      <c r="H76" s="262">
        <v>126.43688586545731</v>
      </c>
      <c r="I76" s="262">
        <v>107.02040816326532</v>
      </c>
      <c r="J76" s="262">
        <v>112.39153439153439</v>
      </c>
      <c r="K76" s="262">
        <v>109.17460317460318</v>
      </c>
      <c r="L76" s="262">
        <v>114</v>
      </c>
      <c r="M76" s="262">
        <v>136.80000000000001</v>
      </c>
      <c r="N76" s="262">
        <v>182.4</v>
      </c>
      <c r="O76" s="262">
        <v>387.6</v>
      </c>
      <c r="P76" s="262">
        <v>615.6</v>
      </c>
      <c r="Q76" s="262">
        <v>980.4</v>
      </c>
      <c r="R76" s="262">
        <v>1094.4000000000001</v>
      </c>
      <c r="S76" s="262">
        <v>1071.5999999999999</v>
      </c>
      <c r="T76" s="262">
        <v>1073.7246928870293</v>
      </c>
      <c r="U76" s="262">
        <v>1059.8861422594143</v>
      </c>
      <c r="V76" s="262">
        <v>1104.0456401673639</v>
      </c>
      <c r="W76" s="262">
        <v>1040.8667447698745</v>
      </c>
      <c r="X76" s="262">
        <v>1039.2049205020921</v>
      </c>
      <c r="Y76" s="262">
        <v>622.44000000000005</v>
      </c>
      <c r="Z76" s="262">
        <v>228</v>
      </c>
      <c r="AA76" s="262">
        <v>293.73239999999998</v>
      </c>
      <c r="AB76" s="262">
        <v>182.4</v>
      </c>
      <c r="AC76" s="262">
        <v>182.4</v>
      </c>
      <c r="AD76" s="262">
        <v>159.6</v>
      </c>
      <c r="AE76" s="262">
        <v>182.4</v>
      </c>
      <c r="AF76" s="262">
        <v>228</v>
      </c>
      <c r="AG76" s="262">
        <v>314.64</v>
      </c>
      <c r="AH76" s="262">
        <v>246.24000000000004</v>
      </c>
      <c r="AI76" s="262">
        <v>273.60000000000002</v>
      </c>
      <c r="AJ76" s="262">
        <v>250.8</v>
      </c>
      <c r="AK76" s="262">
        <v>296.39999999999998</v>
      </c>
    </row>
    <row r="77" spans="2:41" ht="15.9" customHeight="1" thickTop="1">
      <c r="B77" s="45" t="s">
        <v>76</v>
      </c>
      <c r="C77" s="44"/>
      <c r="D77" s="46"/>
      <c r="E77" s="49"/>
      <c r="F77" s="31" t="s">
        <v>53</v>
      </c>
      <c r="G77" s="112">
        <f t="shared" ref="G77:Z77" si="44">SUM(G73,G74,G76)</f>
        <v>350.20417097904749</v>
      </c>
      <c r="H77" s="112">
        <f t="shared" si="44"/>
        <v>297.35723207051194</v>
      </c>
      <c r="I77" s="112">
        <f t="shared" si="44"/>
        <v>221.58446158787072</v>
      </c>
      <c r="J77" s="112">
        <f t="shared" si="44"/>
        <v>217.913257668874</v>
      </c>
      <c r="K77" s="112">
        <f t="shared" si="44"/>
        <v>214.4514548957751</v>
      </c>
      <c r="L77" s="112">
        <f t="shared" si="44"/>
        <v>284.5858317406782</v>
      </c>
      <c r="M77" s="112">
        <f t="shared" si="44"/>
        <v>297.950851379364</v>
      </c>
      <c r="N77" s="112">
        <f t="shared" si="44"/>
        <v>327.78527936832904</v>
      </c>
      <c r="O77" s="112">
        <f t="shared" si="44"/>
        <v>508.43703548598</v>
      </c>
      <c r="P77" s="112">
        <f t="shared" si="44"/>
        <v>686.83856601853199</v>
      </c>
      <c r="Q77" s="112">
        <f t="shared" si="44"/>
        <v>1023.905080905</v>
      </c>
      <c r="R77" s="112">
        <f t="shared" si="44"/>
        <v>1132.1006194045801</v>
      </c>
      <c r="S77" s="112">
        <f t="shared" si="44"/>
        <v>1107.56530885794</v>
      </c>
      <c r="T77" s="112">
        <f t="shared" si="44"/>
        <v>1110.2164364504517</v>
      </c>
      <c r="U77" s="112">
        <f t="shared" si="44"/>
        <v>1095.6927399643935</v>
      </c>
      <c r="V77" s="112">
        <f t="shared" si="44"/>
        <v>1139.888803580179</v>
      </c>
      <c r="W77" s="112">
        <f t="shared" si="44"/>
        <v>1076.8031097957544</v>
      </c>
      <c r="X77" s="112">
        <f t="shared" si="44"/>
        <v>1074.8232717013802</v>
      </c>
      <c r="Y77" s="112">
        <f t="shared" si="44"/>
        <v>658.00446564528011</v>
      </c>
      <c r="Z77" s="112">
        <f t="shared" si="44"/>
        <v>254.72277089592001</v>
      </c>
      <c r="AA77" s="112">
        <f>SUM(AA73,AA74,AA76)</f>
        <v>318.896953721736</v>
      </c>
      <c r="AB77" s="112">
        <f t="shared" ref="AB77:AG77" si="45">SUM(AB73,AB74,AB76)</f>
        <v>208.51410527686929</v>
      </c>
      <c r="AC77" s="112">
        <f t="shared" si="45"/>
        <v>205.54382654996775</v>
      </c>
      <c r="AD77" s="112">
        <f t="shared" si="45"/>
        <v>176.68917784991999</v>
      </c>
      <c r="AE77" s="112">
        <f t="shared" si="45"/>
        <v>186.83672222906881</v>
      </c>
      <c r="AF77" s="112">
        <f>SUM(AF73,AF74,AF76)</f>
        <v>228.858</v>
      </c>
      <c r="AG77" s="112">
        <f t="shared" si="45"/>
        <v>315.78399999999999</v>
      </c>
      <c r="AH77" s="112">
        <f t="shared" ref="AH77:AI77" si="46">SUM(AH73,AH74,AH76)</f>
        <v>247.67000000000004</v>
      </c>
      <c r="AI77" s="112">
        <f t="shared" si="46"/>
        <v>275.31600000000003</v>
      </c>
      <c r="AJ77" s="112">
        <f t="shared" ref="AJ77:AK77" si="47">SUM(AJ73,AJ74,AJ76)</f>
        <v>252.23000000000002</v>
      </c>
      <c r="AK77" s="112">
        <f t="shared" si="47"/>
        <v>297.68699999999995</v>
      </c>
      <c r="AL77" s="21"/>
    </row>
    <row r="78" spans="2:41" ht="13.2">
      <c r="B78" s="26"/>
      <c r="C78" s="371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54"/>
      <c r="AA78" s="54"/>
      <c r="AB78" s="54"/>
      <c r="AC78" s="55"/>
      <c r="AD78" s="48"/>
      <c r="AE78" s="48"/>
      <c r="AF78" s="48"/>
      <c r="AG78" s="48"/>
      <c r="AH78" s="48"/>
      <c r="AO78" s="22"/>
    </row>
    <row r="79" spans="2:41" ht="13.2">
      <c r="B79" s="26"/>
      <c r="C79" s="371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54"/>
      <c r="AA79" s="54"/>
      <c r="AB79" s="54"/>
      <c r="AC79" s="55"/>
      <c r="AD79" s="48"/>
      <c r="AE79" s="48"/>
      <c r="AF79" s="48"/>
      <c r="AG79" s="48"/>
      <c r="AH79" s="48"/>
      <c r="AI79" s="21"/>
      <c r="AJ79" s="21"/>
      <c r="AK79" s="21"/>
      <c r="AL79" s="21"/>
      <c r="AM79" s="21"/>
      <c r="AO79" s="22"/>
    </row>
    <row r="80" spans="2:41" ht="13.2">
      <c r="B80" s="1" t="s">
        <v>461</v>
      </c>
      <c r="C80" s="371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54"/>
      <c r="AA80" s="54"/>
      <c r="AB80" s="54"/>
      <c r="AC80" s="55"/>
      <c r="AD80" s="48"/>
      <c r="AE80" s="48"/>
      <c r="AF80" s="48"/>
      <c r="AG80" s="48"/>
      <c r="AH80" s="48"/>
      <c r="AI80" s="48"/>
      <c r="AJ80" s="48"/>
      <c r="AK80" s="48"/>
      <c r="AO80" s="22"/>
    </row>
    <row r="81" spans="2:41" ht="13.2">
      <c r="B81" s="176" t="s">
        <v>10</v>
      </c>
      <c r="C81" s="392"/>
      <c r="D81" s="392"/>
      <c r="E81" s="393"/>
      <c r="F81" s="157" t="s">
        <v>11</v>
      </c>
      <c r="G81" s="159">
        <v>1990</v>
      </c>
      <c r="H81" s="127">
        <f t="shared" ref="H81" si="48">G81+1</f>
        <v>1991</v>
      </c>
      <c r="I81" s="127">
        <f t="shared" ref="I81" si="49">H81+1</f>
        <v>1992</v>
      </c>
      <c r="J81" s="127">
        <f t="shared" ref="J81" si="50">I81+1</f>
        <v>1993</v>
      </c>
      <c r="K81" s="127">
        <f t="shared" ref="K81" si="51">J81+1</f>
        <v>1994</v>
      </c>
      <c r="L81" s="127">
        <f t="shared" ref="L81" si="52">K81+1</f>
        <v>1995</v>
      </c>
      <c r="M81" s="127">
        <f t="shared" ref="M81" si="53">L81+1</f>
        <v>1996</v>
      </c>
      <c r="N81" s="127">
        <f t="shared" ref="N81" si="54">M81+1</f>
        <v>1997</v>
      </c>
      <c r="O81" s="127">
        <f t="shared" ref="O81" si="55">N81+1</f>
        <v>1998</v>
      </c>
      <c r="P81" s="127">
        <f t="shared" ref="P81" si="56">O81+1</f>
        <v>1999</v>
      </c>
      <c r="Q81" s="127">
        <f t="shared" ref="Q81" si="57">P81+1</f>
        <v>2000</v>
      </c>
      <c r="R81" s="127">
        <f t="shared" ref="R81" si="58">Q81+1</f>
        <v>2001</v>
      </c>
      <c r="S81" s="127">
        <f t="shared" ref="S81" si="59">R81+1</f>
        <v>2002</v>
      </c>
      <c r="T81" s="127">
        <f t="shared" ref="T81" si="60">S81+1</f>
        <v>2003</v>
      </c>
      <c r="U81" s="127">
        <f t="shared" ref="U81" si="61">T81+1</f>
        <v>2004</v>
      </c>
      <c r="V81" s="127">
        <f t="shared" ref="V81" si="62">U81+1</f>
        <v>2005</v>
      </c>
      <c r="W81" s="127">
        <f t="shared" ref="W81" si="63">V81+1</f>
        <v>2006</v>
      </c>
      <c r="X81" s="127">
        <f t="shared" ref="X81" si="64">W81+1</f>
        <v>2007</v>
      </c>
      <c r="Y81" s="127">
        <f t="shared" ref="Y81" si="65">X81+1</f>
        <v>2008</v>
      </c>
      <c r="Z81" s="127">
        <f t="shared" ref="Z81" si="66">Y81+1</f>
        <v>2009</v>
      </c>
      <c r="AA81" s="127">
        <f t="shared" ref="AA81" si="67">Z81+1</f>
        <v>2010</v>
      </c>
      <c r="AB81" s="127">
        <f t="shared" ref="AB81" si="68">AA81+1</f>
        <v>2011</v>
      </c>
      <c r="AC81" s="127">
        <f t="shared" ref="AC81:AK81" si="69">AB81+1</f>
        <v>2012</v>
      </c>
      <c r="AD81" s="127">
        <f t="shared" si="69"/>
        <v>2013</v>
      </c>
      <c r="AE81" s="127">
        <f t="shared" si="69"/>
        <v>2014</v>
      </c>
      <c r="AF81" s="127">
        <f t="shared" si="69"/>
        <v>2015</v>
      </c>
      <c r="AG81" s="127">
        <f t="shared" si="69"/>
        <v>2016</v>
      </c>
      <c r="AH81" s="127">
        <f t="shared" si="69"/>
        <v>2017</v>
      </c>
      <c r="AI81" s="127">
        <f t="shared" si="69"/>
        <v>2018</v>
      </c>
      <c r="AJ81" s="127">
        <f t="shared" si="69"/>
        <v>2019</v>
      </c>
      <c r="AK81" s="127">
        <f t="shared" si="69"/>
        <v>2020</v>
      </c>
    </row>
    <row r="82" spans="2:41" ht="15.9" customHeight="1">
      <c r="B82" s="441" t="s">
        <v>12</v>
      </c>
      <c r="C82" s="358" t="s">
        <v>90</v>
      </c>
      <c r="D82" s="373" t="s">
        <v>91</v>
      </c>
      <c r="E82" s="177"/>
      <c r="F82" s="156" t="s">
        <v>15</v>
      </c>
      <c r="G82" s="178">
        <v>342.50848698041943</v>
      </c>
      <c r="H82" s="178">
        <v>344.55145484726461</v>
      </c>
      <c r="I82" s="178">
        <v>349.16463803806676</v>
      </c>
      <c r="J82" s="178">
        <v>342.81920926740861</v>
      </c>
      <c r="K82" s="178">
        <v>366.01260429836373</v>
      </c>
      <c r="L82" s="178">
        <v>353.23155582421776</v>
      </c>
      <c r="M82" s="178">
        <v>375.88624118911821</v>
      </c>
      <c r="N82" s="178">
        <v>368.17544278222124</v>
      </c>
      <c r="O82" s="178">
        <v>361.61096735087079</v>
      </c>
      <c r="P82" s="178">
        <v>349.55033614227995</v>
      </c>
      <c r="Q82" s="178">
        <v>349.56834823288483</v>
      </c>
      <c r="R82" s="178">
        <v>338.21781650498804</v>
      </c>
      <c r="S82" s="178">
        <v>336.157510551082</v>
      </c>
      <c r="T82" s="178">
        <v>333.73496249538192</v>
      </c>
      <c r="U82" s="178">
        <v>324.51263692407912</v>
      </c>
      <c r="V82" s="178">
        <v>324.41055383212529</v>
      </c>
      <c r="W82" s="178">
        <v>331.85897176071285</v>
      </c>
      <c r="X82" s="178">
        <v>317.83097547876184</v>
      </c>
      <c r="Y82" s="178">
        <v>297.86001094889406</v>
      </c>
      <c r="Z82" s="178">
        <v>301.97934589207676</v>
      </c>
      <c r="AA82" s="178">
        <v>302.70538284943484</v>
      </c>
      <c r="AB82" s="178">
        <v>284.30334123359523</v>
      </c>
      <c r="AC82" s="178">
        <v>259.38858287951774</v>
      </c>
      <c r="AD82" s="178">
        <v>268.68596349427241</v>
      </c>
      <c r="AE82" s="178">
        <v>262.8164783288255</v>
      </c>
      <c r="AF82" s="178">
        <v>242.52933540363139</v>
      </c>
      <c r="AG82" s="178">
        <v>229.94528282878034</v>
      </c>
      <c r="AH82" s="178">
        <v>232.5164191835083</v>
      </c>
      <c r="AI82" s="178">
        <v>252.8809403353952</v>
      </c>
      <c r="AJ82" s="178">
        <v>251.61295414767721</v>
      </c>
      <c r="AK82" s="178">
        <v>242.99690341220011</v>
      </c>
    </row>
    <row r="83" spans="2:41" ht="15.9" customHeight="1">
      <c r="B83" s="442"/>
      <c r="C83" s="358" t="s">
        <v>92</v>
      </c>
      <c r="D83" s="373" t="s">
        <v>93</v>
      </c>
      <c r="E83" s="177"/>
      <c r="F83" s="156" t="s">
        <v>15</v>
      </c>
      <c r="G83" s="178">
        <v>49.703087801933862</v>
      </c>
      <c r="H83" s="178">
        <v>46.657252884812522</v>
      </c>
      <c r="I83" s="178">
        <v>45.527275690249297</v>
      </c>
      <c r="J83" s="178">
        <v>44.465341114595695</v>
      </c>
      <c r="K83" s="178">
        <v>42.101668430376222</v>
      </c>
      <c r="L83" s="178">
        <v>37.038356626964749</v>
      </c>
      <c r="M83" s="178">
        <v>33.568732643871478</v>
      </c>
      <c r="N83" s="178">
        <v>40.059592533374492</v>
      </c>
      <c r="O83" s="178">
        <v>33.514217868735933</v>
      </c>
      <c r="P83" s="178">
        <v>41.453141321024496</v>
      </c>
      <c r="Q83" s="178">
        <v>35.9120252290952</v>
      </c>
      <c r="R83" s="178">
        <v>33.50718233081281</v>
      </c>
      <c r="S83" s="178">
        <v>38.130800699906708</v>
      </c>
      <c r="T83" s="178">
        <v>36.242885875512563</v>
      </c>
      <c r="U83" s="178">
        <v>38.149203904602068</v>
      </c>
      <c r="V83" s="178">
        <v>36.432836278682778</v>
      </c>
      <c r="W83" s="178">
        <v>35.667699844047277</v>
      </c>
      <c r="X83" s="178">
        <v>38.26720751400179</v>
      </c>
      <c r="Y83" s="178">
        <v>30.611475180978676</v>
      </c>
      <c r="Z83" s="178">
        <v>30.334202723309257</v>
      </c>
      <c r="AA83" s="178">
        <v>35.226532084350396</v>
      </c>
      <c r="AB83" s="178">
        <v>29.916655756326993</v>
      </c>
      <c r="AC83" s="178">
        <v>27.42185066246908</v>
      </c>
      <c r="AD83" s="178">
        <v>27.661595403846103</v>
      </c>
      <c r="AE83" s="178">
        <v>25.54479018520588</v>
      </c>
      <c r="AF83" s="178">
        <v>25.378328226901228</v>
      </c>
      <c r="AG83" s="178">
        <v>23.900170548355344</v>
      </c>
      <c r="AH83" s="178">
        <v>23.925201378100713</v>
      </c>
      <c r="AI83" s="178">
        <v>25.542626767099303</v>
      </c>
      <c r="AJ83" s="178">
        <v>27.076090687418482</v>
      </c>
      <c r="AK83" s="178">
        <v>22.82511541441653</v>
      </c>
    </row>
    <row r="84" spans="2:41" ht="15.9" customHeight="1">
      <c r="B84" s="443"/>
      <c r="C84" s="400" t="s">
        <v>94</v>
      </c>
      <c r="D84" s="400" t="s">
        <v>24</v>
      </c>
      <c r="E84" s="177" t="s">
        <v>95</v>
      </c>
      <c r="F84" s="156" t="s">
        <v>15</v>
      </c>
      <c r="G84" s="178" t="s">
        <v>96</v>
      </c>
      <c r="H84" s="178" t="s">
        <v>96</v>
      </c>
      <c r="I84" s="178" t="s">
        <v>96</v>
      </c>
      <c r="J84" s="178" t="s">
        <v>96</v>
      </c>
      <c r="K84" s="178" t="s">
        <v>96</v>
      </c>
      <c r="L84" s="178" t="s">
        <v>96</v>
      </c>
      <c r="M84" s="178" t="s">
        <v>96</v>
      </c>
      <c r="N84" s="178" t="s">
        <v>96</v>
      </c>
      <c r="O84" s="178" t="s">
        <v>96</v>
      </c>
      <c r="P84" s="178" t="s">
        <v>96</v>
      </c>
      <c r="Q84" s="178" t="s">
        <v>96</v>
      </c>
      <c r="R84" s="178" t="s">
        <v>96</v>
      </c>
      <c r="S84" s="178" t="s">
        <v>96</v>
      </c>
      <c r="T84" s="178" t="s">
        <v>96</v>
      </c>
      <c r="U84" s="180">
        <v>8.0211158736616869E-3</v>
      </c>
      <c r="V84" s="180">
        <v>0.12078184905510106</v>
      </c>
      <c r="W84" s="180">
        <v>0.26596653401413572</v>
      </c>
      <c r="X84" s="180">
        <v>0.3944096296826069</v>
      </c>
      <c r="Y84" s="180">
        <v>0.52014646875793646</v>
      </c>
      <c r="Z84" s="180">
        <v>0.63635745056709314</v>
      </c>
      <c r="AA84" s="180">
        <v>0.98137590415781206</v>
      </c>
      <c r="AB84" s="180">
        <v>1.5692192610794158</v>
      </c>
      <c r="AC84" s="180">
        <v>2.4632166347844806</v>
      </c>
      <c r="AD84" s="180">
        <v>3.5077673506921574</v>
      </c>
      <c r="AE84" s="180">
        <v>4.7552328458818334</v>
      </c>
      <c r="AF84" s="180">
        <v>5.6946670562609176</v>
      </c>
      <c r="AG84" s="180">
        <v>5.7914774922982426</v>
      </c>
      <c r="AH84" s="180">
        <v>6.8654347634594339</v>
      </c>
      <c r="AI84" s="180">
        <v>8.0394370825850636</v>
      </c>
      <c r="AJ84" s="180">
        <v>9.4142887460735558</v>
      </c>
      <c r="AK84" s="180">
        <v>9.9916182805315579</v>
      </c>
    </row>
    <row r="85" spans="2:41" ht="15.9" customHeight="1" thickBot="1">
      <c r="B85" s="443"/>
      <c r="C85" s="401"/>
      <c r="D85" s="401"/>
      <c r="E85" s="177" t="s">
        <v>97</v>
      </c>
      <c r="F85" s="28" t="s">
        <v>15</v>
      </c>
      <c r="G85" s="178">
        <v>1647.6091726391107</v>
      </c>
      <c r="H85" s="178">
        <v>1744.7167210542775</v>
      </c>
      <c r="I85" s="178">
        <v>1714.0017745772288</v>
      </c>
      <c r="J85" s="178">
        <v>1706.4338307410883</v>
      </c>
      <c r="K85" s="178">
        <v>1917.848520335612</v>
      </c>
      <c r="L85" s="178">
        <v>1986.2772559183827</v>
      </c>
      <c r="M85" s="178">
        <v>2124.1581885981273</v>
      </c>
      <c r="N85" s="178">
        <v>2217.745914342629</v>
      </c>
      <c r="O85" s="178">
        <v>2064.4923532910566</v>
      </c>
      <c r="P85" s="178">
        <v>2232.9016932014652</v>
      </c>
      <c r="Q85" s="178">
        <v>2273.2213069003733</v>
      </c>
      <c r="R85" s="178">
        <v>2355.5269365973945</v>
      </c>
      <c r="S85" s="178">
        <v>2475.2453955800715</v>
      </c>
      <c r="T85" s="178">
        <v>2410.1860908694589</v>
      </c>
      <c r="U85" s="178">
        <v>2511.0662012411085</v>
      </c>
      <c r="V85" s="178">
        <v>2503.8546219835921</v>
      </c>
      <c r="W85" s="178">
        <v>2710.7536687117536</v>
      </c>
      <c r="X85" s="178">
        <v>2690.4649088706446</v>
      </c>
      <c r="Y85" s="178">
        <v>2448.9239050433935</v>
      </c>
      <c r="Z85" s="178">
        <v>2531.5212565359175</v>
      </c>
      <c r="AA85" s="178">
        <v>2409.5823715001438</v>
      </c>
      <c r="AB85" s="178">
        <v>2384.8718319206387</v>
      </c>
      <c r="AC85" s="178">
        <v>2261.3977449349077</v>
      </c>
      <c r="AD85" s="178">
        <v>2385.0585317658338</v>
      </c>
      <c r="AE85" s="178">
        <v>2233.7208943360151</v>
      </c>
      <c r="AF85" s="178">
        <v>2212.8716120990043</v>
      </c>
      <c r="AG85" s="178">
        <v>2322.9007280221699</v>
      </c>
      <c r="AH85" s="178">
        <v>2426.0843919421495</v>
      </c>
      <c r="AI85" s="178">
        <v>2371.3515623969315</v>
      </c>
      <c r="AJ85" s="178">
        <v>2273.0384381199515</v>
      </c>
      <c r="AK85" s="178">
        <v>2067.8611998535748</v>
      </c>
    </row>
    <row r="86" spans="2:41" ht="15.9" customHeight="1" thickTop="1">
      <c r="B86" s="444"/>
      <c r="C86" s="204" t="s">
        <v>25</v>
      </c>
      <c r="D86" s="46"/>
      <c r="E86" s="49"/>
      <c r="F86" s="31" t="s">
        <v>15</v>
      </c>
      <c r="G86" s="56">
        <f>SUM(G82,G83,G84,G85)</f>
        <v>2039.8207474214641</v>
      </c>
      <c r="H86" s="56">
        <f t="shared" ref="H86:AG86" si="70">SUM(H82,H83,H84,H85)</f>
        <v>2135.9254287863546</v>
      </c>
      <c r="I86" s="56">
        <f t="shared" si="70"/>
        <v>2108.693688305545</v>
      </c>
      <c r="J86" s="56">
        <f t="shared" si="70"/>
        <v>2093.7183811230925</v>
      </c>
      <c r="K86" s="56">
        <f t="shared" si="70"/>
        <v>2325.9627930643519</v>
      </c>
      <c r="L86" s="56">
        <f t="shared" si="70"/>
        <v>2376.547168369565</v>
      </c>
      <c r="M86" s="56">
        <f t="shared" si="70"/>
        <v>2533.613162431117</v>
      </c>
      <c r="N86" s="56">
        <f t="shared" si="70"/>
        <v>2625.9809496582247</v>
      </c>
      <c r="O86" s="56">
        <f t="shared" si="70"/>
        <v>2459.6175385106635</v>
      </c>
      <c r="P86" s="56">
        <f t="shared" si="70"/>
        <v>2623.9051706647697</v>
      </c>
      <c r="Q86" s="56">
        <f t="shared" si="70"/>
        <v>2658.7016803623533</v>
      </c>
      <c r="R86" s="56">
        <f t="shared" si="70"/>
        <v>2727.2519354331953</v>
      </c>
      <c r="S86" s="56">
        <f t="shared" si="70"/>
        <v>2849.53370683106</v>
      </c>
      <c r="T86" s="56">
        <f t="shared" si="70"/>
        <v>2780.1639392403536</v>
      </c>
      <c r="U86" s="56">
        <f t="shared" si="70"/>
        <v>2873.7360631856632</v>
      </c>
      <c r="V86" s="56">
        <f t="shared" si="70"/>
        <v>2864.8187939434551</v>
      </c>
      <c r="W86" s="56">
        <f t="shared" si="70"/>
        <v>3078.5463068505278</v>
      </c>
      <c r="X86" s="56">
        <f t="shared" si="70"/>
        <v>3046.9575014930911</v>
      </c>
      <c r="Y86" s="56">
        <f t="shared" si="70"/>
        <v>2777.915537642024</v>
      </c>
      <c r="Z86" s="56">
        <f t="shared" si="70"/>
        <v>2864.4711626018707</v>
      </c>
      <c r="AA86" s="56">
        <f t="shared" si="70"/>
        <v>2748.4956623380867</v>
      </c>
      <c r="AB86" s="56">
        <f t="shared" si="70"/>
        <v>2700.6610481716402</v>
      </c>
      <c r="AC86" s="56">
        <f t="shared" si="70"/>
        <v>2550.671395111679</v>
      </c>
      <c r="AD86" s="56">
        <f t="shared" si="70"/>
        <v>2684.9138580146446</v>
      </c>
      <c r="AE86" s="56">
        <f t="shared" si="70"/>
        <v>2526.8373956959285</v>
      </c>
      <c r="AF86" s="56">
        <f t="shared" si="70"/>
        <v>2486.473942785798</v>
      </c>
      <c r="AG86" s="56">
        <f t="shared" si="70"/>
        <v>2582.5376588916038</v>
      </c>
      <c r="AH86" s="56">
        <f t="shared" ref="AH86:AI86" si="71">SUM(AH82,AH83,AH84,AH85)</f>
        <v>2689.3914472672182</v>
      </c>
      <c r="AI86" s="56">
        <f t="shared" si="71"/>
        <v>2657.8145665820111</v>
      </c>
      <c r="AJ86" s="56">
        <f t="shared" ref="AJ86:AK86" si="72">SUM(AJ82,AJ83,AJ84,AJ85)</f>
        <v>2561.1417717011209</v>
      </c>
      <c r="AK86" s="56">
        <f t="shared" si="72"/>
        <v>2343.674836960723</v>
      </c>
    </row>
    <row r="87" spans="2:41" ht="13.2">
      <c r="B87" s="201"/>
      <c r="C87" s="201"/>
      <c r="D87" s="205"/>
      <c r="E87" s="205"/>
      <c r="F87" s="205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26"/>
      <c r="X87" s="26"/>
      <c r="Y87" s="26"/>
      <c r="Z87" s="54"/>
      <c r="AA87" s="54"/>
      <c r="AB87" s="54"/>
      <c r="AC87" s="55"/>
      <c r="AD87" s="48"/>
      <c r="AE87" s="48"/>
      <c r="AF87" s="48"/>
      <c r="AG87" s="48"/>
      <c r="AH87" s="48"/>
      <c r="AI87" s="203"/>
      <c r="AJ87" s="48"/>
      <c r="AK87" s="48"/>
      <c r="AO87" s="22"/>
    </row>
    <row r="88" spans="2:41" ht="13.2">
      <c r="B88" s="26"/>
      <c r="C88" s="371"/>
      <c r="D88" s="25"/>
      <c r="E88" s="26"/>
      <c r="F88" s="26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26"/>
      <c r="X88" s="26"/>
      <c r="Y88" s="26"/>
      <c r="Z88" s="54"/>
      <c r="AA88" s="54"/>
      <c r="AB88" s="54"/>
      <c r="AC88" s="55"/>
      <c r="AD88" s="48"/>
      <c r="AE88" s="48"/>
      <c r="AF88" s="48"/>
      <c r="AG88" s="48"/>
      <c r="AH88" s="48"/>
      <c r="AI88" s="21"/>
      <c r="AJ88" s="21"/>
      <c r="AK88" s="21"/>
      <c r="AL88" s="21"/>
      <c r="AM88" s="21"/>
      <c r="AO88" s="22"/>
    </row>
    <row r="89" spans="2:41" ht="13.2">
      <c r="B89" s="1" t="s">
        <v>462</v>
      </c>
      <c r="C89" s="371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54"/>
      <c r="AA89" s="54"/>
      <c r="AB89" s="54"/>
      <c r="AC89" s="55"/>
      <c r="AD89" s="55"/>
      <c r="AE89" s="57"/>
      <c r="AF89" s="57"/>
      <c r="AG89" s="57"/>
      <c r="AH89" s="57"/>
      <c r="AI89" s="57"/>
      <c r="AJ89" s="57"/>
      <c r="AK89" s="57"/>
    </row>
    <row r="90" spans="2:41" ht="13.2">
      <c r="B90" s="176" t="s">
        <v>10</v>
      </c>
      <c r="C90" s="392"/>
      <c r="D90" s="392"/>
      <c r="E90" s="393"/>
      <c r="F90" s="263" t="s">
        <v>11</v>
      </c>
      <c r="G90" s="159">
        <v>1990</v>
      </c>
      <c r="H90" s="127">
        <f t="shared" ref="H90" si="73">G90+1</f>
        <v>1991</v>
      </c>
      <c r="I90" s="127">
        <f t="shared" ref="I90" si="74">H90+1</f>
        <v>1992</v>
      </c>
      <c r="J90" s="127">
        <f t="shared" ref="J90" si="75">I90+1</f>
        <v>1993</v>
      </c>
      <c r="K90" s="127">
        <f t="shared" ref="K90" si="76">J90+1</f>
        <v>1994</v>
      </c>
      <c r="L90" s="127">
        <f t="shared" ref="L90" si="77">K90+1</f>
        <v>1995</v>
      </c>
      <c r="M90" s="127">
        <f t="shared" ref="M90" si="78">L90+1</f>
        <v>1996</v>
      </c>
      <c r="N90" s="127">
        <f t="shared" ref="N90" si="79">M90+1</f>
        <v>1997</v>
      </c>
      <c r="O90" s="127">
        <f t="shared" ref="O90" si="80">N90+1</f>
        <v>1998</v>
      </c>
      <c r="P90" s="127">
        <f t="shared" ref="P90" si="81">O90+1</f>
        <v>1999</v>
      </c>
      <c r="Q90" s="127">
        <f t="shared" ref="Q90" si="82">P90+1</f>
        <v>2000</v>
      </c>
      <c r="R90" s="127">
        <f t="shared" ref="R90" si="83">Q90+1</f>
        <v>2001</v>
      </c>
      <c r="S90" s="127">
        <f t="shared" ref="S90" si="84">R90+1</f>
        <v>2002</v>
      </c>
      <c r="T90" s="127">
        <f t="shared" ref="T90" si="85">S90+1</f>
        <v>2003</v>
      </c>
      <c r="U90" s="127">
        <f t="shared" ref="U90" si="86">T90+1</f>
        <v>2004</v>
      </c>
      <c r="V90" s="127">
        <f t="shared" ref="V90" si="87">U90+1</f>
        <v>2005</v>
      </c>
      <c r="W90" s="127">
        <f t="shared" ref="W90" si="88">V90+1</f>
        <v>2006</v>
      </c>
      <c r="X90" s="127">
        <f t="shared" ref="X90" si="89">W90+1</f>
        <v>2007</v>
      </c>
      <c r="Y90" s="127">
        <f t="shared" ref="Y90" si="90">X90+1</f>
        <v>2008</v>
      </c>
      <c r="Z90" s="127">
        <f t="shared" ref="Z90" si="91">Y90+1</f>
        <v>2009</v>
      </c>
      <c r="AA90" s="127">
        <f t="shared" ref="AA90" si="92">Z90+1</f>
        <v>2010</v>
      </c>
      <c r="AB90" s="127">
        <f t="shared" ref="AB90" si="93">AA90+1</f>
        <v>2011</v>
      </c>
      <c r="AC90" s="127">
        <f t="shared" ref="AC90:AK90" si="94">AB90+1</f>
        <v>2012</v>
      </c>
      <c r="AD90" s="127">
        <f t="shared" si="94"/>
        <v>2013</v>
      </c>
      <c r="AE90" s="127">
        <f t="shared" si="94"/>
        <v>2014</v>
      </c>
      <c r="AF90" s="127">
        <f t="shared" si="94"/>
        <v>2015</v>
      </c>
      <c r="AG90" s="127">
        <f t="shared" si="94"/>
        <v>2016</v>
      </c>
      <c r="AH90" s="127">
        <f t="shared" si="94"/>
        <v>2017</v>
      </c>
      <c r="AI90" s="127">
        <f t="shared" si="94"/>
        <v>2018</v>
      </c>
      <c r="AJ90" s="127">
        <f t="shared" si="94"/>
        <v>2019</v>
      </c>
      <c r="AK90" s="127">
        <f t="shared" si="94"/>
        <v>2020</v>
      </c>
    </row>
    <row r="91" spans="2:41" ht="15.9" customHeight="1">
      <c r="B91" s="440" t="s">
        <v>98</v>
      </c>
      <c r="C91" s="358" t="s">
        <v>99</v>
      </c>
      <c r="D91" s="373" t="s">
        <v>100</v>
      </c>
      <c r="E91" s="26"/>
      <c r="F91" s="156" t="s">
        <v>66</v>
      </c>
      <c r="G91" s="93">
        <v>0.73139221483304717</v>
      </c>
      <c r="H91" s="93" t="s">
        <v>473</v>
      </c>
      <c r="I91" s="93">
        <v>21.941766444991416</v>
      </c>
      <c r="J91" s="93">
        <v>142.62148189244417</v>
      </c>
      <c r="K91" s="93">
        <v>245.01639196907078</v>
      </c>
      <c r="L91" s="93">
        <v>270.61511948822744</v>
      </c>
      <c r="M91" s="93">
        <v>264.10495987570835</v>
      </c>
      <c r="N91" s="93">
        <v>294.4565908327267</v>
      </c>
      <c r="O91" s="93">
        <v>272.04461910244851</v>
      </c>
      <c r="P91" s="93">
        <v>273.31824752772332</v>
      </c>
      <c r="Q91" s="93">
        <v>282.71458393162396</v>
      </c>
      <c r="R91" s="93">
        <v>219.92074504843313</v>
      </c>
      <c r="S91" s="93">
        <v>213.48964371045017</v>
      </c>
      <c r="T91" s="93">
        <v>206.32061957507008</v>
      </c>
      <c r="U91" s="93">
        <v>232.77072347963076</v>
      </c>
      <c r="V91" s="93">
        <v>223.97577971716925</v>
      </c>
      <c r="W91" s="93">
        <v>242.72335247993681</v>
      </c>
      <c r="X91" s="93">
        <v>262.77787342971925</v>
      </c>
      <c r="Y91" s="93">
        <v>234.20692864183877</v>
      </c>
      <c r="Z91" s="93">
        <v>149.81006359248079</v>
      </c>
      <c r="AA91" s="93">
        <v>164.92711200055876</v>
      </c>
      <c r="AB91" s="93">
        <v>142.19160538011073</v>
      </c>
      <c r="AC91" s="93">
        <v>121.62745052291997</v>
      </c>
      <c r="AD91" s="93">
        <v>109.24075921440111</v>
      </c>
      <c r="AE91" s="93">
        <v>112.89397430008549</v>
      </c>
      <c r="AF91" s="93">
        <v>113.0815577772003</v>
      </c>
      <c r="AG91" s="93">
        <v>117.33322989930085</v>
      </c>
      <c r="AH91" s="93">
        <v>123.12696329684331</v>
      </c>
      <c r="AI91" s="93">
        <v>112.73736667571465</v>
      </c>
      <c r="AJ91" s="93">
        <v>99.411463931774946</v>
      </c>
      <c r="AK91" s="93">
        <v>108.22257951868805</v>
      </c>
      <c r="AL91" s="22"/>
    </row>
    <row r="92" spans="2:41" ht="15.9" customHeight="1" thickBot="1">
      <c r="B92" s="417"/>
      <c r="C92" s="358" t="s">
        <v>101</v>
      </c>
      <c r="D92" s="373" t="s">
        <v>102</v>
      </c>
      <c r="E92" s="58"/>
      <c r="F92" s="145" t="s">
        <v>66</v>
      </c>
      <c r="G92" s="264">
        <v>7.1999999999999994E-4</v>
      </c>
      <c r="H92" s="255" t="s">
        <v>473</v>
      </c>
      <c r="I92" s="255">
        <v>2.1599999999999998E-2</v>
      </c>
      <c r="J92" s="380">
        <v>0.1404</v>
      </c>
      <c r="K92" s="265">
        <v>0.24119999999999997</v>
      </c>
      <c r="L92" s="265">
        <v>0.26639999999999997</v>
      </c>
      <c r="M92" s="265">
        <v>0.26373599999999997</v>
      </c>
      <c r="N92" s="265">
        <v>0.83915999999999991</v>
      </c>
      <c r="O92" s="265">
        <v>0.7938719999999998</v>
      </c>
      <c r="P92" s="254">
        <v>3.7482479999999994</v>
      </c>
      <c r="Q92" s="254">
        <v>1.8381599999999996</v>
      </c>
      <c r="R92" s="254">
        <v>1.1601719999999995</v>
      </c>
      <c r="S92" s="254">
        <v>1.9059321599999999</v>
      </c>
      <c r="T92" s="254">
        <v>1.6534915199999995</v>
      </c>
      <c r="U92" s="254">
        <v>3.0454847999999992</v>
      </c>
      <c r="V92" s="254">
        <v>2.9782187999999992</v>
      </c>
      <c r="W92" s="254">
        <v>2.8293811199999999</v>
      </c>
      <c r="X92" s="254">
        <v>3.0619030319999987</v>
      </c>
      <c r="Y92" s="254">
        <v>2.8337639806266082</v>
      </c>
      <c r="Z92" s="254">
        <v>2.2982250411935596</v>
      </c>
      <c r="AA92" s="254">
        <v>3.0209759999999988</v>
      </c>
      <c r="AB92" s="254">
        <v>3.2766933599999994</v>
      </c>
      <c r="AC92" s="254">
        <v>2.3886223199999996</v>
      </c>
      <c r="AD92" s="254">
        <v>2.3678164799999997</v>
      </c>
      <c r="AE92" s="254">
        <v>2.2596847199999992</v>
      </c>
      <c r="AF92" s="254">
        <v>1.9320286080959999</v>
      </c>
      <c r="AG92" s="254">
        <v>1.9343197439999993</v>
      </c>
      <c r="AH92" s="254">
        <v>1.9085050511999997</v>
      </c>
      <c r="AI92" s="254">
        <v>2.1510467999999987</v>
      </c>
      <c r="AJ92" s="254">
        <v>1.76466024</v>
      </c>
      <c r="AK92" s="254">
        <v>1.2225895199999988</v>
      </c>
    </row>
    <row r="93" spans="2:41" ht="15.9" customHeight="1" thickTop="1">
      <c r="B93" s="411"/>
      <c r="C93" s="44" t="s">
        <v>25</v>
      </c>
      <c r="D93" s="46"/>
      <c r="E93" s="44"/>
      <c r="F93" s="31" t="s">
        <v>66</v>
      </c>
      <c r="G93" s="118">
        <f>G91+G92</f>
        <v>0.73211221483304723</v>
      </c>
      <c r="H93" s="119" t="s">
        <v>96</v>
      </c>
      <c r="I93" s="118">
        <f t="shared" ref="I93:AE93" si="95">I91+I92</f>
        <v>21.963366444991415</v>
      </c>
      <c r="J93" s="118">
        <f t="shared" si="95"/>
        <v>142.76188189244417</v>
      </c>
      <c r="K93" s="118">
        <f t="shared" si="95"/>
        <v>245.25759196907077</v>
      </c>
      <c r="L93" s="118">
        <f t="shared" si="95"/>
        <v>270.88151948822741</v>
      </c>
      <c r="M93" s="118">
        <f t="shared" si="95"/>
        <v>264.36869587570834</v>
      </c>
      <c r="N93" s="118">
        <f t="shared" si="95"/>
        <v>295.2957508327267</v>
      </c>
      <c r="O93" s="118">
        <f t="shared" si="95"/>
        <v>272.83849110244853</v>
      </c>
      <c r="P93" s="118">
        <f t="shared" si="95"/>
        <v>277.0664955277233</v>
      </c>
      <c r="Q93" s="118">
        <f t="shared" si="95"/>
        <v>284.55274393162398</v>
      </c>
      <c r="R93" s="118">
        <f t="shared" si="95"/>
        <v>221.08091704843312</v>
      </c>
      <c r="S93" s="118">
        <f t="shared" si="95"/>
        <v>215.39557587045016</v>
      </c>
      <c r="T93" s="118">
        <f t="shared" si="95"/>
        <v>207.97411109507007</v>
      </c>
      <c r="U93" s="118">
        <f t="shared" si="95"/>
        <v>235.81620827963076</v>
      </c>
      <c r="V93" s="118">
        <f t="shared" si="95"/>
        <v>226.95399851716925</v>
      </c>
      <c r="W93" s="118">
        <f t="shared" si="95"/>
        <v>245.5527335999368</v>
      </c>
      <c r="X93" s="118">
        <f t="shared" si="95"/>
        <v>265.83977646171923</v>
      </c>
      <c r="Y93" s="118">
        <f t="shared" si="95"/>
        <v>237.04069262246537</v>
      </c>
      <c r="Z93" s="118">
        <f t="shared" si="95"/>
        <v>152.10828863367433</v>
      </c>
      <c r="AA93" s="118">
        <f t="shared" si="95"/>
        <v>167.94808800055876</v>
      </c>
      <c r="AB93" s="118">
        <f t="shared" si="95"/>
        <v>145.46829874011073</v>
      </c>
      <c r="AC93" s="118">
        <f t="shared" si="95"/>
        <v>124.01607284291997</v>
      </c>
      <c r="AD93" s="118">
        <f t="shared" si="95"/>
        <v>111.60857569440111</v>
      </c>
      <c r="AE93" s="118">
        <f t="shared" si="95"/>
        <v>115.15365902008548</v>
      </c>
      <c r="AF93" s="118">
        <f t="shared" ref="AF93" si="96">AF91+AF92</f>
        <v>115.01358638529631</v>
      </c>
      <c r="AG93" s="118">
        <f t="shared" ref="AG93:AH93" si="97">AG91+AG92</f>
        <v>119.26754964330084</v>
      </c>
      <c r="AH93" s="118">
        <f t="shared" si="97"/>
        <v>125.03546834804331</v>
      </c>
      <c r="AI93" s="118">
        <f t="shared" ref="AI93:AJ93" si="98">AI91+AI92</f>
        <v>114.88841347571466</v>
      </c>
      <c r="AJ93" s="118">
        <f t="shared" si="98"/>
        <v>101.17612417177494</v>
      </c>
      <c r="AK93" s="118">
        <f t="shared" ref="AK93" si="99">AK91+AK92</f>
        <v>109.44516903868805</v>
      </c>
    </row>
    <row r="94" spans="2:41" ht="15.9" customHeight="1">
      <c r="B94" s="440" t="s">
        <v>103</v>
      </c>
      <c r="C94" s="358" t="s">
        <v>99</v>
      </c>
      <c r="D94" s="373" t="s">
        <v>104</v>
      </c>
      <c r="E94" s="26"/>
      <c r="F94" s="156" t="s">
        <v>66</v>
      </c>
      <c r="G94" s="93">
        <v>1423.4313191740412</v>
      </c>
      <c r="H94" s="93">
        <v>1648.1836327278372</v>
      </c>
      <c r="I94" s="93">
        <v>1685.6423516534699</v>
      </c>
      <c r="J94" s="93">
        <v>2434.8167301661233</v>
      </c>
      <c r="K94" s="93">
        <v>2996.6975140506133</v>
      </c>
      <c r="L94" s="93">
        <v>3933.1654871914297</v>
      </c>
      <c r="M94" s="93">
        <v>4620.6895351792009</v>
      </c>
      <c r="N94" s="93">
        <v>5803.9204889376351</v>
      </c>
      <c r="O94" s="93">
        <v>5887.6350313287267</v>
      </c>
      <c r="P94" s="93">
        <v>6282.3805660741227</v>
      </c>
      <c r="Q94" s="93">
        <v>6771.4719610404945</v>
      </c>
      <c r="R94" s="93">
        <v>5204.2758578653556</v>
      </c>
      <c r="S94" s="93">
        <v>5186.6022711831438</v>
      </c>
      <c r="T94" s="93">
        <v>5138.3584990482786</v>
      </c>
      <c r="U94" s="93">
        <v>5433.2456075833979</v>
      </c>
      <c r="V94" s="93">
        <v>4594.1136966449412</v>
      </c>
      <c r="W94" s="93">
        <v>4934.7855812000926</v>
      </c>
      <c r="X94" s="93">
        <v>4432.8835937950025</v>
      </c>
      <c r="Y94" s="93">
        <v>3338.8950097896773</v>
      </c>
      <c r="Z94" s="93">
        <v>2109.0788710434817</v>
      </c>
      <c r="AA94" s="93">
        <v>2214.33318596243</v>
      </c>
      <c r="AB94" s="93">
        <v>1863.3271886046591</v>
      </c>
      <c r="AC94" s="93">
        <v>1624.1721536369046</v>
      </c>
      <c r="AD94" s="93">
        <v>1555.7323503258608</v>
      </c>
      <c r="AE94" s="93">
        <v>1616.8578402526341</v>
      </c>
      <c r="AF94" s="93">
        <v>1582.2223403535763</v>
      </c>
      <c r="AG94" s="93">
        <v>1721.2705607226765</v>
      </c>
      <c r="AH94" s="93">
        <v>1846.9504580691764</v>
      </c>
      <c r="AI94" s="93">
        <v>1776.3238205490177</v>
      </c>
      <c r="AJ94" s="93">
        <v>1676.4576298951356</v>
      </c>
      <c r="AK94" s="93">
        <v>1810.5034653133639</v>
      </c>
    </row>
    <row r="95" spans="2:41" ht="15.9" customHeight="1" thickBot="1">
      <c r="B95" s="417"/>
      <c r="C95" s="358" t="s">
        <v>101</v>
      </c>
      <c r="D95" s="373" t="s">
        <v>102</v>
      </c>
      <c r="E95" s="58"/>
      <c r="F95" s="156" t="s">
        <v>66</v>
      </c>
      <c r="G95" s="254">
        <v>31.349551817142864</v>
      </c>
      <c r="H95" s="254">
        <v>36.299481051428579</v>
      </c>
      <c r="I95" s="254">
        <v>37.124469257142863</v>
      </c>
      <c r="J95" s="254">
        <v>53.624233371428581</v>
      </c>
      <c r="K95" s="254">
        <v>65.999056457142871</v>
      </c>
      <c r="L95" s="254">
        <v>86.623761600000009</v>
      </c>
      <c r="M95" s="254">
        <v>83.564493030000008</v>
      </c>
      <c r="N95" s="254">
        <v>155.47203314999999</v>
      </c>
      <c r="O95" s="254">
        <v>170.73556505999997</v>
      </c>
      <c r="P95" s="254">
        <v>213.26413059000001</v>
      </c>
      <c r="Q95" s="254">
        <v>214.09925130000002</v>
      </c>
      <c r="R95" s="254">
        <v>143.71019599500002</v>
      </c>
      <c r="S95" s="254">
        <v>181.6312546476</v>
      </c>
      <c r="T95" s="254">
        <v>168.05832858720001</v>
      </c>
      <c r="U95" s="254">
        <v>179.20095742800001</v>
      </c>
      <c r="V95" s="254">
        <v>152.02520950049998</v>
      </c>
      <c r="W95" s="254">
        <v>157.5987248232</v>
      </c>
      <c r="X95" s="254">
        <v>106.94475620499857</v>
      </c>
      <c r="Y95" s="254">
        <v>83.498187482089094</v>
      </c>
      <c r="Z95" s="254">
        <v>39.3215491405386</v>
      </c>
      <c r="AA95" s="254">
        <v>46.499902434000006</v>
      </c>
      <c r="AB95" s="254">
        <v>59.124586382099992</v>
      </c>
      <c r="AC95" s="254">
        <v>68.215217988985685</v>
      </c>
      <c r="AD95" s="254">
        <v>75.629352581999996</v>
      </c>
      <c r="AE95" s="254">
        <v>89.736041879099957</v>
      </c>
      <c r="AF95" s="254">
        <v>86.457609775786594</v>
      </c>
      <c r="AG95" s="254">
        <v>71.211340984783448</v>
      </c>
      <c r="AH95" s="254">
        <v>84.15648569302202</v>
      </c>
      <c r="AI95" s="254">
        <v>79.363502576100004</v>
      </c>
      <c r="AJ95" s="254">
        <v>75.188432895300011</v>
      </c>
      <c r="AK95" s="254">
        <v>77.247482127300131</v>
      </c>
    </row>
    <row r="96" spans="2:41" ht="15.9" customHeight="1" thickTop="1">
      <c r="B96" s="411"/>
      <c r="C96" s="44" t="s">
        <v>25</v>
      </c>
      <c r="D96" s="46"/>
      <c r="E96" s="44"/>
      <c r="F96" s="31" t="s">
        <v>66</v>
      </c>
      <c r="G96" s="118">
        <f>G94+G95</f>
        <v>1454.780870991184</v>
      </c>
      <c r="H96" s="118">
        <f t="shared" ref="H96:AE96" si="100">H94+H95</f>
        <v>1684.4831137792658</v>
      </c>
      <c r="I96" s="118">
        <f t="shared" si="100"/>
        <v>1722.7668209106128</v>
      </c>
      <c r="J96" s="118">
        <f t="shared" si="100"/>
        <v>2488.4409635375519</v>
      </c>
      <c r="K96" s="118">
        <f t="shared" si="100"/>
        <v>3062.6965705077564</v>
      </c>
      <c r="L96" s="118">
        <f t="shared" si="100"/>
        <v>4019.7892487914296</v>
      </c>
      <c r="M96" s="118">
        <f t="shared" si="100"/>
        <v>4704.2540282092014</v>
      </c>
      <c r="N96" s="118">
        <f t="shared" si="100"/>
        <v>5959.3925220876354</v>
      </c>
      <c r="O96" s="118">
        <f t="shared" si="100"/>
        <v>6058.3705963887269</v>
      </c>
      <c r="P96" s="118">
        <f t="shared" si="100"/>
        <v>6495.6446966641224</v>
      </c>
      <c r="Q96" s="118">
        <f t="shared" si="100"/>
        <v>6985.5712123404946</v>
      </c>
      <c r="R96" s="118">
        <f t="shared" si="100"/>
        <v>5347.9860538603552</v>
      </c>
      <c r="S96" s="118">
        <f t="shared" si="100"/>
        <v>5368.2335258307439</v>
      </c>
      <c r="T96" s="118">
        <f t="shared" si="100"/>
        <v>5306.4168276354785</v>
      </c>
      <c r="U96" s="118">
        <f t="shared" si="100"/>
        <v>5612.446565011398</v>
      </c>
      <c r="V96" s="118">
        <f t="shared" si="100"/>
        <v>4746.1389061454411</v>
      </c>
      <c r="W96" s="118">
        <f t="shared" si="100"/>
        <v>5092.384306023293</v>
      </c>
      <c r="X96" s="118">
        <f t="shared" si="100"/>
        <v>4539.8283500000007</v>
      </c>
      <c r="Y96" s="118">
        <f t="shared" si="100"/>
        <v>3422.3931972717664</v>
      </c>
      <c r="Z96" s="118">
        <f t="shared" si="100"/>
        <v>2148.4004201840203</v>
      </c>
      <c r="AA96" s="118">
        <f t="shared" si="100"/>
        <v>2260.83308839643</v>
      </c>
      <c r="AB96" s="118">
        <f t="shared" si="100"/>
        <v>1922.4517749867591</v>
      </c>
      <c r="AC96" s="118">
        <f t="shared" si="100"/>
        <v>1692.3873716258902</v>
      </c>
      <c r="AD96" s="118">
        <f t="shared" si="100"/>
        <v>1631.3617029078607</v>
      </c>
      <c r="AE96" s="118">
        <f t="shared" si="100"/>
        <v>1706.5938821317341</v>
      </c>
      <c r="AF96" s="118">
        <f t="shared" ref="AF96" si="101">AF94+AF95</f>
        <v>1668.6799501293629</v>
      </c>
      <c r="AG96" s="118">
        <f t="shared" ref="AG96:AH96" si="102">AG94+AG95</f>
        <v>1792.4819017074599</v>
      </c>
      <c r="AH96" s="118">
        <f t="shared" si="102"/>
        <v>1931.1069437621984</v>
      </c>
      <c r="AI96" s="118">
        <f t="shared" ref="AI96:AJ96" si="103">AI94+AI95</f>
        <v>1855.6873231251177</v>
      </c>
      <c r="AJ96" s="118">
        <f t="shared" si="103"/>
        <v>1751.6460627904355</v>
      </c>
      <c r="AK96" s="118">
        <f t="shared" ref="AK96" si="104">AK94+AK95</f>
        <v>1887.750947440664</v>
      </c>
    </row>
    <row r="97" spans="1:41" ht="15.9" customHeight="1">
      <c r="A97" s="162"/>
      <c r="B97" s="440" t="s">
        <v>105</v>
      </c>
      <c r="C97" s="358" t="s">
        <v>99</v>
      </c>
      <c r="D97" s="373" t="s">
        <v>104</v>
      </c>
      <c r="E97" s="26"/>
      <c r="F97" s="266" t="s">
        <v>74</v>
      </c>
      <c r="G97" s="149">
        <v>13.556435214033357</v>
      </c>
      <c r="H97" s="149">
        <v>15.151309945096108</v>
      </c>
      <c r="I97" s="149">
        <v>16.746184676158855</v>
      </c>
      <c r="J97" s="149">
        <v>16.746184676158855</v>
      </c>
      <c r="K97" s="149">
        <v>15.948747310627478</v>
      </c>
      <c r="L97" s="149">
        <v>17.543622041690224</v>
      </c>
      <c r="M97" s="149">
        <v>18.834142652342713</v>
      </c>
      <c r="N97" s="149">
        <v>23.240753962983895</v>
      </c>
      <c r="O97" s="149">
        <v>23.397660692977489</v>
      </c>
      <c r="P97" s="149">
        <v>24.196241293283006</v>
      </c>
      <c r="Q97" s="149">
        <v>27.575123927626361</v>
      </c>
      <c r="R97" s="149">
        <v>20.339945619254401</v>
      </c>
      <c r="S97" s="149">
        <v>21.665137424509023</v>
      </c>
      <c r="T97" s="149">
        <v>22.651179947681069</v>
      </c>
      <c r="U97" s="149">
        <v>25.787312268220916</v>
      </c>
      <c r="V97" s="149">
        <v>23.693299005891205</v>
      </c>
      <c r="W97" s="149">
        <v>20.322480276740578</v>
      </c>
      <c r="X97" s="149">
        <v>18.886117020836817</v>
      </c>
      <c r="Y97" s="149">
        <v>14.413070259349553</v>
      </c>
      <c r="Z97" s="149">
        <v>9.251006674933242</v>
      </c>
      <c r="AA97" s="149">
        <v>9.8590399301335552</v>
      </c>
      <c r="AB97" s="149">
        <v>8.6183151084535545</v>
      </c>
      <c r="AC97" s="149">
        <v>8.0502457589343539</v>
      </c>
      <c r="AD97" s="149">
        <v>7.9589606748081669</v>
      </c>
      <c r="AE97" s="149">
        <v>7.6646984566971454</v>
      </c>
      <c r="AF97" s="149">
        <v>8.0689512374195758</v>
      </c>
      <c r="AG97" s="149">
        <v>8.4274829332746091</v>
      </c>
      <c r="AH97" s="149">
        <v>8.7695881964325046</v>
      </c>
      <c r="AI97" s="149">
        <v>7.9873690008212739</v>
      </c>
      <c r="AJ97" s="149">
        <v>7.6221248038224498</v>
      </c>
      <c r="AK97" s="149">
        <v>8.1326791209437275</v>
      </c>
    </row>
    <row r="98" spans="1:41" ht="15.9" customHeight="1" thickBot="1">
      <c r="A98" s="162"/>
      <c r="B98" s="417"/>
      <c r="C98" s="362" t="s">
        <v>101</v>
      </c>
      <c r="D98" s="372" t="s">
        <v>102</v>
      </c>
      <c r="E98" s="253"/>
      <c r="F98" s="355" t="s">
        <v>74</v>
      </c>
      <c r="G98" s="267">
        <v>4.8078163636363636</v>
      </c>
      <c r="H98" s="267">
        <v>5.373441818181818</v>
      </c>
      <c r="I98" s="267">
        <v>5.9390672727272724</v>
      </c>
      <c r="J98" s="267">
        <v>5.9390672727272724</v>
      </c>
      <c r="K98" s="267">
        <v>5.6562545454545452</v>
      </c>
      <c r="L98" s="267">
        <v>6.2218799999999996</v>
      </c>
      <c r="M98" s="267">
        <v>18.0792</v>
      </c>
      <c r="N98" s="267">
        <v>23.493780000000001</v>
      </c>
      <c r="O98" s="267">
        <v>28.440179999999998</v>
      </c>
      <c r="P98" s="267">
        <v>38.080043999999994</v>
      </c>
      <c r="Q98" s="267">
        <v>38.475540000000002</v>
      </c>
      <c r="R98" s="267">
        <v>36.141119999999994</v>
      </c>
      <c r="S98" s="267">
        <v>39.590964</v>
      </c>
      <c r="T98" s="267">
        <v>37.461257999999994</v>
      </c>
      <c r="U98" s="267">
        <v>37.285434000000002</v>
      </c>
      <c r="V98" s="267">
        <v>31.217616</v>
      </c>
      <c r="W98" s="267">
        <v>25.106777819999994</v>
      </c>
      <c r="X98" s="267">
        <v>16.031134237500005</v>
      </c>
      <c r="Y98" s="267">
        <v>12.979186443431628</v>
      </c>
      <c r="Z98" s="267">
        <v>8.7451734701714514</v>
      </c>
      <c r="AA98" s="267">
        <v>11.792789999999997</v>
      </c>
      <c r="AB98" s="267">
        <v>8.6807570400000014</v>
      </c>
      <c r="AC98" s="267">
        <v>7.5459540599999997</v>
      </c>
      <c r="AD98" s="267">
        <v>7.4493053999999983</v>
      </c>
      <c r="AE98" s="267">
        <v>8.3802851999999994</v>
      </c>
      <c r="AF98" s="267">
        <v>8.3883583800000032</v>
      </c>
      <c r="AG98" s="267">
        <v>6.868325060698937</v>
      </c>
      <c r="AH98" s="267">
        <v>7.1343398700000034</v>
      </c>
      <c r="AI98" s="267">
        <v>7.3207044000000057</v>
      </c>
      <c r="AJ98" s="267">
        <v>6.4540308599999996</v>
      </c>
      <c r="AK98" s="267">
        <v>6.0868384200000145</v>
      </c>
    </row>
    <row r="99" spans="1:41" ht="15.9" customHeight="1" thickTop="1">
      <c r="A99" s="162"/>
      <c r="B99" s="417"/>
      <c r="C99" s="50" t="s">
        <v>25</v>
      </c>
      <c r="D99" s="51"/>
      <c r="E99" s="52"/>
      <c r="F99" s="59" t="s">
        <v>74</v>
      </c>
      <c r="G99" s="183">
        <f>G97+G98</f>
        <v>18.364251577669719</v>
      </c>
      <c r="H99" s="183">
        <f t="shared" ref="H99:AE99" si="105">H97+H98</f>
        <v>20.524751763277926</v>
      </c>
      <c r="I99" s="183">
        <f t="shared" si="105"/>
        <v>22.685251948886126</v>
      </c>
      <c r="J99" s="183">
        <f t="shared" si="105"/>
        <v>22.685251948886126</v>
      </c>
      <c r="K99" s="183">
        <f t="shared" si="105"/>
        <v>21.605001856082023</v>
      </c>
      <c r="L99" s="183">
        <f t="shared" si="105"/>
        <v>23.765502041690223</v>
      </c>
      <c r="M99" s="183">
        <f t="shared" si="105"/>
        <v>36.913342652342713</v>
      </c>
      <c r="N99" s="183">
        <f t="shared" si="105"/>
        <v>46.734533962983896</v>
      </c>
      <c r="O99" s="183">
        <f t="shared" si="105"/>
        <v>51.837840692977487</v>
      </c>
      <c r="P99" s="183">
        <f t="shared" si="105"/>
        <v>62.276285293282996</v>
      </c>
      <c r="Q99" s="183">
        <f t="shared" si="105"/>
        <v>66.05066392762636</v>
      </c>
      <c r="R99" s="183">
        <f t="shared" si="105"/>
        <v>56.481065619254395</v>
      </c>
      <c r="S99" s="183">
        <f t="shared" si="105"/>
        <v>61.256101424509026</v>
      </c>
      <c r="T99" s="183">
        <f t="shared" si="105"/>
        <v>60.112437947681059</v>
      </c>
      <c r="U99" s="183">
        <f t="shared" si="105"/>
        <v>63.072746268220918</v>
      </c>
      <c r="V99" s="183">
        <f t="shared" si="105"/>
        <v>54.910915005891205</v>
      </c>
      <c r="W99" s="183">
        <f t="shared" si="105"/>
        <v>45.429258096740568</v>
      </c>
      <c r="X99" s="183">
        <f t="shared" si="105"/>
        <v>34.917251258336819</v>
      </c>
      <c r="Y99" s="183">
        <f t="shared" si="105"/>
        <v>27.392256702781182</v>
      </c>
      <c r="Z99" s="183">
        <f t="shared" si="105"/>
        <v>17.996180145104695</v>
      </c>
      <c r="AA99" s="183">
        <f t="shared" si="105"/>
        <v>21.651829930133552</v>
      </c>
      <c r="AB99" s="183">
        <f t="shared" si="105"/>
        <v>17.299072148453554</v>
      </c>
      <c r="AC99" s="183">
        <f t="shared" si="105"/>
        <v>15.596199818934354</v>
      </c>
      <c r="AD99" s="183">
        <f t="shared" si="105"/>
        <v>15.408266074808164</v>
      </c>
      <c r="AE99" s="183">
        <f t="shared" si="105"/>
        <v>16.044983656697145</v>
      </c>
      <c r="AF99" s="183">
        <f t="shared" ref="AF99" si="106">AF97+AF98</f>
        <v>16.457309617419579</v>
      </c>
      <c r="AG99" s="183">
        <f t="shared" ref="AG99:AH99" si="107">AG97+AG98</f>
        <v>15.295807993973547</v>
      </c>
      <c r="AH99" s="183">
        <f t="shared" si="107"/>
        <v>15.903928066432508</v>
      </c>
      <c r="AI99" s="183">
        <f t="shared" ref="AI99:AJ99" si="108">AI97+AI98</f>
        <v>15.308073400821279</v>
      </c>
      <c r="AJ99" s="183">
        <f t="shared" si="108"/>
        <v>14.076155663822449</v>
      </c>
      <c r="AK99" s="183">
        <f t="shared" ref="AK99" si="109">AK97+AK98</f>
        <v>14.219517540943741</v>
      </c>
    </row>
    <row r="100" spans="1:41" ht="15.9" customHeight="1">
      <c r="A100" s="162"/>
      <c r="B100" s="411"/>
      <c r="C100" s="177" t="s">
        <v>25</v>
      </c>
      <c r="D100" s="245"/>
      <c r="E100" s="177"/>
      <c r="F100" s="156" t="s">
        <v>66</v>
      </c>
      <c r="G100" s="268">
        <v>418.7049359708696</v>
      </c>
      <c r="H100" s="268">
        <v>467.96434020273671</v>
      </c>
      <c r="I100" s="268">
        <v>517.22374443460365</v>
      </c>
      <c r="J100" s="268">
        <v>517.22374443460365</v>
      </c>
      <c r="K100" s="268">
        <v>492.59404231867012</v>
      </c>
      <c r="L100" s="268">
        <v>541.853446550537</v>
      </c>
      <c r="M100" s="268">
        <v>841.62421247341388</v>
      </c>
      <c r="N100" s="268">
        <v>1065.5473743560328</v>
      </c>
      <c r="O100" s="268">
        <v>1181.9027677998865</v>
      </c>
      <c r="P100" s="268">
        <v>1419.8993046868522</v>
      </c>
      <c r="Q100" s="268">
        <v>1505.9551375498809</v>
      </c>
      <c r="R100" s="268">
        <v>1287.7682961190003</v>
      </c>
      <c r="S100" s="268">
        <v>1396.6391124788056</v>
      </c>
      <c r="T100" s="268">
        <v>1370.5635852071282</v>
      </c>
      <c r="U100" s="268">
        <v>1438.0586149154369</v>
      </c>
      <c r="V100" s="268">
        <v>1251.9688621343196</v>
      </c>
      <c r="W100" s="268">
        <v>1035.7870846056849</v>
      </c>
      <c r="X100" s="268">
        <v>796.11332869007947</v>
      </c>
      <c r="Y100" s="268">
        <v>624.54345282341103</v>
      </c>
      <c r="Z100" s="268">
        <v>410.31290730838703</v>
      </c>
      <c r="AA100" s="268">
        <v>493.66172240704498</v>
      </c>
      <c r="AB100" s="268">
        <v>394.41884498474099</v>
      </c>
      <c r="AC100" s="268">
        <v>355.59335587170324</v>
      </c>
      <c r="AD100" s="268">
        <v>351.30846650562614</v>
      </c>
      <c r="AE100" s="268">
        <v>365.8256273726949</v>
      </c>
      <c r="AF100" s="268">
        <v>375.22665927716639</v>
      </c>
      <c r="AG100" s="268">
        <v>348.74442226259691</v>
      </c>
      <c r="AH100" s="268">
        <v>362.60955991466119</v>
      </c>
      <c r="AI100" s="268">
        <v>349.02407353872513</v>
      </c>
      <c r="AJ100" s="268">
        <v>320.93634913515183</v>
      </c>
      <c r="AK100" s="268">
        <v>324.20499993351729</v>
      </c>
    </row>
    <row r="101" spans="1:41" ht="15.9" customHeight="1">
      <c r="A101" s="162"/>
      <c r="B101" s="440" t="s">
        <v>106</v>
      </c>
      <c r="C101" s="358" t="s">
        <v>99</v>
      </c>
      <c r="D101" s="373" t="s">
        <v>104</v>
      </c>
      <c r="E101" s="26"/>
      <c r="F101" s="266" t="s">
        <v>74</v>
      </c>
      <c r="G101" s="269">
        <v>1.5865605072581921</v>
      </c>
      <c r="H101" s="269">
        <v>1.5865605072581921</v>
      </c>
      <c r="I101" s="269">
        <v>1.5865605072581921</v>
      </c>
      <c r="J101" s="269">
        <v>2.1154140096775893</v>
      </c>
      <c r="K101" s="269">
        <v>3.7019745169357812</v>
      </c>
      <c r="L101" s="269">
        <v>9.7837897947588459</v>
      </c>
      <c r="M101" s="269">
        <v>9.8224925477478617</v>
      </c>
      <c r="N101" s="269">
        <v>7.2261206177303672</v>
      </c>
      <c r="O101" s="269">
        <v>6.9010352181085253</v>
      </c>
      <c r="P101" s="269">
        <v>12.301316165901065</v>
      </c>
      <c r="Q101" s="269">
        <v>5.7878008063333626</v>
      </c>
      <c r="R101" s="269">
        <v>6.8156602574687257</v>
      </c>
      <c r="S101" s="269">
        <v>9.6817446315328972</v>
      </c>
      <c r="T101" s="269">
        <v>7.577401695295424</v>
      </c>
      <c r="U101" s="269">
        <v>10.554156488700002</v>
      </c>
      <c r="V101" s="269">
        <v>9.3627481139999986</v>
      </c>
      <c r="W101" s="269">
        <v>11.230228449450005</v>
      </c>
      <c r="X101" s="269">
        <v>14.253556779072014</v>
      </c>
      <c r="Y101" s="269">
        <v>13.214611689075001</v>
      </c>
      <c r="Z101" s="269">
        <v>10.589057200800013</v>
      </c>
      <c r="AA101" s="269">
        <v>11.086795224531013</v>
      </c>
      <c r="AB101" s="269">
        <v>10.164126031199999</v>
      </c>
      <c r="AC101" s="269">
        <v>10.292559167028381</v>
      </c>
      <c r="AD101" s="269">
        <v>6.3823375718572732</v>
      </c>
      <c r="AE101" s="269">
        <v>7.6749736655598886</v>
      </c>
      <c r="AF101" s="269">
        <v>8.4100926890527994</v>
      </c>
      <c r="AG101" s="269">
        <v>10.645466641003345</v>
      </c>
      <c r="AH101" s="269">
        <v>11.26402184749616</v>
      </c>
      <c r="AI101" s="269">
        <v>11.825490538328111</v>
      </c>
      <c r="AJ101" s="269">
        <v>12.995683386083845</v>
      </c>
      <c r="AK101" s="269">
        <v>14.809852531413931</v>
      </c>
    </row>
    <row r="102" spans="1:41" ht="15.9" customHeight="1" thickBot="1">
      <c r="A102" s="162"/>
      <c r="B102" s="417"/>
      <c r="C102" s="362" t="s">
        <v>101</v>
      </c>
      <c r="D102" s="372" t="s">
        <v>102</v>
      </c>
      <c r="E102" s="253"/>
      <c r="F102" s="355" t="s">
        <v>74</v>
      </c>
      <c r="G102" s="270">
        <v>0.14719906702702706</v>
      </c>
      <c r="H102" s="270">
        <v>0.14719906702702706</v>
      </c>
      <c r="I102" s="270">
        <v>0.14719906702702706</v>
      </c>
      <c r="J102" s="270">
        <v>0.19626542270270272</v>
      </c>
      <c r="K102" s="270">
        <v>0.34346448972972976</v>
      </c>
      <c r="L102" s="270">
        <v>0.9077275800000002</v>
      </c>
      <c r="M102" s="270">
        <v>0.37251507150000024</v>
      </c>
      <c r="N102" s="270">
        <v>1.7191904535000013</v>
      </c>
      <c r="O102" s="270">
        <v>2.0370268800000013</v>
      </c>
      <c r="P102" s="270">
        <v>3.0282868035000003</v>
      </c>
      <c r="Q102" s="270">
        <v>3.8268861750000016</v>
      </c>
      <c r="R102" s="270">
        <v>3.3246252359999997</v>
      </c>
      <c r="S102" s="270">
        <v>2.9160945000000007</v>
      </c>
      <c r="T102" s="270">
        <v>8.6142420000000026</v>
      </c>
      <c r="U102" s="270">
        <v>9.6038865000000069</v>
      </c>
      <c r="V102" s="270">
        <v>4.1042700000000067</v>
      </c>
      <c r="W102" s="270">
        <v>4.9415008500000077</v>
      </c>
      <c r="X102" s="270">
        <v>6.6021092839285878</v>
      </c>
      <c r="Y102" s="270">
        <v>1.7923449310992332</v>
      </c>
      <c r="Z102" s="270">
        <v>1.3409077712505213</v>
      </c>
      <c r="AA102" s="270">
        <v>1.5330577725000025</v>
      </c>
      <c r="AB102" s="270">
        <v>1.4091279750000021</v>
      </c>
      <c r="AC102" s="270">
        <v>1.2058274250000018</v>
      </c>
      <c r="AD102" s="270">
        <v>1.243090665000002</v>
      </c>
      <c r="AE102" s="270">
        <v>1.5226111350000027</v>
      </c>
      <c r="AF102" s="270">
        <v>1.2893888340000024</v>
      </c>
      <c r="AG102" s="270">
        <v>1.140305310000002</v>
      </c>
      <c r="AH102" s="270">
        <v>1.2757045050000022</v>
      </c>
      <c r="AI102" s="270">
        <v>1.2287478478500018</v>
      </c>
      <c r="AJ102" s="270">
        <v>1.0862166352500016</v>
      </c>
      <c r="AK102" s="270">
        <v>1.1038616819999958</v>
      </c>
    </row>
    <row r="103" spans="1:41" ht="15.9" customHeight="1" thickTop="1">
      <c r="B103" s="417"/>
      <c r="C103" s="50" t="s">
        <v>25</v>
      </c>
      <c r="D103" s="51"/>
      <c r="E103" s="52"/>
      <c r="F103" s="59" t="s">
        <v>74</v>
      </c>
      <c r="G103" s="183">
        <f>G101+G102</f>
        <v>1.7337595742852192</v>
      </c>
      <c r="H103" s="183">
        <f t="shared" ref="H103:AE103" si="110">H101+H102</f>
        <v>1.7337595742852192</v>
      </c>
      <c r="I103" s="183">
        <f t="shared" si="110"/>
        <v>1.7337595742852192</v>
      </c>
      <c r="J103" s="183">
        <f t="shared" si="110"/>
        <v>2.3116794323802918</v>
      </c>
      <c r="K103" s="183">
        <f t="shared" si="110"/>
        <v>4.0454390066655108</v>
      </c>
      <c r="L103" s="183">
        <f t="shared" si="110"/>
        <v>10.691517374758845</v>
      </c>
      <c r="M103" s="183">
        <f t="shared" si="110"/>
        <v>10.195007619247862</v>
      </c>
      <c r="N103" s="183">
        <f t="shared" si="110"/>
        <v>8.9453110712303676</v>
      </c>
      <c r="O103" s="183">
        <f t="shared" si="110"/>
        <v>8.9380620981085261</v>
      </c>
      <c r="P103" s="183">
        <f t="shared" si="110"/>
        <v>15.329602969401066</v>
      </c>
      <c r="Q103" s="183">
        <f t="shared" si="110"/>
        <v>9.6146869813333637</v>
      </c>
      <c r="R103" s="183">
        <f t="shared" si="110"/>
        <v>10.140285493468726</v>
      </c>
      <c r="S103" s="183">
        <f t="shared" si="110"/>
        <v>12.597839131532897</v>
      </c>
      <c r="T103" s="183">
        <f t="shared" si="110"/>
        <v>16.191643695295426</v>
      </c>
      <c r="U103" s="183">
        <f t="shared" si="110"/>
        <v>20.158042988700011</v>
      </c>
      <c r="V103" s="183">
        <f t="shared" si="110"/>
        <v>13.467018114000005</v>
      </c>
      <c r="W103" s="183">
        <f t="shared" si="110"/>
        <v>16.171729299450014</v>
      </c>
      <c r="X103" s="183">
        <f t="shared" si="110"/>
        <v>20.855666063000601</v>
      </c>
      <c r="Y103" s="183">
        <f t="shared" si="110"/>
        <v>15.006956620174234</v>
      </c>
      <c r="Z103" s="183">
        <f t="shared" si="110"/>
        <v>11.929964972050534</v>
      </c>
      <c r="AA103" s="183">
        <f t="shared" si="110"/>
        <v>12.619852997031016</v>
      </c>
      <c r="AB103" s="183">
        <f t="shared" si="110"/>
        <v>11.573254006200001</v>
      </c>
      <c r="AC103" s="183">
        <f t="shared" si="110"/>
        <v>11.498386592028384</v>
      </c>
      <c r="AD103" s="183">
        <f t="shared" si="110"/>
        <v>7.6254282368572754</v>
      </c>
      <c r="AE103" s="183">
        <f t="shared" si="110"/>
        <v>9.1975848005598912</v>
      </c>
      <c r="AF103" s="183">
        <f t="shared" ref="AF103" si="111">AF101+AF102</f>
        <v>9.6994815230528015</v>
      </c>
      <c r="AG103" s="183">
        <f t="shared" ref="AG103:AH103" si="112">AG101+AG102</f>
        <v>11.785771951003348</v>
      </c>
      <c r="AH103" s="183">
        <f t="shared" si="112"/>
        <v>12.539726352496162</v>
      </c>
      <c r="AI103" s="183">
        <f t="shared" ref="AI103:AJ103" si="113">AI101+AI102</f>
        <v>13.054238386178113</v>
      </c>
      <c r="AJ103" s="183">
        <f t="shared" si="113"/>
        <v>14.081900021333848</v>
      </c>
      <c r="AK103" s="183">
        <f t="shared" ref="AK103" si="114">AK101+AK102</f>
        <v>15.913714213413927</v>
      </c>
    </row>
    <row r="104" spans="1:41" ht="15.9" customHeight="1" thickBot="1">
      <c r="B104" s="389"/>
      <c r="C104" s="252" t="s">
        <v>25</v>
      </c>
      <c r="D104" s="370"/>
      <c r="E104" s="252"/>
      <c r="F104" s="28" t="s">
        <v>66</v>
      </c>
      <c r="G104" s="271">
        <v>29.820664677705768</v>
      </c>
      <c r="H104" s="271">
        <v>29.820664677705768</v>
      </c>
      <c r="I104" s="271">
        <v>29.820664677705768</v>
      </c>
      <c r="J104" s="271">
        <v>39.760886236941019</v>
      </c>
      <c r="K104" s="271">
        <v>69.581550914646783</v>
      </c>
      <c r="L104" s="271">
        <v>183.89409884585214</v>
      </c>
      <c r="M104" s="271">
        <v>175.35413105106321</v>
      </c>
      <c r="N104" s="271">
        <v>153.85935042516232</v>
      </c>
      <c r="O104" s="271">
        <v>153.73466808746664</v>
      </c>
      <c r="P104" s="271">
        <v>263.66917107369829</v>
      </c>
      <c r="Q104" s="271">
        <v>165.37261607893385</v>
      </c>
      <c r="R104" s="271">
        <v>174.41291048766209</v>
      </c>
      <c r="S104" s="271">
        <v>216.68283306236583</v>
      </c>
      <c r="T104" s="271">
        <v>278.49627155908132</v>
      </c>
      <c r="U104" s="271">
        <v>346.71833940564022</v>
      </c>
      <c r="V104" s="271">
        <v>231.63271156080009</v>
      </c>
      <c r="W104" s="271">
        <v>278.15374395054027</v>
      </c>
      <c r="X104" s="271">
        <v>358.71745628361037</v>
      </c>
      <c r="Y104" s="271">
        <v>258.11965386699683</v>
      </c>
      <c r="Z104" s="271">
        <v>205.19539751926919</v>
      </c>
      <c r="AA104" s="271">
        <v>217.06147154893347</v>
      </c>
      <c r="AB104" s="271">
        <v>199.05996890664002</v>
      </c>
      <c r="AC104" s="271">
        <v>197.77224938288819</v>
      </c>
      <c r="AD104" s="271">
        <v>131.15736567394515</v>
      </c>
      <c r="AE104" s="271">
        <v>158.19845856963013</v>
      </c>
      <c r="AF104" s="271">
        <v>166.83108219650819</v>
      </c>
      <c r="AG104" s="271">
        <v>202.71527755725759</v>
      </c>
      <c r="AH104" s="271">
        <v>215.683293262934</v>
      </c>
      <c r="AI104" s="271">
        <v>224.53290024226354</v>
      </c>
      <c r="AJ104" s="271">
        <v>242.20868036694219</v>
      </c>
      <c r="AK104" s="271">
        <v>273.71588447071957</v>
      </c>
    </row>
    <row r="105" spans="1:41" ht="15.9" customHeight="1" thickTop="1">
      <c r="B105" s="45" t="s">
        <v>107</v>
      </c>
      <c r="C105" s="44"/>
      <c r="D105" s="46"/>
      <c r="E105" s="49"/>
      <c r="F105" s="145" t="s">
        <v>66</v>
      </c>
      <c r="G105" s="118">
        <f>SUM(G93,G96,G100,G104)</f>
        <v>1904.0385838545924</v>
      </c>
      <c r="H105" s="118">
        <f t="shared" ref="H105:AG105" si="115">SUM(H93,H96,H100,H104)</f>
        <v>2182.2681186597083</v>
      </c>
      <c r="I105" s="118">
        <f t="shared" si="115"/>
        <v>2291.7745964679134</v>
      </c>
      <c r="J105" s="118">
        <f t="shared" si="115"/>
        <v>3188.1874761015411</v>
      </c>
      <c r="K105" s="118">
        <f t="shared" si="115"/>
        <v>3870.1297557101443</v>
      </c>
      <c r="L105" s="118">
        <f t="shared" si="115"/>
        <v>5016.4183136760466</v>
      </c>
      <c r="M105" s="118">
        <f t="shared" si="115"/>
        <v>5985.6010676093865</v>
      </c>
      <c r="N105" s="118">
        <f t="shared" si="115"/>
        <v>7474.0949977015571</v>
      </c>
      <c r="O105" s="118">
        <f t="shared" si="115"/>
        <v>7666.8465233785291</v>
      </c>
      <c r="P105" s="118">
        <f t="shared" si="115"/>
        <v>8456.2796679523963</v>
      </c>
      <c r="Q105" s="118">
        <f t="shared" si="115"/>
        <v>8941.4517099009336</v>
      </c>
      <c r="R105" s="118">
        <f t="shared" si="115"/>
        <v>7031.2481775154511</v>
      </c>
      <c r="S105" s="118">
        <f t="shared" si="115"/>
        <v>7196.9510472423653</v>
      </c>
      <c r="T105" s="118">
        <f t="shared" si="115"/>
        <v>7163.4507954967576</v>
      </c>
      <c r="U105" s="118">
        <f t="shared" si="115"/>
        <v>7633.0397276121057</v>
      </c>
      <c r="V105" s="118">
        <f t="shared" si="115"/>
        <v>6456.6944783577301</v>
      </c>
      <c r="W105" s="118">
        <f t="shared" si="115"/>
        <v>6651.8778681794547</v>
      </c>
      <c r="X105" s="118">
        <f t="shared" si="115"/>
        <v>5960.4989114354103</v>
      </c>
      <c r="Y105" s="118">
        <f t="shared" si="115"/>
        <v>4542.0969965846398</v>
      </c>
      <c r="Z105" s="118">
        <f t="shared" si="115"/>
        <v>2916.0170136453507</v>
      </c>
      <c r="AA105" s="118">
        <f t="shared" si="115"/>
        <v>3139.5043703529673</v>
      </c>
      <c r="AB105" s="118">
        <f t="shared" si="115"/>
        <v>2661.3988876182507</v>
      </c>
      <c r="AC105" s="118">
        <f t="shared" si="115"/>
        <v>2369.7690497234016</v>
      </c>
      <c r="AD105" s="118">
        <f t="shared" si="115"/>
        <v>2225.4361107818331</v>
      </c>
      <c r="AE105" s="118">
        <f t="shared" si="115"/>
        <v>2345.7716270941446</v>
      </c>
      <c r="AF105" s="118">
        <f t="shared" si="115"/>
        <v>2325.7512779883341</v>
      </c>
      <c r="AG105" s="118">
        <f t="shared" si="115"/>
        <v>2463.2091511706153</v>
      </c>
      <c r="AH105" s="118">
        <f t="shared" ref="AH105:AI105" si="116">SUM(AH93,AH96,AH100,AH104)</f>
        <v>2634.435265287837</v>
      </c>
      <c r="AI105" s="118">
        <f t="shared" si="116"/>
        <v>2544.1327103818212</v>
      </c>
      <c r="AJ105" s="118">
        <f t="shared" ref="AJ105:AK105" si="117">SUM(AJ93,AJ96,AJ100,AJ104)</f>
        <v>2415.9672164643043</v>
      </c>
      <c r="AK105" s="118">
        <f t="shared" si="117"/>
        <v>2595.1170008835888</v>
      </c>
    </row>
    <row r="106" spans="1:41" ht="13.2">
      <c r="B106" s="202"/>
      <c r="C106" s="202"/>
      <c r="D106" s="202"/>
      <c r="E106" s="53"/>
      <c r="F106" s="202"/>
      <c r="G106" s="26"/>
      <c r="H106" s="53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54"/>
      <c r="AA106" s="54"/>
      <c r="AB106" s="54"/>
      <c r="AC106" s="55"/>
      <c r="AD106" s="48"/>
      <c r="AE106" s="48"/>
      <c r="AF106" s="48"/>
      <c r="AG106" s="48"/>
      <c r="AH106" s="48"/>
      <c r="AI106" s="202"/>
      <c r="AJ106" s="48"/>
      <c r="AK106" s="48"/>
      <c r="AO106" s="22"/>
    </row>
    <row r="107" spans="1:41" ht="13.2">
      <c r="B107" s="26"/>
      <c r="C107" s="371"/>
      <c r="D107" s="25"/>
      <c r="E107" s="26"/>
      <c r="F107" s="26"/>
      <c r="G107" s="26"/>
      <c r="H107" s="53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54"/>
      <c r="AA107" s="54"/>
      <c r="AB107" s="54"/>
      <c r="AC107" s="55"/>
      <c r="AD107" s="48"/>
      <c r="AE107" s="48"/>
      <c r="AF107" s="48"/>
      <c r="AG107" s="48"/>
      <c r="AH107" s="48"/>
      <c r="AI107" s="21"/>
      <c r="AJ107" s="21"/>
      <c r="AK107" s="21"/>
      <c r="AL107" s="21"/>
      <c r="AM107" s="21"/>
      <c r="AO107" s="22"/>
    </row>
    <row r="108" spans="1:41" ht="13.2">
      <c r="B108" s="1" t="s">
        <v>463</v>
      </c>
      <c r="C108" s="371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54"/>
      <c r="AA108" s="54"/>
      <c r="AB108" s="54"/>
      <c r="AC108" s="55"/>
      <c r="AD108" s="55"/>
      <c r="AE108" s="57"/>
      <c r="AF108" s="57"/>
      <c r="AG108" s="57"/>
      <c r="AH108" s="57"/>
      <c r="AI108" s="57"/>
      <c r="AJ108" s="57"/>
      <c r="AK108" s="57"/>
    </row>
    <row r="109" spans="1:41" ht="15" customHeight="1">
      <c r="B109" s="158" t="s">
        <v>10</v>
      </c>
      <c r="C109" s="392"/>
      <c r="D109" s="392"/>
      <c r="E109" s="393"/>
      <c r="F109" s="157" t="s">
        <v>11</v>
      </c>
      <c r="G109" s="159">
        <v>1990</v>
      </c>
      <c r="H109" s="127">
        <f t="shared" ref="H109:AK109" si="118">G109+1</f>
        <v>1991</v>
      </c>
      <c r="I109" s="127">
        <f t="shared" si="118"/>
        <v>1992</v>
      </c>
      <c r="J109" s="127">
        <f t="shared" si="118"/>
        <v>1993</v>
      </c>
      <c r="K109" s="127">
        <f t="shared" si="118"/>
        <v>1994</v>
      </c>
      <c r="L109" s="127">
        <f t="shared" si="118"/>
        <v>1995</v>
      </c>
      <c r="M109" s="127">
        <f t="shared" si="118"/>
        <v>1996</v>
      </c>
      <c r="N109" s="127">
        <f t="shared" si="118"/>
        <v>1997</v>
      </c>
      <c r="O109" s="127">
        <f t="shared" si="118"/>
        <v>1998</v>
      </c>
      <c r="P109" s="127">
        <f t="shared" si="118"/>
        <v>1999</v>
      </c>
      <c r="Q109" s="127">
        <f t="shared" si="118"/>
        <v>2000</v>
      </c>
      <c r="R109" s="127">
        <f t="shared" si="118"/>
        <v>2001</v>
      </c>
      <c r="S109" s="127">
        <f t="shared" si="118"/>
        <v>2002</v>
      </c>
      <c r="T109" s="127">
        <f t="shared" si="118"/>
        <v>2003</v>
      </c>
      <c r="U109" s="127">
        <f t="shared" si="118"/>
        <v>2004</v>
      </c>
      <c r="V109" s="127">
        <f t="shared" si="118"/>
        <v>2005</v>
      </c>
      <c r="W109" s="127">
        <f t="shared" si="118"/>
        <v>2006</v>
      </c>
      <c r="X109" s="127">
        <f t="shared" si="118"/>
        <v>2007</v>
      </c>
      <c r="Y109" s="127">
        <f t="shared" si="118"/>
        <v>2008</v>
      </c>
      <c r="Z109" s="127">
        <f t="shared" si="118"/>
        <v>2009</v>
      </c>
      <c r="AA109" s="127">
        <f t="shared" si="118"/>
        <v>2010</v>
      </c>
      <c r="AB109" s="127">
        <f t="shared" si="118"/>
        <v>2011</v>
      </c>
      <c r="AC109" s="127">
        <f t="shared" si="118"/>
        <v>2012</v>
      </c>
      <c r="AD109" s="127">
        <f t="shared" si="118"/>
        <v>2013</v>
      </c>
      <c r="AE109" s="127">
        <f t="shared" si="118"/>
        <v>2014</v>
      </c>
      <c r="AF109" s="127">
        <f t="shared" si="118"/>
        <v>2015</v>
      </c>
      <c r="AG109" s="127">
        <f t="shared" si="118"/>
        <v>2016</v>
      </c>
      <c r="AH109" s="127">
        <f t="shared" si="118"/>
        <v>2017</v>
      </c>
      <c r="AI109" s="127">
        <f t="shared" si="118"/>
        <v>2018</v>
      </c>
      <c r="AJ109" s="127">
        <f t="shared" si="118"/>
        <v>2019</v>
      </c>
      <c r="AK109" s="127">
        <f t="shared" si="118"/>
        <v>2020</v>
      </c>
    </row>
    <row r="110" spans="1:41" ht="15.9" customHeight="1">
      <c r="B110" s="388" t="s">
        <v>67</v>
      </c>
      <c r="C110" s="91" t="s">
        <v>108</v>
      </c>
      <c r="D110" s="207" t="s">
        <v>109</v>
      </c>
      <c r="E110" s="360"/>
      <c r="F110" s="156" t="s">
        <v>66</v>
      </c>
      <c r="G110" s="93" t="s">
        <v>473</v>
      </c>
      <c r="H110" s="93" t="s">
        <v>473</v>
      </c>
      <c r="I110" s="93">
        <v>4.2071468001304044</v>
      </c>
      <c r="J110" s="93">
        <v>72.017452189167557</v>
      </c>
      <c r="K110" s="93">
        <v>371.98874907548867</v>
      </c>
      <c r="L110" s="93">
        <v>924.96590230776087</v>
      </c>
      <c r="M110" s="93">
        <v>1328.5190589671586</v>
      </c>
      <c r="N110" s="93">
        <v>1742.7047290523615</v>
      </c>
      <c r="O110" s="93">
        <v>2126.2568217699763</v>
      </c>
      <c r="P110" s="93">
        <v>2517.7879860893945</v>
      </c>
      <c r="Q110" s="93">
        <v>2975.5961228471324</v>
      </c>
      <c r="R110" s="93">
        <v>3586.4627772034919</v>
      </c>
      <c r="S110" s="93">
        <v>4453.2986279423421</v>
      </c>
      <c r="T110" s="93">
        <v>5572.1271963119179</v>
      </c>
      <c r="U110" s="93">
        <v>7079.4807121494187</v>
      </c>
      <c r="V110" s="93">
        <v>8875.4610990402998</v>
      </c>
      <c r="W110" s="93">
        <v>10854.880799903976</v>
      </c>
      <c r="X110" s="93">
        <v>13470.696634765953</v>
      </c>
      <c r="Y110" s="93">
        <v>15691.269931789548</v>
      </c>
      <c r="Z110" s="93">
        <v>18006.461527914478</v>
      </c>
      <c r="AA110" s="93">
        <v>20493.42625904661</v>
      </c>
      <c r="AB110" s="93">
        <v>23152.68195298966</v>
      </c>
      <c r="AC110" s="93">
        <v>26368.748323592768</v>
      </c>
      <c r="AD110" s="93">
        <v>29024.318927924654</v>
      </c>
      <c r="AE110" s="93">
        <v>32552.715383963445</v>
      </c>
      <c r="AF110" s="93">
        <v>35893.18973037869</v>
      </c>
      <c r="AG110" s="93">
        <v>38972.006731589696</v>
      </c>
      <c r="AH110" s="93">
        <v>41167.144731498731</v>
      </c>
      <c r="AI110" s="93">
        <v>43233.504458738549</v>
      </c>
      <c r="AJ110" s="93">
        <v>45814.51387010976</v>
      </c>
      <c r="AK110" s="93">
        <v>47678.193594440912</v>
      </c>
      <c r="AL110" s="22"/>
    </row>
    <row r="111" spans="1:41" ht="15.9" customHeight="1">
      <c r="B111" s="410"/>
      <c r="C111" s="91" t="s">
        <v>110</v>
      </c>
      <c r="D111" s="257" t="s">
        <v>111</v>
      </c>
      <c r="E111" s="360"/>
      <c r="F111" s="156" t="s">
        <v>66</v>
      </c>
      <c r="G111" s="93">
        <v>1.3419351351351352</v>
      </c>
      <c r="H111" s="93" t="s">
        <v>473</v>
      </c>
      <c r="I111" s="93">
        <v>40.25805405405405</v>
      </c>
      <c r="J111" s="93">
        <v>261.67735135135138</v>
      </c>
      <c r="K111" s="93">
        <v>449.54827027027022</v>
      </c>
      <c r="L111" s="93">
        <v>496.51599999999996</v>
      </c>
      <c r="M111" s="93">
        <v>452.06200000000001</v>
      </c>
      <c r="N111" s="93">
        <v>468.10599999999999</v>
      </c>
      <c r="O111" s="93">
        <v>450.45</v>
      </c>
      <c r="P111" s="93">
        <v>454.74</v>
      </c>
      <c r="Q111" s="93">
        <v>484.34100000000001</v>
      </c>
      <c r="R111" s="93">
        <v>451.47244999999998</v>
      </c>
      <c r="S111" s="93">
        <v>491.06914999999998</v>
      </c>
      <c r="T111" s="93">
        <v>729.74556816688573</v>
      </c>
      <c r="U111" s="93">
        <v>901.00467355453361</v>
      </c>
      <c r="V111" s="93">
        <v>937.48331743758206</v>
      </c>
      <c r="W111" s="93">
        <v>1194.4903293035479</v>
      </c>
      <c r="X111" s="93">
        <v>1429.1351242904072</v>
      </c>
      <c r="Y111" s="93">
        <v>1509.560115</v>
      </c>
      <c r="Z111" s="93">
        <v>1608.1659916666667</v>
      </c>
      <c r="AA111" s="93">
        <v>1748.8716516666666</v>
      </c>
      <c r="AB111" s="93">
        <v>1923.4105016666665</v>
      </c>
      <c r="AC111" s="93">
        <v>2080.8298016666663</v>
      </c>
      <c r="AD111" s="93">
        <v>2229.3050616666665</v>
      </c>
      <c r="AE111" s="93">
        <v>2372.9536916666666</v>
      </c>
      <c r="AF111" s="93">
        <v>2483.7985216666666</v>
      </c>
      <c r="AG111" s="93">
        <v>2650.9808916666666</v>
      </c>
      <c r="AH111" s="93">
        <v>2801.3866616666664</v>
      </c>
      <c r="AI111" s="93">
        <v>2921.9685216666662</v>
      </c>
      <c r="AJ111" s="93">
        <v>2978.7175916666665</v>
      </c>
      <c r="AK111" s="93">
        <v>2924.9741016666667</v>
      </c>
    </row>
    <row r="112" spans="1:41" ht="15.9" customHeight="1">
      <c r="B112" s="410"/>
      <c r="C112" s="91" t="s">
        <v>112</v>
      </c>
      <c r="D112" s="257" t="s">
        <v>113</v>
      </c>
      <c r="E112" s="360"/>
      <c r="F112" s="156" t="s">
        <v>66</v>
      </c>
      <c r="G112" s="93" t="s">
        <v>473</v>
      </c>
      <c r="H112" s="93" t="s">
        <v>473</v>
      </c>
      <c r="I112" s="93" t="s">
        <v>473</v>
      </c>
      <c r="J112" s="93" t="s">
        <v>473</v>
      </c>
      <c r="K112" s="93" t="s">
        <v>473</v>
      </c>
      <c r="L112" s="93" t="s">
        <v>473</v>
      </c>
      <c r="M112" s="148">
        <v>0.24523811019699462</v>
      </c>
      <c r="N112" s="381">
        <v>0.66662629161488485</v>
      </c>
      <c r="O112" s="93">
        <v>1.8120781158982342</v>
      </c>
      <c r="P112" s="93">
        <v>3.768746183249073</v>
      </c>
      <c r="Q112" s="93">
        <v>4.6286349924219445</v>
      </c>
      <c r="R112" s="93">
        <v>5.3556606214299824</v>
      </c>
      <c r="S112" s="93">
        <v>5.9854388671305658</v>
      </c>
      <c r="T112" s="93">
        <v>6.5409426487584987</v>
      </c>
      <c r="U112" s="93">
        <v>7.000749547092755</v>
      </c>
      <c r="V112" s="93">
        <v>7.3389434565333334</v>
      </c>
      <c r="W112" s="93">
        <v>7.4607996847999996</v>
      </c>
      <c r="X112" s="93">
        <v>7.7163717488000003</v>
      </c>
      <c r="Y112" s="93">
        <v>7.8470902575999997</v>
      </c>
      <c r="Z112" s="93">
        <v>8.0836087376000005</v>
      </c>
      <c r="AA112" s="93">
        <v>8.2935036976000003</v>
      </c>
      <c r="AB112" s="93">
        <v>8.4156612496000012</v>
      </c>
      <c r="AC112" s="93">
        <v>8.6271785776000005</v>
      </c>
      <c r="AD112" s="93">
        <v>8.8030119056</v>
      </c>
      <c r="AE112" s="93">
        <v>9.0575040336000008</v>
      </c>
      <c r="AF112" s="93">
        <v>9.3781227055999992</v>
      </c>
      <c r="AG112" s="93">
        <v>9.514190769599999</v>
      </c>
      <c r="AH112" s="93">
        <v>9.724890049599999</v>
      </c>
      <c r="AI112" s="93">
        <v>9.8378014415999999</v>
      </c>
      <c r="AJ112" s="93">
        <v>9.9503043375999987</v>
      </c>
      <c r="AK112" s="93">
        <v>9.9984799375999991</v>
      </c>
    </row>
    <row r="113" spans="2:41" ht="15.9" customHeight="1">
      <c r="B113" s="410"/>
      <c r="C113" s="91" t="s">
        <v>114</v>
      </c>
      <c r="D113" s="257" t="s">
        <v>115</v>
      </c>
      <c r="E113" s="360"/>
      <c r="F113" s="357" t="s">
        <v>66</v>
      </c>
      <c r="G113" s="93" t="s">
        <v>473</v>
      </c>
      <c r="H113" s="93" t="s">
        <v>473</v>
      </c>
      <c r="I113" s="93">
        <v>75.36486486486487</v>
      </c>
      <c r="J113" s="93">
        <v>565.23648648648646</v>
      </c>
      <c r="K113" s="93">
        <v>1061.8716216216214</v>
      </c>
      <c r="L113" s="93">
        <v>1501.5</v>
      </c>
      <c r="M113" s="93">
        <v>2291.5749999999998</v>
      </c>
      <c r="N113" s="93">
        <v>2912.2664999999997</v>
      </c>
      <c r="O113" s="93">
        <v>3147.8589999999995</v>
      </c>
      <c r="P113" s="93">
        <v>3091.3739999999998</v>
      </c>
      <c r="Q113" s="93">
        <v>3117.2955999999995</v>
      </c>
      <c r="R113" s="93">
        <v>2949.8002000000001</v>
      </c>
      <c r="S113" s="93">
        <v>2947.1528000000003</v>
      </c>
      <c r="T113" s="93">
        <v>2834.6333000000004</v>
      </c>
      <c r="U113" s="93">
        <v>2340.8935750000005</v>
      </c>
      <c r="V113" s="93">
        <v>1695.1602550000002</v>
      </c>
      <c r="W113" s="93">
        <v>1123.3967709999999</v>
      </c>
      <c r="X113" s="93">
        <v>894.51559799999995</v>
      </c>
      <c r="Y113" s="93">
        <v>930.81102200000009</v>
      </c>
      <c r="Z113" s="93">
        <v>844.67084499999999</v>
      </c>
      <c r="AA113" s="93">
        <v>666.49119000000007</v>
      </c>
      <c r="AB113" s="93">
        <v>634.08537999999999</v>
      </c>
      <c r="AC113" s="93">
        <v>560.94649800000002</v>
      </c>
      <c r="AD113" s="93">
        <v>489.36158799999998</v>
      </c>
      <c r="AE113" s="93">
        <v>503.41781799999995</v>
      </c>
      <c r="AF113" s="93">
        <v>540.04452299999991</v>
      </c>
      <c r="AG113" s="93">
        <v>587.06930499999999</v>
      </c>
      <c r="AH113" s="93">
        <v>600.22530000000006</v>
      </c>
      <c r="AI113" s="93">
        <v>543.92255</v>
      </c>
      <c r="AJ113" s="93">
        <v>572.14235000000008</v>
      </c>
      <c r="AK113" s="93">
        <v>658.50045</v>
      </c>
    </row>
    <row r="114" spans="2:41" ht="15.9" customHeight="1" thickBot="1">
      <c r="B114" s="410"/>
      <c r="C114" s="91" t="s">
        <v>116</v>
      </c>
      <c r="D114" s="60" t="s">
        <v>117</v>
      </c>
      <c r="E114" s="369"/>
      <c r="F114" s="357" t="s">
        <v>66</v>
      </c>
      <c r="G114" s="117" t="s">
        <v>473</v>
      </c>
      <c r="H114" s="117" t="s">
        <v>473</v>
      </c>
      <c r="I114" s="117" t="s">
        <v>473</v>
      </c>
      <c r="J114" s="117" t="s">
        <v>473</v>
      </c>
      <c r="K114" s="117" t="s">
        <v>473</v>
      </c>
      <c r="L114" s="117" t="s">
        <v>473</v>
      </c>
      <c r="M114" s="117" t="s">
        <v>473</v>
      </c>
      <c r="N114" s="117" t="s">
        <v>473</v>
      </c>
      <c r="O114" s="117" t="s">
        <v>473</v>
      </c>
      <c r="P114" s="117" t="s">
        <v>473</v>
      </c>
      <c r="Q114" s="117" t="s">
        <v>473</v>
      </c>
      <c r="R114" s="117" t="s">
        <v>473</v>
      </c>
      <c r="S114" s="117" t="s">
        <v>473</v>
      </c>
      <c r="T114" s="117">
        <v>2.3499127259547721</v>
      </c>
      <c r="U114" s="117">
        <v>4.3259757000531023</v>
      </c>
      <c r="V114" s="117">
        <v>5.7679676000708051</v>
      </c>
      <c r="W114" s="117">
        <v>7.9576590038013881</v>
      </c>
      <c r="X114" s="117">
        <v>15.701689577970525</v>
      </c>
      <c r="Y114" s="117">
        <v>22.911649078059032</v>
      </c>
      <c r="Z114" s="117">
        <v>39.094002622702121</v>
      </c>
      <c r="AA114" s="117">
        <v>60.136402941478941</v>
      </c>
      <c r="AB114" s="117">
        <v>85.985442926981449</v>
      </c>
      <c r="AC114" s="117">
        <v>93.976419721348321</v>
      </c>
      <c r="AD114" s="117">
        <v>108.59655415757575</v>
      </c>
      <c r="AE114" s="117">
        <v>122.3130462076923</v>
      </c>
      <c r="AF114" s="117">
        <v>125.68869214205608</v>
      </c>
      <c r="AG114" s="117">
        <v>129.64630499999998</v>
      </c>
      <c r="AH114" s="117">
        <v>115.84106259310344</v>
      </c>
      <c r="AI114" s="117">
        <v>117.2747391103448</v>
      </c>
      <c r="AJ114" s="117">
        <v>122.24481770344828</v>
      </c>
      <c r="AK114" s="117">
        <v>126.54584725517242</v>
      </c>
    </row>
    <row r="115" spans="2:41" ht="15.9" customHeight="1" thickTop="1">
      <c r="B115" s="411"/>
      <c r="C115" s="44" t="s">
        <v>25</v>
      </c>
      <c r="D115" s="46"/>
      <c r="E115" s="44"/>
      <c r="F115" s="31" t="s">
        <v>66</v>
      </c>
      <c r="G115" s="114">
        <f>SUM(G110:G114)</f>
        <v>1.3419351351351352</v>
      </c>
      <c r="H115" s="114" t="s">
        <v>96</v>
      </c>
      <c r="I115" s="114">
        <f t="shared" ref="I115:AE115" si="119">SUM(I110:I114)</f>
        <v>119.83006571904932</v>
      </c>
      <c r="J115" s="114">
        <f t="shared" si="119"/>
        <v>898.93129002700539</v>
      </c>
      <c r="K115" s="114">
        <f t="shared" si="119"/>
        <v>1883.4086409673803</v>
      </c>
      <c r="L115" s="114">
        <f t="shared" si="119"/>
        <v>2922.9819023077607</v>
      </c>
      <c r="M115" s="114">
        <f t="shared" si="119"/>
        <v>4072.4012970773556</v>
      </c>
      <c r="N115" s="114">
        <f t="shared" si="119"/>
        <v>5123.7438553439761</v>
      </c>
      <c r="O115" s="114">
        <f t="shared" si="119"/>
        <v>5726.3778998858743</v>
      </c>
      <c r="P115" s="114">
        <f t="shared" si="119"/>
        <v>6067.6707322726434</v>
      </c>
      <c r="Q115" s="114">
        <f t="shared" si="119"/>
        <v>6581.8613578395543</v>
      </c>
      <c r="R115" s="114">
        <f t="shared" si="119"/>
        <v>6993.0910878249224</v>
      </c>
      <c r="S115" s="114">
        <f t="shared" si="119"/>
        <v>7897.5060168094733</v>
      </c>
      <c r="T115" s="114">
        <f t="shared" si="119"/>
        <v>9145.3969198535178</v>
      </c>
      <c r="U115" s="114">
        <f t="shared" si="119"/>
        <v>10332.705685951098</v>
      </c>
      <c r="V115" s="114">
        <f t="shared" si="119"/>
        <v>11521.211582534486</v>
      </c>
      <c r="W115" s="114">
        <f t="shared" si="119"/>
        <v>13188.186358896126</v>
      </c>
      <c r="X115" s="114">
        <f t="shared" si="119"/>
        <v>15817.765418383131</v>
      </c>
      <c r="Y115" s="114">
        <f t="shared" si="119"/>
        <v>18162.399808125207</v>
      </c>
      <c r="Z115" s="114">
        <f t="shared" si="119"/>
        <v>20506.475975941452</v>
      </c>
      <c r="AA115" s="114">
        <f t="shared" si="119"/>
        <v>22977.21900735236</v>
      </c>
      <c r="AB115" s="114">
        <f t="shared" si="119"/>
        <v>25804.578938832907</v>
      </c>
      <c r="AC115" s="114">
        <f t="shared" si="119"/>
        <v>29113.128221558385</v>
      </c>
      <c r="AD115" s="114">
        <f t="shared" si="119"/>
        <v>31860.385143654494</v>
      </c>
      <c r="AE115" s="114">
        <f t="shared" si="119"/>
        <v>35560.457443871404</v>
      </c>
      <c r="AF115" s="114">
        <f t="shared" ref="AF115" si="120">SUM(AF110:AF114)</f>
        <v>39052.099589893012</v>
      </c>
      <c r="AG115" s="114">
        <f t="shared" ref="AG115:AH115" si="121">SUM(AG110:AG114)</f>
        <v>42349.217424025963</v>
      </c>
      <c r="AH115" s="114">
        <f t="shared" si="121"/>
        <v>44694.322645808097</v>
      </c>
      <c r="AI115" s="114">
        <f t="shared" ref="AI115:AJ115" si="122">SUM(AI110:AI114)</f>
        <v>46826.50807095717</v>
      </c>
      <c r="AJ115" s="114">
        <f t="shared" si="122"/>
        <v>49497.568933817478</v>
      </c>
      <c r="AK115" s="114">
        <f t="shared" ref="AK115" si="123">SUM(AK110:AK114)</f>
        <v>51398.212473300351</v>
      </c>
    </row>
    <row r="116" spans="2:41" ht="15.9" customHeight="1" thickBot="1">
      <c r="B116" s="357" t="s">
        <v>72</v>
      </c>
      <c r="C116" s="91" t="s">
        <v>116</v>
      </c>
      <c r="D116" s="372" t="s">
        <v>117</v>
      </c>
      <c r="E116" s="368"/>
      <c r="F116" s="357" t="s">
        <v>66</v>
      </c>
      <c r="G116" s="254">
        <v>4549.9385208708818</v>
      </c>
      <c r="H116" s="254">
        <v>5268.3498662715474</v>
      </c>
      <c r="I116" s="254">
        <v>5388.085090504992</v>
      </c>
      <c r="J116" s="254">
        <v>7782.789575173877</v>
      </c>
      <c r="K116" s="254">
        <v>9578.8179386755419</v>
      </c>
      <c r="L116" s="254">
        <v>12572.198544511648</v>
      </c>
      <c r="M116" s="254">
        <v>12249.339530097119</v>
      </c>
      <c r="N116" s="254">
        <v>12251.37705950668</v>
      </c>
      <c r="O116" s="254">
        <v>8790.9937642637251</v>
      </c>
      <c r="P116" s="254">
        <v>5009.2550271640739</v>
      </c>
      <c r="Q116" s="254">
        <v>3199.8497572023898</v>
      </c>
      <c r="R116" s="254">
        <v>3177.632953861073</v>
      </c>
      <c r="S116" s="254">
        <v>2552.0310004000135</v>
      </c>
      <c r="T116" s="254">
        <v>2313.9571521052962</v>
      </c>
      <c r="U116" s="254">
        <v>2496.2521577619618</v>
      </c>
      <c r="V116" s="254">
        <v>2814.5689959275555</v>
      </c>
      <c r="W116" s="254">
        <v>2792.6567707804907</v>
      </c>
      <c r="X116" s="254">
        <v>2377.1678167157852</v>
      </c>
      <c r="Y116" s="254">
        <v>1648.1451743999996</v>
      </c>
      <c r="Z116" s="254">
        <v>1420.4247963283594</v>
      </c>
      <c r="AA116" s="254">
        <v>1720.6851744000003</v>
      </c>
      <c r="AB116" s="254">
        <v>1605.3651743999997</v>
      </c>
      <c r="AC116" s="254">
        <v>1583.0451744</v>
      </c>
      <c r="AD116" s="254">
        <v>1517.9451743999998</v>
      </c>
      <c r="AE116" s="254">
        <v>1536.5451744</v>
      </c>
      <c r="AF116" s="254">
        <v>1517.0151744</v>
      </c>
      <c r="AG116" s="254">
        <v>1464.9351850430055</v>
      </c>
      <c r="AH116" s="254">
        <v>1483.8513887325805</v>
      </c>
      <c r="AI116" s="254">
        <v>1505.1111822048706</v>
      </c>
      <c r="AJ116" s="254">
        <v>1558.3071758190674</v>
      </c>
      <c r="AK116" s="254">
        <v>1456.5651708523314</v>
      </c>
    </row>
    <row r="117" spans="2:41" ht="15.9" customHeight="1" thickTop="1">
      <c r="B117" s="45" t="s">
        <v>107</v>
      </c>
      <c r="C117" s="44"/>
      <c r="D117" s="46"/>
      <c r="E117" s="49"/>
      <c r="F117" s="31" t="s">
        <v>66</v>
      </c>
      <c r="G117" s="114">
        <f>G115+G116</f>
        <v>4551.2804560060167</v>
      </c>
      <c r="H117" s="114">
        <f>SUM(H116)</f>
        <v>5268.3498662715474</v>
      </c>
      <c r="I117" s="114">
        <f t="shared" ref="I117:AC117" si="124">I115+I116</f>
        <v>5507.9151562240413</v>
      </c>
      <c r="J117" s="114">
        <f t="shared" si="124"/>
        <v>8681.7208652008831</v>
      </c>
      <c r="K117" s="114">
        <f t="shared" si="124"/>
        <v>11462.226579642922</v>
      </c>
      <c r="L117" s="114">
        <f t="shared" si="124"/>
        <v>15495.18044681941</v>
      </c>
      <c r="M117" s="114">
        <f t="shared" si="124"/>
        <v>16321.740827174475</v>
      </c>
      <c r="N117" s="114">
        <f t="shared" si="124"/>
        <v>17375.120914850657</v>
      </c>
      <c r="O117" s="114">
        <f t="shared" si="124"/>
        <v>14517.371664149599</v>
      </c>
      <c r="P117" s="114">
        <f t="shared" si="124"/>
        <v>11076.925759436717</v>
      </c>
      <c r="Q117" s="114">
        <f t="shared" si="124"/>
        <v>9781.7111150419441</v>
      </c>
      <c r="R117" s="114">
        <f t="shared" si="124"/>
        <v>10170.724041685995</v>
      </c>
      <c r="S117" s="114">
        <f t="shared" si="124"/>
        <v>10449.537017209486</v>
      </c>
      <c r="T117" s="114">
        <f t="shared" si="124"/>
        <v>11459.354071958815</v>
      </c>
      <c r="U117" s="114">
        <f t="shared" si="124"/>
        <v>12828.957843713059</v>
      </c>
      <c r="V117" s="114">
        <f t="shared" si="124"/>
        <v>14335.780578462041</v>
      </c>
      <c r="W117" s="114">
        <f t="shared" si="124"/>
        <v>15980.843129676618</v>
      </c>
      <c r="X117" s="114">
        <f t="shared" si="124"/>
        <v>18194.933235098917</v>
      </c>
      <c r="Y117" s="114">
        <f t="shared" si="124"/>
        <v>19810.544982525207</v>
      </c>
      <c r="Z117" s="114">
        <f t="shared" si="124"/>
        <v>21926.900772269812</v>
      </c>
      <c r="AA117" s="114">
        <f t="shared" si="124"/>
        <v>24697.904181752361</v>
      </c>
      <c r="AB117" s="114">
        <f t="shared" si="124"/>
        <v>27409.944113232905</v>
      </c>
      <c r="AC117" s="114">
        <f t="shared" si="124"/>
        <v>30696.173395958383</v>
      </c>
      <c r="AD117" s="114">
        <f t="shared" ref="AD117:AI117" si="125">AD115+AD116</f>
        <v>33378.33031805449</v>
      </c>
      <c r="AE117" s="114">
        <f t="shared" si="125"/>
        <v>37097.002618271406</v>
      </c>
      <c r="AF117" s="114">
        <f t="shared" si="125"/>
        <v>40569.114764293015</v>
      </c>
      <c r="AG117" s="114">
        <f t="shared" si="125"/>
        <v>43814.152609068966</v>
      </c>
      <c r="AH117" s="114">
        <f t="shared" si="125"/>
        <v>46178.17403454068</v>
      </c>
      <c r="AI117" s="114">
        <f t="shared" si="125"/>
        <v>48331.61925316204</v>
      </c>
      <c r="AJ117" s="114">
        <f t="shared" ref="AJ117:AK117" si="126">AJ115+AJ116</f>
        <v>51055.876109636549</v>
      </c>
      <c r="AK117" s="114">
        <f t="shared" si="126"/>
        <v>52854.77764415268</v>
      </c>
      <c r="AL117" s="174"/>
    </row>
    <row r="118" spans="2:41" ht="13.5" customHeight="1">
      <c r="B118" s="202"/>
      <c r="C118" s="202"/>
      <c r="D118" s="202"/>
      <c r="E118" s="26"/>
      <c r="F118" s="202"/>
      <c r="G118" s="53"/>
      <c r="H118" s="53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61"/>
      <c r="AA118" s="61"/>
      <c r="AB118" s="61"/>
      <c r="AC118" s="62"/>
      <c r="AD118" s="63"/>
      <c r="AE118" s="63"/>
      <c r="AF118" s="63"/>
      <c r="AG118" s="63"/>
      <c r="AH118" s="63"/>
      <c r="AI118" s="202"/>
      <c r="AJ118" s="63"/>
      <c r="AK118" s="229"/>
      <c r="AO118" s="22"/>
    </row>
    <row r="119" spans="2:41" ht="13.5" customHeight="1">
      <c r="B119" s="26"/>
      <c r="C119" s="371"/>
      <c r="D119" s="25"/>
      <c r="E119" s="26"/>
      <c r="F119" s="26"/>
      <c r="G119" s="53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61"/>
      <c r="AA119" s="61"/>
      <c r="AB119" s="61"/>
      <c r="AC119" s="62"/>
      <c r="AD119" s="63"/>
      <c r="AE119" s="63"/>
      <c r="AF119" s="63"/>
      <c r="AG119" s="63"/>
      <c r="AH119" s="63"/>
      <c r="AI119" s="21"/>
      <c r="AJ119" s="21"/>
      <c r="AK119" s="21"/>
      <c r="AL119" s="21"/>
      <c r="AO119" s="22"/>
    </row>
    <row r="120" spans="2:41" ht="13.5" customHeight="1">
      <c r="B120" s="225" t="s">
        <v>470</v>
      </c>
      <c r="C120" s="371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61"/>
      <c r="AA120" s="61"/>
      <c r="AB120" s="61"/>
      <c r="AC120" s="62"/>
      <c r="AD120" s="62"/>
      <c r="AE120" s="26"/>
      <c r="AF120" s="26"/>
      <c r="AG120" s="26"/>
      <c r="AH120" s="26"/>
      <c r="AI120" s="26"/>
      <c r="AJ120" s="26"/>
      <c r="AK120" s="26"/>
    </row>
    <row r="121" spans="2:41" ht="13.2">
      <c r="B121" s="158" t="s">
        <v>10</v>
      </c>
      <c r="C121" s="392"/>
      <c r="D121" s="392"/>
      <c r="E121" s="393"/>
      <c r="F121" s="157" t="s">
        <v>11</v>
      </c>
      <c r="G121" s="159">
        <v>1990</v>
      </c>
      <c r="H121" s="127">
        <f t="shared" ref="H121" si="127">G121+1</f>
        <v>1991</v>
      </c>
      <c r="I121" s="127">
        <f t="shared" ref="I121" si="128">H121+1</f>
        <v>1992</v>
      </c>
      <c r="J121" s="127">
        <f t="shared" ref="J121" si="129">I121+1</f>
        <v>1993</v>
      </c>
      <c r="K121" s="127">
        <f t="shared" ref="K121" si="130">J121+1</f>
        <v>1994</v>
      </c>
      <c r="L121" s="127">
        <f t="shared" ref="L121" si="131">K121+1</f>
        <v>1995</v>
      </c>
      <c r="M121" s="127">
        <f t="shared" ref="M121" si="132">L121+1</f>
        <v>1996</v>
      </c>
      <c r="N121" s="127">
        <f t="shared" ref="N121" si="133">M121+1</f>
        <v>1997</v>
      </c>
      <c r="O121" s="127">
        <f t="shared" ref="O121" si="134">N121+1</f>
        <v>1998</v>
      </c>
      <c r="P121" s="127">
        <f t="shared" ref="P121" si="135">O121+1</f>
        <v>1999</v>
      </c>
      <c r="Q121" s="127">
        <f t="shared" ref="Q121" si="136">P121+1</f>
        <v>2000</v>
      </c>
      <c r="R121" s="127">
        <f t="shared" ref="R121" si="137">Q121+1</f>
        <v>2001</v>
      </c>
      <c r="S121" s="127">
        <f t="shared" ref="S121" si="138">R121+1</f>
        <v>2002</v>
      </c>
      <c r="T121" s="127">
        <f t="shared" ref="T121" si="139">S121+1</f>
        <v>2003</v>
      </c>
      <c r="U121" s="127">
        <f t="shared" ref="U121" si="140">T121+1</f>
        <v>2004</v>
      </c>
      <c r="V121" s="127">
        <f t="shared" ref="V121" si="141">U121+1</f>
        <v>2005</v>
      </c>
      <c r="W121" s="127">
        <f t="shared" ref="W121" si="142">V121+1</f>
        <v>2006</v>
      </c>
      <c r="X121" s="127">
        <f t="shared" ref="X121" si="143">W121+1</f>
        <v>2007</v>
      </c>
      <c r="Y121" s="127">
        <f t="shared" ref="Y121" si="144">X121+1</f>
        <v>2008</v>
      </c>
      <c r="Z121" s="127">
        <f t="shared" ref="Z121" si="145">Y121+1</f>
        <v>2009</v>
      </c>
      <c r="AA121" s="127">
        <f t="shared" ref="AA121" si="146">Z121+1</f>
        <v>2010</v>
      </c>
      <c r="AB121" s="127">
        <f t="shared" ref="AB121" si="147">AA121+1</f>
        <v>2011</v>
      </c>
      <c r="AC121" s="127">
        <f t="shared" ref="AC121:AK121" si="148">AB121+1</f>
        <v>2012</v>
      </c>
      <c r="AD121" s="127">
        <f t="shared" si="148"/>
        <v>2013</v>
      </c>
      <c r="AE121" s="127">
        <f t="shared" si="148"/>
        <v>2014</v>
      </c>
      <c r="AF121" s="127">
        <f t="shared" si="148"/>
        <v>2015</v>
      </c>
      <c r="AG121" s="127">
        <f t="shared" si="148"/>
        <v>2016</v>
      </c>
      <c r="AH121" s="127">
        <f t="shared" si="148"/>
        <v>2017</v>
      </c>
      <c r="AI121" s="127">
        <f t="shared" si="148"/>
        <v>2018</v>
      </c>
      <c r="AJ121" s="127">
        <f t="shared" si="148"/>
        <v>2019</v>
      </c>
      <c r="AK121" s="127">
        <f t="shared" si="148"/>
        <v>2020</v>
      </c>
    </row>
    <row r="122" spans="2:41" ht="15.9" customHeight="1">
      <c r="B122" s="388" t="s">
        <v>54</v>
      </c>
      <c r="C122" s="402" t="s">
        <v>118</v>
      </c>
      <c r="D122" s="250" t="s">
        <v>119</v>
      </c>
      <c r="E122" s="272"/>
      <c r="F122" s="156" t="s">
        <v>57</v>
      </c>
      <c r="G122" s="258">
        <v>0.92603000000000002</v>
      </c>
      <c r="H122" s="258">
        <v>1.1511199999999999</v>
      </c>
      <c r="I122" s="258">
        <v>1.332295</v>
      </c>
      <c r="J122" s="258">
        <v>1.32795</v>
      </c>
      <c r="K122" s="258">
        <v>1.412957</v>
      </c>
      <c r="L122" s="258">
        <v>1.4115340000000001</v>
      </c>
      <c r="M122" s="258">
        <v>1.3578619999999999</v>
      </c>
      <c r="N122" s="258">
        <v>1.3051630000000001</v>
      </c>
      <c r="O122" s="258">
        <v>1.216297</v>
      </c>
      <c r="P122" s="258">
        <v>1.1694599999999999</v>
      </c>
      <c r="Q122" s="258">
        <v>1.099979</v>
      </c>
      <c r="R122" s="258">
        <v>1.1084000000000001</v>
      </c>
      <c r="S122" s="258">
        <v>1.0775809999999999</v>
      </c>
      <c r="T122" s="258">
        <v>1.0349470000000001</v>
      </c>
      <c r="U122" s="258">
        <v>0.959816</v>
      </c>
      <c r="V122" s="258">
        <v>0.85938899999999996</v>
      </c>
      <c r="W122" s="258">
        <v>0.78173583000000002</v>
      </c>
      <c r="X122" s="258">
        <v>0.51596904499999996</v>
      </c>
      <c r="Y122" s="258">
        <v>0.41646545499999998</v>
      </c>
      <c r="Z122" s="258">
        <v>0.38870005000000002</v>
      </c>
      <c r="AA122" s="258">
        <v>0.319195915</v>
      </c>
      <c r="AB122" s="258">
        <v>0.31337577999999999</v>
      </c>
      <c r="AC122" s="258">
        <v>0.29252144999999996</v>
      </c>
      <c r="AD122" s="258">
        <v>0.25270851</v>
      </c>
      <c r="AE122" s="258">
        <v>1.1112649999999999</v>
      </c>
      <c r="AF122" s="258">
        <v>0.21901100000000001</v>
      </c>
      <c r="AG122" s="258">
        <v>0.21901100000000001</v>
      </c>
      <c r="AH122" s="258">
        <v>0.23469100000000001</v>
      </c>
      <c r="AI122" s="258">
        <v>0.211842</v>
      </c>
      <c r="AJ122" s="258">
        <v>0.26572800000000002</v>
      </c>
      <c r="AK122" s="258">
        <v>0.283333</v>
      </c>
      <c r="AL122" s="22"/>
    </row>
    <row r="123" spans="2:41" ht="15.9" customHeight="1" thickBot="1">
      <c r="B123" s="417"/>
      <c r="C123" s="403"/>
      <c r="D123" s="404" t="s">
        <v>120</v>
      </c>
      <c r="E123" s="405"/>
      <c r="F123" s="357" t="s">
        <v>57</v>
      </c>
      <c r="G123" s="258">
        <v>0.05</v>
      </c>
      <c r="H123" s="258">
        <v>0.06</v>
      </c>
      <c r="I123" s="258">
        <v>6.3E-2</v>
      </c>
      <c r="J123" s="258">
        <v>7.1999999999999995E-2</v>
      </c>
      <c r="K123" s="258">
        <v>0.08</v>
      </c>
      <c r="L123" s="258">
        <v>9.5000000000000001E-2</v>
      </c>
      <c r="M123" s="258">
        <v>0.105</v>
      </c>
      <c r="N123" s="258">
        <v>0.11700000000000001</v>
      </c>
      <c r="O123" s="258">
        <v>0.11700000000000001</v>
      </c>
      <c r="P123" s="258">
        <v>0.125</v>
      </c>
      <c r="Q123" s="258">
        <v>0.14599999999999999</v>
      </c>
      <c r="R123" s="258">
        <v>0.14499999999999999</v>
      </c>
      <c r="S123" s="258">
        <v>0.185</v>
      </c>
      <c r="T123" s="258">
        <v>0.24</v>
      </c>
      <c r="U123" s="258">
        <v>0.26</v>
      </c>
      <c r="V123" s="258">
        <v>0.375</v>
      </c>
      <c r="W123" s="258">
        <v>0.54500000000000004</v>
      </c>
      <c r="X123" s="258">
        <v>0.61</v>
      </c>
      <c r="Y123" s="258">
        <v>0.57999999999999996</v>
      </c>
      <c r="Z123" s="258">
        <v>0.48070000000000002</v>
      </c>
      <c r="AA123" s="258">
        <v>0.60340000000000005</v>
      </c>
      <c r="AB123" s="258">
        <v>0.59340000000000004</v>
      </c>
      <c r="AC123" s="258">
        <v>0.73950000000000005</v>
      </c>
      <c r="AD123" s="258">
        <v>0.95130000000000003</v>
      </c>
      <c r="AE123" s="258">
        <v>0.99250000000000005</v>
      </c>
      <c r="AF123" s="258">
        <v>1.1292</v>
      </c>
      <c r="AG123" s="258">
        <v>1.2195</v>
      </c>
      <c r="AH123" s="258">
        <v>1.1761999999999999</v>
      </c>
      <c r="AI123" s="258">
        <v>1.0298</v>
      </c>
      <c r="AJ123" s="258">
        <v>1.0427999999999999</v>
      </c>
      <c r="AK123" s="258">
        <v>1.1393</v>
      </c>
      <c r="AL123" s="22"/>
    </row>
    <row r="124" spans="2:41" ht="15.9" customHeight="1" thickTop="1">
      <c r="B124" s="417"/>
      <c r="C124" s="50" t="s">
        <v>25</v>
      </c>
      <c r="D124" s="51"/>
      <c r="E124" s="50"/>
      <c r="F124" s="64" t="s">
        <v>57</v>
      </c>
      <c r="G124" s="65">
        <v>0.97603000000000006</v>
      </c>
      <c r="H124" s="65">
        <v>1.21112</v>
      </c>
      <c r="I124" s="65">
        <v>1.395295</v>
      </c>
      <c r="J124" s="65">
        <v>1.39995</v>
      </c>
      <c r="K124" s="65">
        <v>1.4929570000000001</v>
      </c>
      <c r="L124" s="65">
        <v>1.506534</v>
      </c>
      <c r="M124" s="65">
        <v>1.4628619999999999</v>
      </c>
      <c r="N124" s="65">
        <v>1.4221630000000001</v>
      </c>
      <c r="O124" s="65">
        <v>1.333297</v>
      </c>
      <c r="P124" s="65">
        <v>1.2944599999999999</v>
      </c>
      <c r="Q124" s="65">
        <v>1.2459789999999999</v>
      </c>
      <c r="R124" s="65">
        <v>1.2534000000000001</v>
      </c>
      <c r="S124" s="65">
        <v>1.262581</v>
      </c>
      <c r="T124" s="65">
        <v>1.2749470000000001</v>
      </c>
      <c r="U124" s="65">
        <v>1.219816</v>
      </c>
      <c r="V124" s="65">
        <v>1.234389</v>
      </c>
      <c r="W124" s="65">
        <v>1.3267358300000001</v>
      </c>
      <c r="X124" s="65">
        <v>1.1259690449999999</v>
      </c>
      <c r="Y124" s="65">
        <v>0.99646545499999994</v>
      </c>
      <c r="Z124" s="65">
        <v>0.86940005000000009</v>
      </c>
      <c r="AA124" s="65">
        <v>0.92259591500000004</v>
      </c>
      <c r="AB124" s="65">
        <v>0.90677578000000003</v>
      </c>
      <c r="AC124" s="65">
        <v>1.03202145</v>
      </c>
      <c r="AD124" s="65">
        <v>1.20400851</v>
      </c>
      <c r="AE124" s="65">
        <v>2.1037650000000001</v>
      </c>
      <c r="AF124" s="65">
        <v>1.348211</v>
      </c>
      <c r="AG124" s="65">
        <v>1.4385110000000001</v>
      </c>
      <c r="AH124" s="65">
        <v>1.4108909999999999</v>
      </c>
      <c r="AI124" s="65">
        <v>1.2416420000000001</v>
      </c>
      <c r="AJ124" s="65">
        <v>1.3085279999999999</v>
      </c>
      <c r="AK124" s="65">
        <v>1.422633</v>
      </c>
    </row>
    <row r="125" spans="2:41" ht="15.9" customHeight="1">
      <c r="B125" s="413"/>
      <c r="C125" s="177" t="s">
        <v>25</v>
      </c>
      <c r="D125" s="245"/>
      <c r="E125" s="194"/>
      <c r="F125" s="156" t="s">
        <v>53</v>
      </c>
      <c r="G125" s="273">
        <v>290.85694000000001</v>
      </c>
      <c r="H125" s="273">
        <v>360.91375999999997</v>
      </c>
      <c r="I125" s="273">
        <v>415.79791</v>
      </c>
      <c r="J125" s="273">
        <v>417.18510000000003</v>
      </c>
      <c r="K125" s="273">
        <v>444.90118600000005</v>
      </c>
      <c r="L125" s="273">
        <v>448.94713200000001</v>
      </c>
      <c r="M125" s="273">
        <v>435.93287599999996</v>
      </c>
      <c r="N125" s="273">
        <v>423.804574</v>
      </c>
      <c r="O125" s="273">
        <v>397.32250599999998</v>
      </c>
      <c r="P125" s="273">
        <v>385.74907999999999</v>
      </c>
      <c r="Q125" s="273">
        <v>371.30174199999999</v>
      </c>
      <c r="R125" s="273">
        <v>373.51320000000004</v>
      </c>
      <c r="S125" s="273">
        <v>376.24913799999996</v>
      </c>
      <c r="T125" s="273">
        <v>379.93420600000002</v>
      </c>
      <c r="U125" s="273">
        <v>363.50516800000003</v>
      </c>
      <c r="V125" s="273">
        <v>367.84792199999998</v>
      </c>
      <c r="W125" s="273">
        <v>395.36727734000004</v>
      </c>
      <c r="X125" s="273">
        <v>335.53877540999997</v>
      </c>
      <c r="Y125" s="273">
        <v>296.94670558999997</v>
      </c>
      <c r="Z125" s="273">
        <v>259.08121490000002</v>
      </c>
      <c r="AA125" s="273">
        <v>274.93358267000002</v>
      </c>
      <c r="AB125" s="273">
        <v>270.21918244</v>
      </c>
      <c r="AC125" s="273">
        <v>307.54239210000003</v>
      </c>
      <c r="AD125" s="273">
        <v>358.79453597999998</v>
      </c>
      <c r="AE125" s="273">
        <v>626.92196999999999</v>
      </c>
      <c r="AF125" s="273">
        <v>401.76687800000002</v>
      </c>
      <c r="AG125" s="273">
        <v>428.67627800000002</v>
      </c>
      <c r="AH125" s="273">
        <v>420.44551799999999</v>
      </c>
      <c r="AI125" s="273">
        <v>370.00931600000001</v>
      </c>
      <c r="AJ125" s="273">
        <v>389.94134399999996</v>
      </c>
      <c r="AK125" s="273">
        <v>423.94463400000001</v>
      </c>
      <c r="AL125" s="21"/>
    </row>
    <row r="126" spans="2:41" ht="13.5" customHeight="1">
      <c r="B126" s="158" t="s">
        <v>10</v>
      </c>
      <c r="C126" s="392"/>
      <c r="D126" s="392"/>
      <c r="E126" s="393"/>
      <c r="F126" s="157" t="s">
        <v>11</v>
      </c>
      <c r="G126" s="159">
        <v>1990</v>
      </c>
      <c r="H126" s="127">
        <f t="shared" ref="H126" si="149">G126+1</f>
        <v>1991</v>
      </c>
      <c r="I126" s="127">
        <f t="shared" ref="I126" si="150">H126+1</f>
        <v>1992</v>
      </c>
      <c r="J126" s="127">
        <f t="shared" ref="J126" si="151">I126+1</f>
        <v>1993</v>
      </c>
      <c r="K126" s="127">
        <f t="shared" ref="K126" si="152">J126+1</f>
        <v>1994</v>
      </c>
      <c r="L126" s="127">
        <f t="shared" ref="L126" si="153">K126+1</f>
        <v>1995</v>
      </c>
      <c r="M126" s="127">
        <f t="shared" ref="M126" si="154">L126+1</f>
        <v>1996</v>
      </c>
      <c r="N126" s="127">
        <f t="shared" ref="N126" si="155">M126+1</f>
        <v>1997</v>
      </c>
      <c r="O126" s="127">
        <f t="shared" ref="O126" si="156">N126+1</f>
        <v>1998</v>
      </c>
      <c r="P126" s="127">
        <f t="shared" ref="P126" si="157">O126+1</f>
        <v>1999</v>
      </c>
      <c r="Q126" s="127">
        <f t="shared" ref="Q126" si="158">P126+1</f>
        <v>2000</v>
      </c>
      <c r="R126" s="127">
        <f t="shared" ref="R126" si="159">Q126+1</f>
        <v>2001</v>
      </c>
      <c r="S126" s="127">
        <f t="shared" ref="S126" si="160">R126+1</f>
        <v>2002</v>
      </c>
      <c r="T126" s="127">
        <f t="shared" ref="T126" si="161">S126+1</f>
        <v>2003</v>
      </c>
      <c r="U126" s="127">
        <f t="shared" ref="U126" si="162">T126+1</f>
        <v>2004</v>
      </c>
      <c r="V126" s="127">
        <f t="shared" ref="V126" si="163">U126+1</f>
        <v>2005</v>
      </c>
      <c r="W126" s="127">
        <f t="shared" ref="W126" si="164">V126+1</f>
        <v>2006</v>
      </c>
      <c r="X126" s="127">
        <f t="shared" ref="X126" si="165">W126+1</f>
        <v>2007</v>
      </c>
      <c r="Y126" s="127">
        <f t="shared" ref="Y126" si="166">X126+1</f>
        <v>2008</v>
      </c>
      <c r="Z126" s="127">
        <f t="shared" ref="Z126" si="167">Y126+1</f>
        <v>2009</v>
      </c>
      <c r="AA126" s="127">
        <f t="shared" ref="AA126" si="168">Z126+1</f>
        <v>2010</v>
      </c>
      <c r="AB126" s="127">
        <f t="shared" ref="AB126" si="169">AA126+1</f>
        <v>2011</v>
      </c>
      <c r="AC126" s="127">
        <f t="shared" ref="AC126:AK126" si="170">AB126+1</f>
        <v>2012</v>
      </c>
      <c r="AD126" s="127">
        <f t="shared" si="170"/>
        <v>2013</v>
      </c>
      <c r="AE126" s="127">
        <f t="shared" si="170"/>
        <v>2014</v>
      </c>
      <c r="AF126" s="127">
        <f t="shared" si="170"/>
        <v>2015</v>
      </c>
      <c r="AG126" s="127">
        <f t="shared" si="170"/>
        <v>2016</v>
      </c>
      <c r="AH126" s="127">
        <f t="shared" si="170"/>
        <v>2017</v>
      </c>
      <c r="AI126" s="127">
        <f t="shared" si="170"/>
        <v>2018</v>
      </c>
      <c r="AJ126" s="127">
        <f t="shared" si="170"/>
        <v>2019</v>
      </c>
      <c r="AK126" s="127">
        <f t="shared" si="170"/>
        <v>2020</v>
      </c>
    </row>
    <row r="127" spans="2:41" ht="15.9" customHeight="1">
      <c r="B127" s="92" t="s">
        <v>103</v>
      </c>
      <c r="C127" s="353" t="s">
        <v>121</v>
      </c>
      <c r="D127" s="446" t="s">
        <v>122</v>
      </c>
      <c r="E127" s="447"/>
      <c r="F127" s="156" t="s">
        <v>74</v>
      </c>
      <c r="G127" s="254" t="s">
        <v>473</v>
      </c>
      <c r="H127" s="254" t="s">
        <v>473</v>
      </c>
      <c r="I127" s="254" t="s">
        <v>473</v>
      </c>
      <c r="J127" s="254" t="s">
        <v>473</v>
      </c>
      <c r="K127" s="254" t="s">
        <v>473</v>
      </c>
      <c r="L127" s="254" t="s">
        <v>473</v>
      </c>
      <c r="M127" s="254" t="s">
        <v>473</v>
      </c>
      <c r="N127" s="254" t="s">
        <v>473</v>
      </c>
      <c r="O127" s="254" t="s">
        <v>473</v>
      </c>
      <c r="P127" s="254" t="s">
        <v>473</v>
      </c>
      <c r="Q127" s="254" t="s">
        <v>473</v>
      </c>
      <c r="R127" s="254" t="s">
        <v>473</v>
      </c>
      <c r="S127" s="382">
        <v>4.2090315547772842E-3</v>
      </c>
      <c r="T127" s="255">
        <v>1.0434959700613948E-2</v>
      </c>
      <c r="U127" s="255">
        <v>1.8178843341658684E-2</v>
      </c>
      <c r="V127" s="255">
        <v>3.1060505591440503E-2</v>
      </c>
      <c r="W127" s="255">
        <v>6.8141809938379871E-2</v>
      </c>
      <c r="X127" s="255">
        <v>0.14918094759840952</v>
      </c>
      <c r="Y127" s="255">
        <v>0.24899904286891583</v>
      </c>
      <c r="Z127" s="255">
        <v>0.33670871459132939</v>
      </c>
      <c r="AA127" s="255">
        <v>0.46642890072135168</v>
      </c>
      <c r="AB127" s="255">
        <v>0.63818512502845715</v>
      </c>
      <c r="AC127" s="255" t="s">
        <v>473</v>
      </c>
      <c r="AD127" s="255">
        <v>1.1140887901191665</v>
      </c>
      <c r="AE127" s="255">
        <v>0.96787886067913109</v>
      </c>
      <c r="AF127" s="255">
        <v>0.84134974044375299</v>
      </c>
      <c r="AG127" s="255">
        <v>2.2373397620361968</v>
      </c>
      <c r="AH127" s="255">
        <v>2.0997580209402535</v>
      </c>
      <c r="AI127" s="255">
        <v>4.2226253884716352</v>
      </c>
      <c r="AJ127" s="255">
        <v>5.2167764589500099</v>
      </c>
      <c r="AK127" s="255">
        <v>6.071905165967852</v>
      </c>
      <c r="AL127" s="22"/>
    </row>
    <row r="128" spans="2:41" ht="15.9" customHeight="1">
      <c r="B128" s="440" t="s">
        <v>105</v>
      </c>
      <c r="C128" s="353" t="s">
        <v>123</v>
      </c>
      <c r="D128" s="207" t="s">
        <v>124</v>
      </c>
      <c r="E128" s="274"/>
      <c r="F128" s="156" t="s">
        <v>74</v>
      </c>
      <c r="G128" s="149">
        <v>355.80999999999995</v>
      </c>
      <c r="H128" s="149">
        <v>397.66999999999996</v>
      </c>
      <c r="I128" s="149">
        <v>439.53</v>
      </c>
      <c r="J128" s="149">
        <v>439.53</v>
      </c>
      <c r="K128" s="149">
        <v>418.59999999999997</v>
      </c>
      <c r="L128" s="149">
        <v>460.46000000000004</v>
      </c>
      <c r="M128" s="149">
        <v>492.8</v>
      </c>
      <c r="N128" s="149">
        <v>437.66</v>
      </c>
      <c r="O128" s="149">
        <v>386.95000000000005</v>
      </c>
      <c r="P128" s="149">
        <v>213.02799163179915</v>
      </c>
      <c r="Q128" s="149">
        <v>127.61799163179913</v>
      </c>
      <c r="R128" s="149">
        <v>93.136861924686229</v>
      </c>
      <c r="S128" s="149">
        <v>70.928953974895393</v>
      </c>
      <c r="T128" s="149">
        <v>60.520669456066926</v>
      </c>
      <c r="U128" s="149">
        <v>51.71041841004191</v>
      </c>
      <c r="V128" s="149">
        <v>39.448158995815902</v>
      </c>
      <c r="W128" s="149">
        <v>42.409694560669493</v>
      </c>
      <c r="X128" s="149">
        <v>38.594434100418383</v>
      </c>
      <c r="Y128" s="149">
        <v>36.320502092050276</v>
      </c>
      <c r="Z128" s="149">
        <v>31.190585774058572</v>
      </c>
      <c r="AA128" s="149">
        <v>27.290585774058588</v>
      </c>
      <c r="AB128" s="149">
        <v>30.990585774058566</v>
      </c>
      <c r="AC128" s="149">
        <v>31.530585774058601</v>
      </c>
      <c r="AD128" s="149">
        <v>28.190585774058579</v>
      </c>
      <c r="AE128" s="149">
        <v>26.390585774058582</v>
      </c>
      <c r="AF128" s="149">
        <v>26.758585774058613</v>
      </c>
      <c r="AG128" s="149">
        <v>28.744585774058582</v>
      </c>
      <c r="AH128" s="149">
        <v>27.190585774058579</v>
      </c>
      <c r="AI128" s="149">
        <v>25.090585774058578</v>
      </c>
      <c r="AJ128" s="149">
        <v>25.120585774058558</v>
      </c>
      <c r="AK128" s="149">
        <v>25.056585774058572</v>
      </c>
    </row>
    <row r="129" spans="1:41" ht="15.9" customHeight="1">
      <c r="B129" s="417"/>
      <c r="C129" s="394" t="s">
        <v>121</v>
      </c>
      <c r="D129" s="207" t="s">
        <v>125</v>
      </c>
      <c r="E129" s="194"/>
      <c r="F129" s="156" t="s">
        <v>74</v>
      </c>
      <c r="G129" s="255" t="s">
        <v>473</v>
      </c>
      <c r="H129" s="255" t="s">
        <v>473</v>
      </c>
      <c r="I129" s="255" t="s">
        <v>473</v>
      </c>
      <c r="J129" s="255" t="s">
        <v>473</v>
      </c>
      <c r="K129" s="255" t="s">
        <v>473</v>
      </c>
      <c r="L129" s="255" t="s">
        <v>473</v>
      </c>
      <c r="M129" s="255" t="s">
        <v>473</v>
      </c>
      <c r="N129" s="255" t="s">
        <v>473</v>
      </c>
      <c r="O129" s="255" t="s">
        <v>473</v>
      </c>
      <c r="P129" s="255">
        <v>0.95367123287671229</v>
      </c>
      <c r="Q129" s="255">
        <v>1.23</v>
      </c>
      <c r="R129" s="255">
        <v>1.23</v>
      </c>
      <c r="S129" s="255">
        <v>1.23</v>
      </c>
      <c r="T129" s="255">
        <v>1.23</v>
      </c>
      <c r="U129" s="255">
        <v>1.23</v>
      </c>
      <c r="V129" s="255">
        <v>1.23</v>
      </c>
      <c r="W129" s="255">
        <v>1.23</v>
      </c>
      <c r="X129" s="255">
        <v>1.23</v>
      </c>
      <c r="Y129" s="255">
        <v>1.23</v>
      </c>
      <c r="Z129" s="255">
        <v>1.23</v>
      </c>
      <c r="AA129" s="255">
        <v>1.23</v>
      </c>
      <c r="AB129" s="255">
        <v>1.23</v>
      </c>
      <c r="AC129" s="255">
        <v>1.23</v>
      </c>
      <c r="AD129" s="255">
        <v>1.23</v>
      </c>
      <c r="AE129" s="255">
        <v>1.23</v>
      </c>
      <c r="AF129" s="255">
        <v>1.23</v>
      </c>
      <c r="AG129" s="255">
        <v>1.23</v>
      </c>
      <c r="AH129" s="255">
        <v>1.23</v>
      </c>
      <c r="AI129" s="255">
        <v>1.23</v>
      </c>
      <c r="AJ129" s="255">
        <v>1.23</v>
      </c>
      <c r="AK129" s="255">
        <v>1.23</v>
      </c>
    </row>
    <row r="130" spans="1:41" ht="15.9" customHeight="1" thickBot="1">
      <c r="B130" s="417"/>
      <c r="C130" s="413"/>
      <c r="D130" s="359" t="s">
        <v>126</v>
      </c>
      <c r="E130" s="194"/>
      <c r="F130" s="156" t="s">
        <v>74</v>
      </c>
      <c r="G130" s="255">
        <v>30.770720000000004</v>
      </c>
      <c r="H130" s="255">
        <v>29.195440000000005</v>
      </c>
      <c r="I130" s="255">
        <v>30.827200000000005</v>
      </c>
      <c r="J130" s="255">
        <v>33.492760000000004</v>
      </c>
      <c r="K130" s="255">
        <v>34.685720000000003</v>
      </c>
      <c r="L130" s="255">
        <v>35.157160000000005</v>
      </c>
      <c r="M130" s="255">
        <v>35.873840000000001</v>
      </c>
      <c r="N130" s="255">
        <v>36.032679999999999</v>
      </c>
      <c r="O130" s="255">
        <v>36.2166</v>
      </c>
      <c r="P130" s="255">
        <v>35.225239999999999</v>
      </c>
      <c r="Q130" s="255">
        <v>34.494280000000003</v>
      </c>
      <c r="R130" s="255">
        <v>34.205439999999996</v>
      </c>
      <c r="S130" s="255">
        <v>35.141120000000001</v>
      </c>
      <c r="T130" s="255">
        <v>34.162599999999998</v>
      </c>
      <c r="U130" s="255">
        <v>36.145440000000008</v>
      </c>
      <c r="V130" s="255">
        <v>35.68574157303371</v>
      </c>
      <c r="W130" s="255">
        <v>36.283912915540611</v>
      </c>
      <c r="X130" s="255">
        <v>36.012227421615471</v>
      </c>
      <c r="Y130" s="255">
        <v>35.914258171427683</v>
      </c>
      <c r="Z130" s="255">
        <v>35.512661055142139</v>
      </c>
      <c r="AA130" s="255">
        <v>33.825977817184068</v>
      </c>
      <c r="AB130" s="255">
        <v>34.142752576680941</v>
      </c>
      <c r="AC130" s="255">
        <v>35.053420515878237</v>
      </c>
      <c r="AD130" s="255">
        <v>35.120919846057355</v>
      </c>
      <c r="AE130" s="255">
        <v>35.058073370554212</v>
      </c>
      <c r="AF130" s="255">
        <v>34.267495828968343</v>
      </c>
      <c r="AG130" s="255">
        <v>33.390362330512083</v>
      </c>
      <c r="AH130" s="255">
        <v>33.913024308248147</v>
      </c>
      <c r="AI130" s="255">
        <v>34.502501585777452</v>
      </c>
      <c r="AJ130" s="255">
        <v>34.576679394185447</v>
      </c>
      <c r="AK130" s="255">
        <v>33.173065796504055</v>
      </c>
    </row>
    <row r="131" spans="1:41" ht="15.9" customHeight="1" thickTop="1" thickBot="1">
      <c r="B131" s="445"/>
      <c r="C131" s="50" t="s">
        <v>127</v>
      </c>
      <c r="D131" s="51"/>
      <c r="E131" s="50"/>
      <c r="F131" s="64" t="s">
        <v>74</v>
      </c>
      <c r="G131" s="184">
        <f>SUM(G128,G129,G130)</f>
        <v>386.58071999999993</v>
      </c>
      <c r="H131" s="184">
        <f t="shared" ref="H131:AG131" si="171">SUM(H128,H129,H130)</f>
        <v>426.86543999999998</v>
      </c>
      <c r="I131" s="184">
        <f t="shared" si="171"/>
        <v>470.35719999999998</v>
      </c>
      <c r="J131" s="184">
        <f t="shared" si="171"/>
        <v>473.02275999999995</v>
      </c>
      <c r="K131" s="184">
        <f t="shared" si="171"/>
        <v>453.28571999999997</v>
      </c>
      <c r="L131" s="184">
        <f t="shared" si="171"/>
        <v>495.61716000000001</v>
      </c>
      <c r="M131" s="184">
        <f t="shared" si="171"/>
        <v>528.67384000000004</v>
      </c>
      <c r="N131" s="184">
        <f t="shared" si="171"/>
        <v>473.69268</v>
      </c>
      <c r="O131" s="184">
        <f t="shared" si="171"/>
        <v>423.16660000000002</v>
      </c>
      <c r="P131" s="184">
        <f t="shared" si="171"/>
        <v>249.20690286467584</v>
      </c>
      <c r="Q131" s="184">
        <f t="shared" si="171"/>
        <v>163.34227163179912</v>
      </c>
      <c r="R131" s="184">
        <f t="shared" si="171"/>
        <v>128.57230192468623</v>
      </c>
      <c r="S131" s="184">
        <f t="shared" si="171"/>
        <v>107.3000739748954</v>
      </c>
      <c r="T131" s="184">
        <f t="shared" si="171"/>
        <v>95.913269456066928</v>
      </c>
      <c r="U131" s="184">
        <f t="shared" si="171"/>
        <v>89.085858410041908</v>
      </c>
      <c r="V131" s="184">
        <f t="shared" si="171"/>
        <v>76.363900568849601</v>
      </c>
      <c r="W131" s="184">
        <f t="shared" si="171"/>
        <v>79.923607476210094</v>
      </c>
      <c r="X131" s="184">
        <f t="shared" si="171"/>
        <v>75.83666152203385</v>
      </c>
      <c r="Y131" s="184">
        <f t="shared" si="171"/>
        <v>73.464760263477956</v>
      </c>
      <c r="Z131" s="184">
        <f t="shared" si="171"/>
        <v>67.933246829200712</v>
      </c>
      <c r="AA131" s="184">
        <f t="shared" si="171"/>
        <v>62.346563591242656</v>
      </c>
      <c r="AB131" s="184">
        <f t="shared" si="171"/>
        <v>66.363338350739497</v>
      </c>
      <c r="AC131" s="184">
        <f t="shared" si="171"/>
        <v>67.814006289936827</v>
      </c>
      <c r="AD131" s="184">
        <f t="shared" si="171"/>
        <v>64.541505620115942</v>
      </c>
      <c r="AE131" s="184">
        <f t="shared" si="171"/>
        <v>62.678659144612794</v>
      </c>
      <c r="AF131" s="184">
        <f t="shared" si="171"/>
        <v>62.256081603026956</v>
      </c>
      <c r="AG131" s="184">
        <f t="shared" si="171"/>
        <v>63.364948104570665</v>
      </c>
      <c r="AH131" s="184">
        <f t="shared" ref="AH131:AI131" si="172">SUM(AH128,AH129,AH130)</f>
        <v>62.333610082306727</v>
      </c>
      <c r="AI131" s="184">
        <f t="shared" si="172"/>
        <v>60.82308735983603</v>
      </c>
      <c r="AJ131" s="184">
        <f t="shared" ref="AJ131:AK131" si="173">SUM(AJ128,AJ129,AJ130)</f>
        <v>60.927265168244006</v>
      </c>
      <c r="AK131" s="184">
        <f t="shared" si="173"/>
        <v>59.459651570562627</v>
      </c>
    </row>
    <row r="132" spans="1:41" ht="15.9" customHeight="1" thickTop="1">
      <c r="B132" s="45" t="s">
        <v>76</v>
      </c>
      <c r="C132" s="44"/>
      <c r="D132" s="46"/>
      <c r="E132" s="43"/>
      <c r="F132" s="31" t="s">
        <v>66</v>
      </c>
      <c r="G132" s="118">
        <v>8814.0404159999998</v>
      </c>
      <c r="H132" s="118">
        <v>9732.5320319999992</v>
      </c>
      <c r="I132" s="118">
        <v>10724.14416</v>
      </c>
      <c r="J132" s="118">
        <v>10784.918927999999</v>
      </c>
      <c r="K132" s="118">
        <v>10334.914416</v>
      </c>
      <c r="L132" s="118">
        <v>11300.071248</v>
      </c>
      <c r="M132" s="118">
        <v>12053.763552</v>
      </c>
      <c r="N132" s="118">
        <v>10800.193104</v>
      </c>
      <c r="O132" s="118">
        <v>9648.1984800000009</v>
      </c>
      <c r="P132" s="118">
        <v>5681.9173853146085</v>
      </c>
      <c r="Q132" s="118">
        <v>3724.2037932050198</v>
      </c>
      <c r="R132" s="118">
        <v>2931.4484838828457</v>
      </c>
      <c r="S132" s="118">
        <v>2446.4808306210748</v>
      </c>
      <c r="T132" s="118">
        <v>2186.9195887235419</v>
      </c>
      <c r="U132" s="118">
        <v>2031.3266349920327</v>
      </c>
      <c r="V132" s="118">
        <v>1741.3857956717713</v>
      </c>
      <c r="W132" s="118">
        <v>1822.8919692900172</v>
      </c>
      <c r="X132" s="118">
        <v>1730.4632655150372</v>
      </c>
      <c r="Y132" s="118">
        <v>1677.3122251059783</v>
      </c>
      <c r="Z132" s="118">
        <v>1552.0094187514756</v>
      </c>
      <c r="AA132" s="118">
        <v>1425.8394386570412</v>
      </c>
      <c r="AB132" s="118">
        <v>1519.0192360596252</v>
      </c>
      <c r="AC132" s="118">
        <v>1546.1593434105596</v>
      </c>
      <c r="AD132" s="118">
        <v>1481.9073538867517</v>
      </c>
      <c r="AE132" s="118">
        <v>1438.0747019014875</v>
      </c>
      <c r="AF132" s="118">
        <v>1427.2632131351413</v>
      </c>
      <c r="AG132" s="118">
        <v>1465.5280765711479</v>
      </c>
      <c r="AH132" s="118">
        <v>1440.7340594713376</v>
      </c>
      <c r="AI132" s="118">
        <v>1426.0368079170478</v>
      </c>
      <c r="AJ132" s="118">
        <v>1437.6576669041985</v>
      </c>
      <c r="AK132" s="118">
        <v>1412.148773852329</v>
      </c>
      <c r="AL132" s="18"/>
    </row>
    <row r="133" spans="1:41" ht="13.5" customHeight="1">
      <c r="B133" s="26"/>
      <c r="C133" s="27"/>
      <c r="D133" s="27"/>
      <c r="E133" s="27"/>
      <c r="F133" s="27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26"/>
      <c r="T133" s="26"/>
      <c r="U133" s="26"/>
      <c r="V133" s="26"/>
      <c r="W133" s="26"/>
      <c r="X133" s="26"/>
      <c r="Y133" s="26"/>
      <c r="Z133" s="61"/>
      <c r="AA133" s="61"/>
      <c r="AB133" s="61"/>
      <c r="AC133" s="53"/>
      <c r="AD133" s="66"/>
      <c r="AE133" s="66"/>
      <c r="AF133" s="66"/>
      <c r="AG133" s="66"/>
      <c r="AH133" s="66"/>
      <c r="AI133" s="133"/>
      <c r="AJ133" s="133"/>
      <c r="AK133" s="133"/>
      <c r="AO133" s="22"/>
    </row>
    <row r="134" spans="1:41" ht="13.5" customHeight="1">
      <c r="B134" s="26"/>
      <c r="C134" s="27"/>
      <c r="D134" s="27"/>
      <c r="E134" s="27"/>
      <c r="F134" s="27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26"/>
      <c r="T134" s="26"/>
      <c r="U134" s="26"/>
      <c r="V134" s="26"/>
      <c r="W134" s="26"/>
      <c r="X134" s="26"/>
      <c r="Y134" s="26"/>
      <c r="Z134" s="61"/>
      <c r="AA134" s="61"/>
      <c r="AB134" s="61"/>
      <c r="AC134" s="53"/>
      <c r="AD134" s="66"/>
      <c r="AE134" s="66"/>
      <c r="AF134" s="66"/>
      <c r="AG134" s="66"/>
      <c r="AH134" s="66"/>
      <c r="AI134" s="21"/>
      <c r="AJ134" s="21"/>
      <c r="AK134" s="21"/>
      <c r="AL134" s="21"/>
      <c r="AO134" s="22"/>
    </row>
    <row r="135" spans="1:41" ht="13.5" customHeight="1">
      <c r="B135" s="1" t="s">
        <v>464</v>
      </c>
      <c r="C135" s="27"/>
      <c r="D135" s="27"/>
      <c r="E135" s="27"/>
      <c r="F135" s="27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61"/>
      <c r="AA135" s="61"/>
      <c r="AB135" s="61"/>
      <c r="AC135" s="62"/>
      <c r="AD135" s="62"/>
      <c r="AE135" s="26"/>
      <c r="AF135" s="26"/>
      <c r="AG135" s="26"/>
      <c r="AH135" s="26"/>
      <c r="AI135" s="26"/>
      <c r="AJ135" s="26"/>
      <c r="AK135" s="26"/>
    </row>
    <row r="136" spans="1:41" ht="15" customHeight="1">
      <c r="B136" s="158" t="s">
        <v>10</v>
      </c>
      <c r="C136" s="392"/>
      <c r="D136" s="392"/>
      <c r="E136" s="393"/>
      <c r="F136" s="157" t="s">
        <v>11</v>
      </c>
      <c r="G136" s="275">
        <v>1990</v>
      </c>
      <c r="H136" s="276">
        <f t="shared" ref="H136" si="174">G136+1</f>
        <v>1991</v>
      </c>
      <c r="I136" s="276">
        <f t="shared" ref="I136" si="175">H136+1</f>
        <v>1992</v>
      </c>
      <c r="J136" s="276">
        <f t="shared" ref="J136" si="176">I136+1</f>
        <v>1993</v>
      </c>
      <c r="K136" s="276">
        <f t="shared" ref="K136" si="177">J136+1</f>
        <v>1994</v>
      </c>
      <c r="L136" s="276">
        <f t="shared" ref="L136" si="178">K136+1</f>
        <v>1995</v>
      </c>
      <c r="M136" s="276">
        <f t="shared" ref="M136" si="179">L136+1</f>
        <v>1996</v>
      </c>
      <c r="N136" s="276">
        <f t="shared" ref="N136" si="180">M136+1</f>
        <v>1997</v>
      </c>
      <c r="O136" s="276">
        <f t="shared" ref="O136" si="181">N136+1</f>
        <v>1998</v>
      </c>
      <c r="P136" s="276">
        <f t="shared" ref="P136" si="182">O136+1</f>
        <v>1999</v>
      </c>
      <c r="Q136" s="276">
        <f t="shared" ref="Q136" si="183">P136+1</f>
        <v>2000</v>
      </c>
      <c r="R136" s="276">
        <f t="shared" ref="R136" si="184">Q136+1</f>
        <v>2001</v>
      </c>
      <c r="S136" s="276">
        <f t="shared" ref="S136" si="185">R136+1</f>
        <v>2002</v>
      </c>
      <c r="T136" s="276">
        <f t="shared" ref="T136" si="186">S136+1</f>
        <v>2003</v>
      </c>
      <c r="U136" s="276">
        <f t="shared" ref="U136" si="187">T136+1</f>
        <v>2004</v>
      </c>
      <c r="V136" s="276">
        <f t="shared" ref="V136" si="188">U136+1</f>
        <v>2005</v>
      </c>
      <c r="W136" s="276">
        <f t="shared" ref="W136" si="189">V136+1</f>
        <v>2006</v>
      </c>
      <c r="X136" s="276">
        <f t="shared" ref="X136" si="190">W136+1</f>
        <v>2007</v>
      </c>
      <c r="Y136" s="276">
        <f t="shared" ref="Y136" si="191">X136+1</f>
        <v>2008</v>
      </c>
      <c r="Z136" s="276">
        <f t="shared" ref="Z136" si="192">Y136+1</f>
        <v>2009</v>
      </c>
      <c r="AA136" s="276">
        <f t="shared" ref="AA136" si="193">Z136+1</f>
        <v>2010</v>
      </c>
      <c r="AB136" s="276">
        <f t="shared" ref="AB136" si="194">AA136+1</f>
        <v>2011</v>
      </c>
      <c r="AC136" s="276">
        <f t="shared" ref="AC136:AK136" si="195">AB136+1</f>
        <v>2012</v>
      </c>
      <c r="AD136" s="276">
        <f t="shared" si="195"/>
        <v>2013</v>
      </c>
      <c r="AE136" s="276">
        <f t="shared" si="195"/>
        <v>2014</v>
      </c>
      <c r="AF136" s="276">
        <f t="shared" si="195"/>
        <v>2015</v>
      </c>
      <c r="AG136" s="276">
        <f t="shared" si="195"/>
        <v>2016</v>
      </c>
      <c r="AH136" s="276">
        <f t="shared" si="195"/>
        <v>2017</v>
      </c>
      <c r="AI136" s="276">
        <f t="shared" si="195"/>
        <v>2018</v>
      </c>
      <c r="AJ136" s="276">
        <f t="shared" si="195"/>
        <v>2019</v>
      </c>
      <c r="AK136" s="276">
        <f t="shared" si="195"/>
        <v>2020</v>
      </c>
    </row>
    <row r="137" spans="1:41" ht="15.9" customHeight="1">
      <c r="A137" s="206"/>
      <c r="B137" s="440" t="s">
        <v>128</v>
      </c>
      <c r="C137" s="91" t="s">
        <v>129</v>
      </c>
      <c r="D137" s="207" t="s">
        <v>130</v>
      </c>
      <c r="E137" s="194"/>
      <c r="F137" s="156" t="s">
        <v>15</v>
      </c>
      <c r="G137" s="277">
        <v>64.269360000000034</v>
      </c>
      <c r="H137" s="277">
        <v>66.774960000000021</v>
      </c>
      <c r="I137" s="277">
        <v>65.269890000000032</v>
      </c>
      <c r="J137" s="277">
        <v>59.562630000000013</v>
      </c>
      <c r="K137" s="277">
        <v>66.796740000000028</v>
      </c>
      <c r="L137" s="277">
        <v>71.53767000000002</v>
      </c>
      <c r="M137" s="277">
        <v>79.673940000000016</v>
      </c>
      <c r="N137" s="277">
        <v>86.091840000000047</v>
      </c>
      <c r="O137" s="277">
        <v>86.494950000000074</v>
      </c>
      <c r="P137" s="277">
        <v>89.325630000000018</v>
      </c>
      <c r="Q137" s="277">
        <v>86.501700000000056</v>
      </c>
      <c r="R137" s="277">
        <v>78.216390000000018</v>
      </c>
      <c r="S137" s="277">
        <v>79.868430000000075</v>
      </c>
      <c r="T137" s="277">
        <v>85.328729999999979</v>
      </c>
      <c r="U137" s="277">
        <v>86.292000000000002</v>
      </c>
      <c r="V137" s="277">
        <v>90.051119999999997</v>
      </c>
      <c r="W137" s="277">
        <v>87.519690000000054</v>
      </c>
      <c r="X137" s="277">
        <v>86.161680000000047</v>
      </c>
      <c r="Y137" s="277">
        <v>71.546490000000006</v>
      </c>
      <c r="Z137" s="277">
        <v>71.293230000000023</v>
      </c>
      <c r="AA137" s="277">
        <v>75.854340000000036</v>
      </c>
      <c r="AB137" s="277">
        <v>75.809160000000048</v>
      </c>
      <c r="AC137" s="277">
        <v>76.408650000000023</v>
      </c>
      <c r="AD137" s="277">
        <v>82.328850000000017</v>
      </c>
      <c r="AE137" s="277">
        <v>80.435250000000025</v>
      </c>
      <c r="AF137" s="277">
        <v>83.044890000000009</v>
      </c>
      <c r="AG137" s="277">
        <v>79.411139999999989</v>
      </c>
      <c r="AH137" s="277">
        <v>85.07213999999999</v>
      </c>
      <c r="AI137" s="277">
        <v>80.413650000000018</v>
      </c>
      <c r="AJ137" s="277">
        <v>79.048710000000028</v>
      </c>
      <c r="AK137" s="277">
        <v>71.095950000000045</v>
      </c>
      <c r="AL137" s="22"/>
    </row>
    <row r="138" spans="1:41" ht="15.9" customHeight="1" thickBot="1">
      <c r="A138" s="206"/>
      <c r="B138" s="417"/>
      <c r="C138" s="161" t="s">
        <v>131</v>
      </c>
      <c r="D138" s="208" t="s">
        <v>132</v>
      </c>
      <c r="E138" s="163"/>
      <c r="F138" s="28" t="s">
        <v>15</v>
      </c>
      <c r="G138" s="190">
        <v>0.34384699999999996</v>
      </c>
      <c r="H138" s="191">
        <v>2.8739000000000001E-2</v>
      </c>
      <c r="I138" s="190">
        <v>9.8589999999999997E-2</v>
      </c>
      <c r="J138" s="190">
        <v>0.116813</v>
      </c>
      <c r="K138" s="190">
        <v>0.30596699999999999</v>
      </c>
      <c r="L138" s="190">
        <v>0.30996800000000002</v>
      </c>
      <c r="M138" s="190">
        <v>0.17576800000000001</v>
      </c>
      <c r="N138" s="190">
        <v>0.26503899999999997</v>
      </c>
      <c r="O138" s="190">
        <v>0.240948</v>
      </c>
      <c r="P138" s="190">
        <v>0.24340999999999999</v>
      </c>
      <c r="Q138" s="190">
        <v>0.16714799999999999</v>
      </c>
      <c r="R138" s="383">
        <v>0.61091200000000001</v>
      </c>
      <c r="S138" s="383">
        <v>0.78822999999999999</v>
      </c>
      <c r="T138" s="383">
        <v>0.87297199999999997</v>
      </c>
      <c r="U138" s="383">
        <v>0.83438699999999999</v>
      </c>
      <c r="V138" s="190">
        <v>0.176487</v>
      </c>
      <c r="W138" s="190">
        <v>0.27777200000000002</v>
      </c>
      <c r="X138" s="383">
        <v>0.54805899999999996</v>
      </c>
      <c r="Y138" s="383">
        <v>0.94507200000000002</v>
      </c>
      <c r="Z138" s="383">
        <v>0.89245299999999994</v>
      </c>
      <c r="AA138" s="383">
        <v>0.937859</v>
      </c>
      <c r="AB138" s="181">
        <v>12.307142000000001</v>
      </c>
      <c r="AC138" s="181">
        <v>23.498047</v>
      </c>
      <c r="AD138" s="181">
        <v>11.197336</v>
      </c>
      <c r="AE138" s="181">
        <v>10.164237</v>
      </c>
      <c r="AF138" s="181">
        <v>13.691492</v>
      </c>
      <c r="AG138" s="181">
        <v>27.541342</v>
      </c>
      <c r="AH138" s="181">
        <v>25.565759999999997</v>
      </c>
      <c r="AI138" s="181">
        <v>24.916194999999998</v>
      </c>
      <c r="AJ138" s="181">
        <v>20.788382000000002</v>
      </c>
      <c r="AK138" s="181">
        <v>15.637583000000001</v>
      </c>
    </row>
    <row r="139" spans="1:41" ht="15.9" customHeight="1" thickTop="1">
      <c r="A139" s="206"/>
      <c r="B139" s="411"/>
      <c r="C139" s="373" t="s">
        <v>127</v>
      </c>
      <c r="D139" s="79"/>
      <c r="E139" s="160"/>
      <c r="F139" s="145" t="s">
        <v>15</v>
      </c>
      <c r="G139" s="182">
        <f>SUM(G137:G138)</f>
        <v>64.613207000000031</v>
      </c>
      <c r="H139" s="182">
        <f t="shared" ref="H139:AI139" si="196">SUM(H137:H138)</f>
        <v>66.803699000000023</v>
      </c>
      <c r="I139" s="182">
        <f t="shared" si="196"/>
        <v>65.368480000000034</v>
      </c>
      <c r="J139" s="182">
        <f t="shared" si="196"/>
        <v>59.679443000000013</v>
      </c>
      <c r="K139" s="182">
        <f t="shared" si="196"/>
        <v>67.102707000000024</v>
      </c>
      <c r="L139" s="182">
        <f t="shared" si="196"/>
        <v>71.847638000000018</v>
      </c>
      <c r="M139" s="182">
        <f t="shared" si="196"/>
        <v>79.849708000000021</v>
      </c>
      <c r="N139" s="182">
        <f t="shared" si="196"/>
        <v>86.356879000000049</v>
      </c>
      <c r="O139" s="182">
        <f t="shared" si="196"/>
        <v>86.735898000000077</v>
      </c>
      <c r="P139" s="182">
        <f t="shared" si="196"/>
        <v>89.569040000000015</v>
      </c>
      <c r="Q139" s="182">
        <f t="shared" si="196"/>
        <v>86.668848000000054</v>
      </c>
      <c r="R139" s="182">
        <f t="shared" si="196"/>
        <v>78.827302000000017</v>
      </c>
      <c r="S139" s="182">
        <f t="shared" si="196"/>
        <v>80.656660000000073</v>
      </c>
      <c r="T139" s="182">
        <f t="shared" si="196"/>
        <v>86.201701999999983</v>
      </c>
      <c r="U139" s="182">
        <f t="shared" si="196"/>
        <v>87.126387000000008</v>
      </c>
      <c r="V139" s="182">
        <f t="shared" si="196"/>
        <v>90.227606999999992</v>
      </c>
      <c r="W139" s="182">
        <f t="shared" si="196"/>
        <v>87.797462000000053</v>
      </c>
      <c r="X139" s="182">
        <f t="shared" si="196"/>
        <v>86.709739000000042</v>
      </c>
      <c r="Y139" s="182">
        <f t="shared" si="196"/>
        <v>72.491562000000002</v>
      </c>
      <c r="Z139" s="182">
        <f t="shared" si="196"/>
        <v>72.185683000000026</v>
      </c>
      <c r="AA139" s="182">
        <f t="shared" si="196"/>
        <v>76.792199000000039</v>
      </c>
      <c r="AB139" s="182">
        <f t="shared" si="196"/>
        <v>88.116302000000047</v>
      </c>
      <c r="AC139" s="182">
        <f t="shared" si="196"/>
        <v>99.906697000000023</v>
      </c>
      <c r="AD139" s="182">
        <f t="shared" si="196"/>
        <v>93.526186000000024</v>
      </c>
      <c r="AE139" s="182">
        <f t="shared" si="196"/>
        <v>90.599487000000025</v>
      </c>
      <c r="AF139" s="182">
        <f t="shared" si="196"/>
        <v>96.736382000000006</v>
      </c>
      <c r="AG139" s="182">
        <f t="shared" si="196"/>
        <v>106.95248199999999</v>
      </c>
      <c r="AH139" s="182">
        <f t="shared" si="196"/>
        <v>110.63789999999999</v>
      </c>
      <c r="AI139" s="182">
        <f t="shared" si="196"/>
        <v>105.32984500000002</v>
      </c>
      <c r="AJ139" s="182">
        <f t="shared" ref="AJ139:AK139" si="197">SUM(AJ137:AJ138)</f>
        <v>99.837092000000027</v>
      </c>
      <c r="AK139" s="182">
        <f t="shared" si="197"/>
        <v>86.733533000000051</v>
      </c>
    </row>
  </sheetData>
  <mergeCells count="62">
    <mergeCell ref="C49:C50"/>
    <mergeCell ref="D49:D50"/>
    <mergeCell ref="B137:B139"/>
    <mergeCell ref="B82:B86"/>
    <mergeCell ref="B128:B131"/>
    <mergeCell ref="C109:E109"/>
    <mergeCell ref="B122:B125"/>
    <mergeCell ref="B67:B70"/>
    <mergeCell ref="B91:B93"/>
    <mergeCell ref="B94:B96"/>
    <mergeCell ref="B97:B100"/>
    <mergeCell ref="B101:B104"/>
    <mergeCell ref="C90:E90"/>
    <mergeCell ref="C61:E61"/>
    <mergeCell ref="C129:C130"/>
    <mergeCell ref="D127:E127"/>
    <mergeCell ref="D18:D19"/>
    <mergeCell ref="C16:E16"/>
    <mergeCell ref="D68:E68"/>
    <mergeCell ref="B31:B39"/>
    <mergeCell ref="C32:C37"/>
    <mergeCell ref="B17:B30"/>
    <mergeCell ref="D32:D37"/>
    <mergeCell ref="D21:D29"/>
    <mergeCell ref="C21:C29"/>
    <mergeCell ref="D20:E20"/>
    <mergeCell ref="E53:E54"/>
    <mergeCell ref="E55:E56"/>
    <mergeCell ref="C52:C56"/>
    <mergeCell ref="D62:D64"/>
    <mergeCell ref="B62:B66"/>
    <mergeCell ref="C42:C44"/>
    <mergeCell ref="D42:D44"/>
    <mergeCell ref="D65:E65"/>
    <mergeCell ref="B110:B115"/>
    <mergeCell ref="C5:E5"/>
    <mergeCell ref="C48:E48"/>
    <mergeCell ref="B6:B12"/>
    <mergeCell ref="D9:D11"/>
    <mergeCell ref="C9:C11"/>
    <mergeCell ref="B40:B46"/>
    <mergeCell ref="C18:C19"/>
    <mergeCell ref="D8:E8"/>
    <mergeCell ref="B49:B51"/>
    <mergeCell ref="B55:B56"/>
    <mergeCell ref="B53:B54"/>
    <mergeCell ref="D52:D56"/>
    <mergeCell ref="C62:C64"/>
    <mergeCell ref="C121:E121"/>
    <mergeCell ref="C136:E136"/>
    <mergeCell ref="C84:C85"/>
    <mergeCell ref="D84:D85"/>
    <mergeCell ref="C81:E81"/>
    <mergeCell ref="C122:C123"/>
    <mergeCell ref="D123:E123"/>
    <mergeCell ref="C126:E126"/>
    <mergeCell ref="B75:B76"/>
    <mergeCell ref="D73:E73"/>
    <mergeCell ref="C72:E72"/>
    <mergeCell ref="C75:C76"/>
    <mergeCell ref="D74:E74"/>
    <mergeCell ref="D75:E76"/>
  </mergeCells>
  <phoneticPr fontId="12"/>
  <pageMargins left="0.70866141732283472" right="0.70866141732283472" top="0.74803149606299213" bottom="0.74803149606299213" header="0.31496062992125984" footer="0.31496062992125984"/>
  <pageSetup paperSize="9" scale="51" fitToHeight="2" orientation="portrait" verticalDpi="200" r:id="rId1"/>
  <ignoredErrors>
    <ignoredError sqref="H117" formula="1"/>
    <ignoredError sqref="G5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P579"/>
  <sheetViews>
    <sheetView workbookViewId="0">
      <pane xSplit="3" ySplit="5" topLeftCell="D6" activePane="bottomRight" state="frozen"/>
      <selection pane="topRight" activeCell="AA1" sqref="AA1"/>
      <selection pane="bottomLeft" activeCell="A6" sqref="A6"/>
      <selection pane="bottomRight" activeCell="E14" sqref="E14"/>
    </sheetView>
  </sheetViews>
  <sheetFormatPr defaultColWidth="9" defaultRowHeight="13.5" customHeight="1"/>
  <cols>
    <col min="1" max="1" width="3.88671875" style="9" customWidth="1"/>
    <col min="2" max="2" width="37.33203125" style="4" customWidth="1"/>
    <col min="3" max="3" width="10.88671875" style="5" customWidth="1"/>
    <col min="4" max="34" width="7.6640625" style="3" customWidth="1"/>
    <col min="35" max="41" width="9" style="3"/>
    <col min="42" max="42" width="12.21875" style="3" customWidth="1"/>
    <col min="43" max="43" width="27.21875" style="3" customWidth="1"/>
    <col min="44" max="16384" width="9" style="3"/>
  </cols>
  <sheetData>
    <row r="1" spans="2:35" ht="13.5" customHeight="1">
      <c r="AI1" s="199"/>
    </row>
    <row r="2" spans="2:35" ht="17.25" customHeight="1">
      <c r="B2" s="209" t="s">
        <v>133</v>
      </c>
      <c r="AI2" s="199"/>
    </row>
    <row r="3" spans="2:35" ht="13.5" customHeight="1">
      <c r="AI3" s="125"/>
    </row>
    <row r="4" spans="2:35" ht="13.5" customHeight="1">
      <c r="B4" s="1" t="s">
        <v>134</v>
      </c>
      <c r="C4" s="67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210"/>
    </row>
    <row r="5" spans="2:35" ht="13.2">
      <c r="B5" s="126" t="s">
        <v>135</v>
      </c>
      <c r="C5" s="126" t="s">
        <v>136</v>
      </c>
      <c r="D5" s="127">
        <v>1990</v>
      </c>
      <c r="E5" s="127">
        <f t="shared" ref="E5:R5" si="0">D5+1</f>
        <v>1991</v>
      </c>
      <c r="F5" s="127">
        <f t="shared" si="0"/>
        <v>1992</v>
      </c>
      <c r="G5" s="127">
        <f t="shared" si="0"/>
        <v>1993</v>
      </c>
      <c r="H5" s="127">
        <f t="shared" si="0"/>
        <v>1994</v>
      </c>
      <c r="I5" s="127">
        <f t="shared" si="0"/>
        <v>1995</v>
      </c>
      <c r="J5" s="127">
        <f t="shared" si="0"/>
        <v>1996</v>
      </c>
      <c r="K5" s="127">
        <f t="shared" si="0"/>
        <v>1997</v>
      </c>
      <c r="L5" s="127">
        <f t="shared" si="0"/>
        <v>1998</v>
      </c>
      <c r="M5" s="127">
        <f t="shared" si="0"/>
        <v>1999</v>
      </c>
      <c r="N5" s="127">
        <f t="shared" si="0"/>
        <v>2000</v>
      </c>
      <c r="O5" s="127">
        <f t="shared" si="0"/>
        <v>2001</v>
      </c>
      <c r="P5" s="127">
        <f t="shared" si="0"/>
        <v>2002</v>
      </c>
      <c r="Q5" s="127">
        <f t="shared" si="0"/>
        <v>2003</v>
      </c>
      <c r="R5" s="127">
        <f t="shared" si="0"/>
        <v>2004</v>
      </c>
      <c r="S5" s="127">
        <f t="shared" ref="S5:AH5" si="1">R5+1</f>
        <v>2005</v>
      </c>
      <c r="T5" s="127">
        <f t="shared" si="1"/>
        <v>2006</v>
      </c>
      <c r="U5" s="127">
        <f t="shared" si="1"/>
        <v>2007</v>
      </c>
      <c r="V5" s="127">
        <f t="shared" si="1"/>
        <v>2008</v>
      </c>
      <c r="W5" s="127">
        <f t="shared" si="1"/>
        <v>2009</v>
      </c>
      <c r="X5" s="127">
        <f t="shared" si="1"/>
        <v>2010</v>
      </c>
      <c r="Y5" s="127">
        <f t="shared" si="1"/>
        <v>2011</v>
      </c>
      <c r="Z5" s="127">
        <f t="shared" si="1"/>
        <v>2012</v>
      </c>
      <c r="AA5" s="127">
        <f t="shared" si="1"/>
        <v>2013</v>
      </c>
      <c r="AB5" s="127">
        <f t="shared" si="1"/>
        <v>2014</v>
      </c>
      <c r="AC5" s="127">
        <f t="shared" si="1"/>
        <v>2015</v>
      </c>
      <c r="AD5" s="127">
        <f t="shared" si="1"/>
        <v>2016</v>
      </c>
      <c r="AE5" s="127">
        <f t="shared" si="1"/>
        <v>2017</v>
      </c>
      <c r="AF5" s="127">
        <f t="shared" si="1"/>
        <v>2018</v>
      </c>
      <c r="AG5" s="127">
        <f t="shared" si="1"/>
        <v>2019</v>
      </c>
      <c r="AH5" s="127">
        <f t="shared" si="1"/>
        <v>2020</v>
      </c>
      <c r="AI5" s="1"/>
    </row>
    <row r="6" spans="2:35" ht="15.9" customHeight="1">
      <c r="B6" s="278" t="s">
        <v>137</v>
      </c>
      <c r="C6" s="279" t="s">
        <v>138</v>
      </c>
      <c r="D6" s="280">
        <v>65.932500000000005</v>
      </c>
      <c r="E6" s="280">
        <v>65.932500000000005</v>
      </c>
      <c r="F6" s="280">
        <v>65.932500000000005</v>
      </c>
      <c r="G6" s="280">
        <v>65.932500000000005</v>
      </c>
      <c r="H6" s="280">
        <v>65.932500000000005</v>
      </c>
      <c r="I6" s="280">
        <v>65.932500000000005</v>
      </c>
      <c r="J6" s="280">
        <v>65.932500000000005</v>
      </c>
      <c r="K6" s="280">
        <v>65.932500000000005</v>
      </c>
      <c r="L6" s="280">
        <v>65.932500000000005</v>
      </c>
      <c r="M6" s="280">
        <v>65.932500000000005</v>
      </c>
      <c r="N6" s="280">
        <v>65.97</v>
      </c>
      <c r="O6" s="280">
        <v>65.94</v>
      </c>
      <c r="P6" s="280">
        <v>65.94</v>
      </c>
      <c r="Q6" s="280">
        <v>65.88</v>
      </c>
      <c r="R6" s="280">
        <v>65.849999999999994</v>
      </c>
      <c r="S6" s="280">
        <v>65.849999999999994</v>
      </c>
      <c r="T6" s="280">
        <v>65.849999999999994</v>
      </c>
      <c r="U6" s="280">
        <v>65.849999999999994</v>
      </c>
      <c r="V6" s="280">
        <v>65.849999999999994</v>
      </c>
      <c r="W6" s="280">
        <v>65.78</v>
      </c>
      <c r="X6" s="280">
        <v>65.78</v>
      </c>
      <c r="Y6" s="280">
        <v>65.78</v>
      </c>
      <c r="Z6" s="280">
        <v>65.78</v>
      </c>
      <c r="AA6" s="280">
        <v>65.78</v>
      </c>
      <c r="AB6" s="280">
        <v>65.78</v>
      </c>
      <c r="AC6" s="280">
        <v>65.78</v>
      </c>
      <c r="AD6" s="280">
        <v>65.78</v>
      </c>
      <c r="AE6" s="280">
        <v>65.78</v>
      </c>
      <c r="AF6" s="280">
        <v>65.78</v>
      </c>
      <c r="AG6" s="280">
        <v>65.78</v>
      </c>
      <c r="AH6" s="280">
        <v>65.78</v>
      </c>
      <c r="AI6" s="199"/>
    </row>
    <row r="7" spans="2:35" ht="32.1" customHeight="1">
      <c r="B7" s="278" t="s">
        <v>139</v>
      </c>
      <c r="C7" s="279" t="s">
        <v>138</v>
      </c>
      <c r="D7" s="280">
        <v>2.5897556205427961</v>
      </c>
      <c r="E7" s="280">
        <v>2.5897556205427961</v>
      </c>
      <c r="F7" s="280">
        <v>2.5897556205427961</v>
      </c>
      <c r="G7" s="280">
        <v>2.5897556205427961</v>
      </c>
      <c r="H7" s="280">
        <v>2.5897556205427961</v>
      </c>
      <c r="I7" s="280">
        <v>2.5897556205427961</v>
      </c>
      <c r="J7" s="280">
        <v>2.5897556205427961</v>
      </c>
      <c r="K7" s="280">
        <v>2.5897556205427961</v>
      </c>
      <c r="L7" s="280">
        <v>2.5897556205427961</v>
      </c>
      <c r="M7" s="280">
        <v>2.5897556205427961</v>
      </c>
      <c r="N7" s="280">
        <v>2.9361791865822022</v>
      </c>
      <c r="O7" s="280">
        <v>2.6066087351968266</v>
      </c>
      <c r="P7" s="280">
        <v>2.5164855186923836</v>
      </c>
      <c r="Q7" s="280">
        <v>2.2997490416997715</v>
      </c>
      <c r="R7" s="280">
        <v>2.1207464864189638</v>
      </c>
      <c r="S7" s="280">
        <v>1.9796500368613819</v>
      </c>
      <c r="T7" s="280">
        <v>1.9598239696734057</v>
      </c>
      <c r="U7" s="280">
        <v>2.0377400399895684</v>
      </c>
      <c r="V7" s="280">
        <v>1.9056966171520437</v>
      </c>
      <c r="W7" s="280">
        <v>1.6589606766191762</v>
      </c>
      <c r="X7" s="280">
        <v>1.6765809907531737</v>
      </c>
      <c r="Y7" s="280">
        <v>2.0467187796888591</v>
      </c>
      <c r="Z7" s="280">
        <v>1.7657796383497741</v>
      </c>
      <c r="AA7" s="280">
        <v>1.6948454333455722</v>
      </c>
      <c r="AB7" s="280">
        <v>1.6399256925694394</v>
      </c>
      <c r="AC7" s="280">
        <v>1.5743345459263536</v>
      </c>
      <c r="AD7" s="280">
        <v>1.6442279938716553</v>
      </c>
      <c r="AE7" s="280">
        <v>1.663564033015668</v>
      </c>
      <c r="AF7" s="280">
        <v>1.7766101325086485</v>
      </c>
      <c r="AG7" s="280">
        <v>1.752929710057366</v>
      </c>
      <c r="AH7" s="280">
        <v>1.5900977896255342</v>
      </c>
      <c r="AI7" s="199"/>
    </row>
    <row r="8" spans="2:35" ht="32.1" customHeight="1">
      <c r="B8" s="281" t="s">
        <v>140</v>
      </c>
      <c r="C8" s="279" t="s">
        <v>138</v>
      </c>
      <c r="D8" s="280">
        <v>63.342744379457208</v>
      </c>
      <c r="E8" s="280">
        <v>63.342744379457208</v>
      </c>
      <c r="F8" s="280">
        <v>63.342744379457208</v>
      </c>
      <c r="G8" s="280">
        <v>63.342744379457208</v>
      </c>
      <c r="H8" s="280">
        <v>63.342744379457208</v>
      </c>
      <c r="I8" s="280">
        <v>63.342744379457208</v>
      </c>
      <c r="J8" s="280">
        <v>63.342744379457208</v>
      </c>
      <c r="K8" s="280">
        <v>63.342744379457208</v>
      </c>
      <c r="L8" s="280">
        <v>63.342744379457208</v>
      </c>
      <c r="M8" s="280">
        <v>63.342744379457208</v>
      </c>
      <c r="N8" s="280">
        <v>63.033820813417798</v>
      </c>
      <c r="O8" s="280">
        <v>63.333391264803168</v>
      </c>
      <c r="P8" s="280">
        <v>63.423514481307613</v>
      </c>
      <c r="Q8" s="280">
        <v>63.580250958300226</v>
      </c>
      <c r="R8" s="280">
        <v>63.729253513581028</v>
      </c>
      <c r="S8" s="280">
        <v>63.870349963138615</v>
      </c>
      <c r="T8" s="280">
        <v>63.890176030326586</v>
      </c>
      <c r="U8" s="280">
        <v>63.812259960010422</v>
      </c>
      <c r="V8" s="280">
        <v>63.944303382847949</v>
      </c>
      <c r="W8" s="280">
        <v>64.121039323380828</v>
      </c>
      <c r="X8" s="280">
        <v>64.103419009246821</v>
      </c>
      <c r="Y8" s="280">
        <v>63.733281220311142</v>
      </c>
      <c r="Z8" s="280">
        <v>64.014220361650231</v>
      </c>
      <c r="AA8" s="280">
        <v>64.085154566654424</v>
      </c>
      <c r="AB8" s="280">
        <v>64.140074307430567</v>
      </c>
      <c r="AC8" s="280">
        <v>64.205665454073653</v>
      </c>
      <c r="AD8" s="280">
        <v>64.135772006128349</v>
      </c>
      <c r="AE8" s="280">
        <v>64.116435966984326</v>
      </c>
      <c r="AF8" s="280">
        <v>64.00338986749135</v>
      </c>
      <c r="AG8" s="280">
        <v>64.027070289942628</v>
      </c>
      <c r="AH8" s="280">
        <v>64.18990221037447</v>
      </c>
      <c r="AI8" s="199"/>
    </row>
    <row r="9" spans="2:35" ht="15.9" customHeight="1">
      <c r="B9" s="278" t="s">
        <v>141</v>
      </c>
      <c r="C9" s="147"/>
      <c r="D9" s="282">
        <v>0.78477175463623394</v>
      </c>
      <c r="E9" s="282">
        <v>0.78477175463623394</v>
      </c>
      <c r="F9" s="282">
        <v>0.78477175463623394</v>
      </c>
      <c r="G9" s="282">
        <v>0.78477175463623394</v>
      </c>
      <c r="H9" s="282">
        <v>0.78477175463623394</v>
      </c>
      <c r="I9" s="282">
        <v>0.78477175463623394</v>
      </c>
      <c r="J9" s="282">
        <v>0.78477175463623394</v>
      </c>
      <c r="K9" s="282">
        <v>0.78477175463623394</v>
      </c>
      <c r="L9" s="282">
        <v>0.78477175463623394</v>
      </c>
      <c r="M9" s="282">
        <v>0.78477175463623394</v>
      </c>
      <c r="N9" s="282">
        <v>0.78477175463623394</v>
      </c>
      <c r="O9" s="282">
        <v>0.78477175463623394</v>
      </c>
      <c r="P9" s="282">
        <v>0.78477175463623394</v>
      </c>
      <c r="Q9" s="282">
        <v>0.78477175463623394</v>
      </c>
      <c r="R9" s="282">
        <v>0.78477175463623394</v>
      </c>
      <c r="S9" s="282">
        <v>0.78477175463623394</v>
      </c>
      <c r="T9" s="282">
        <v>0.78477175463623394</v>
      </c>
      <c r="U9" s="282">
        <v>0.78477175463623394</v>
      </c>
      <c r="V9" s="282">
        <v>0.78477175463623394</v>
      </c>
      <c r="W9" s="282">
        <v>0.78477175463623394</v>
      </c>
      <c r="X9" s="282">
        <v>0.78477175463623394</v>
      </c>
      <c r="Y9" s="282">
        <v>0.78477175463623394</v>
      </c>
      <c r="Z9" s="282">
        <v>0.78477175463623394</v>
      </c>
      <c r="AA9" s="282">
        <v>0.78477175463623394</v>
      </c>
      <c r="AB9" s="282">
        <v>0.78477175463623394</v>
      </c>
      <c r="AC9" s="282">
        <v>0.78477175463623394</v>
      </c>
      <c r="AD9" s="282">
        <v>0.78477175463623394</v>
      </c>
      <c r="AE9" s="282">
        <v>0.78477175463623394</v>
      </c>
      <c r="AF9" s="282">
        <v>0.78477175463623394</v>
      </c>
      <c r="AG9" s="282">
        <v>0.78477175463623394</v>
      </c>
      <c r="AH9" s="282">
        <v>0.78477175463623394</v>
      </c>
      <c r="AI9" s="1"/>
    </row>
    <row r="10" spans="2:35" ht="15.9" customHeight="1" thickBot="1">
      <c r="B10" s="346" t="s">
        <v>142</v>
      </c>
      <c r="C10" s="140" t="s">
        <v>143</v>
      </c>
      <c r="D10" s="347">
        <v>0.4970959665014108</v>
      </c>
      <c r="E10" s="347">
        <v>0.4970959665014108</v>
      </c>
      <c r="F10" s="347">
        <v>0.4970959665014108</v>
      </c>
      <c r="G10" s="347">
        <v>0.4970959665014108</v>
      </c>
      <c r="H10" s="347">
        <v>0.4970959665014108</v>
      </c>
      <c r="I10" s="347">
        <v>0.4970959665014108</v>
      </c>
      <c r="J10" s="347">
        <v>0.4970959665014108</v>
      </c>
      <c r="K10" s="347">
        <v>0.4970959665014108</v>
      </c>
      <c r="L10" s="347">
        <v>0.4970959665014108</v>
      </c>
      <c r="M10" s="347">
        <v>0.4970959665014108</v>
      </c>
      <c r="N10" s="347">
        <v>0.49467162161171851</v>
      </c>
      <c r="O10" s="347">
        <v>0.49702256589942712</v>
      </c>
      <c r="P10" s="347">
        <v>0.49772982744692373</v>
      </c>
      <c r="Q10" s="347">
        <v>0.49895985104757368</v>
      </c>
      <c r="R10" s="347">
        <v>0.50012918101510362</v>
      </c>
      <c r="S10" s="347">
        <v>0.50123646609802608</v>
      </c>
      <c r="T10" s="347">
        <v>0.50139205547337251</v>
      </c>
      <c r="U10" s="347">
        <v>0.50078059216120874</v>
      </c>
      <c r="V10" s="347">
        <v>0.50181683164749247</v>
      </c>
      <c r="W10" s="347">
        <v>0.50320380538908527</v>
      </c>
      <c r="X10" s="347">
        <v>0.50306552614068334</v>
      </c>
      <c r="Y10" s="347">
        <v>0.50016078931988117</v>
      </c>
      <c r="Z10" s="347">
        <v>0.50236552034882787</v>
      </c>
      <c r="AA10" s="347">
        <v>0.5029221919540765</v>
      </c>
      <c r="AB10" s="347">
        <v>0.50335318656740713</v>
      </c>
      <c r="AC10" s="347">
        <v>0.50386792735980412</v>
      </c>
      <c r="AD10" s="347">
        <v>0.50331942332198798</v>
      </c>
      <c r="AE10" s="347">
        <v>0.50316767954832031</v>
      </c>
      <c r="AF10" s="347">
        <v>0.50228052568978143</v>
      </c>
      <c r="AG10" s="347">
        <v>0.50246636295655767</v>
      </c>
      <c r="AH10" s="347">
        <v>0.5037442218756385</v>
      </c>
      <c r="AI10" s="1"/>
    </row>
    <row r="11" spans="2:35" ht="15.9" customHeight="1" thickTop="1">
      <c r="B11" s="278" t="s">
        <v>144</v>
      </c>
      <c r="C11" s="279" t="s">
        <v>138</v>
      </c>
      <c r="D11" s="283">
        <v>1.3</v>
      </c>
      <c r="E11" s="283">
        <v>1.3</v>
      </c>
      <c r="F11" s="283">
        <v>1.3</v>
      </c>
      <c r="G11" s="283">
        <v>1.3</v>
      </c>
      <c r="H11" s="283">
        <v>1.3</v>
      </c>
      <c r="I11" s="283">
        <v>1.3</v>
      </c>
      <c r="J11" s="283">
        <v>1.3</v>
      </c>
      <c r="K11" s="283">
        <v>1.3</v>
      </c>
      <c r="L11" s="283">
        <v>1.3</v>
      </c>
      <c r="M11" s="283">
        <v>1.3</v>
      </c>
      <c r="N11" s="283">
        <v>1.3</v>
      </c>
      <c r="O11" s="283">
        <v>1.3</v>
      </c>
      <c r="P11" s="283">
        <v>1.3</v>
      </c>
      <c r="Q11" s="283">
        <v>1.3</v>
      </c>
      <c r="R11" s="283">
        <v>1.3</v>
      </c>
      <c r="S11" s="283">
        <v>1.3</v>
      </c>
      <c r="T11" s="283">
        <v>1.3</v>
      </c>
      <c r="U11" s="283">
        <v>1.31</v>
      </c>
      <c r="V11" s="283">
        <v>1.3</v>
      </c>
      <c r="W11" s="283">
        <v>1.29</v>
      </c>
      <c r="X11" s="283">
        <v>1.3</v>
      </c>
      <c r="Y11" s="283">
        <v>1.31</v>
      </c>
      <c r="Z11" s="283">
        <v>1.32</v>
      </c>
      <c r="AA11" s="283">
        <v>1.33</v>
      </c>
      <c r="AB11" s="283">
        <v>1.33</v>
      </c>
      <c r="AC11" s="283">
        <v>1.33</v>
      </c>
      <c r="AD11" s="283">
        <v>1.33</v>
      </c>
      <c r="AE11" s="283">
        <v>1.33</v>
      </c>
      <c r="AF11" s="283">
        <v>1.33</v>
      </c>
      <c r="AG11" s="283">
        <v>1.33</v>
      </c>
      <c r="AH11" s="283">
        <v>1.33</v>
      </c>
      <c r="AI11" s="1"/>
    </row>
    <row r="12" spans="2:35" ht="32.1" customHeight="1">
      <c r="B12" s="278" t="s">
        <v>145</v>
      </c>
      <c r="C12" s="279" t="s">
        <v>138</v>
      </c>
      <c r="D12" s="283">
        <v>0.34358076958173461</v>
      </c>
      <c r="E12" s="283">
        <v>0.34358076958173461</v>
      </c>
      <c r="F12" s="283">
        <v>0.34358076958173461</v>
      </c>
      <c r="G12" s="283">
        <v>0.34358076958173461</v>
      </c>
      <c r="H12" s="283">
        <v>0.34358076958173461</v>
      </c>
      <c r="I12" s="283">
        <v>0.34358076958173461</v>
      </c>
      <c r="J12" s="283">
        <v>0.34358076958173461</v>
      </c>
      <c r="K12" s="283">
        <v>0.34358076958173461</v>
      </c>
      <c r="L12" s="283">
        <v>0.34358076958173461</v>
      </c>
      <c r="M12" s="283">
        <v>0.34358076958173461</v>
      </c>
      <c r="N12" s="283">
        <v>0.38811027557274008</v>
      </c>
      <c r="O12" s="283">
        <v>0.33801925340462519</v>
      </c>
      <c r="P12" s="283">
        <v>0.33343351434397461</v>
      </c>
      <c r="Q12" s="283">
        <v>0.31476003500559885</v>
      </c>
      <c r="R12" s="283">
        <v>0.30136581881566199</v>
      </c>
      <c r="S12" s="283">
        <v>0.28199503954461669</v>
      </c>
      <c r="T12" s="283">
        <v>0.26964089275245884</v>
      </c>
      <c r="U12" s="283">
        <v>0.28661954979892945</v>
      </c>
      <c r="V12" s="283">
        <v>0.26640160310048178</v>
      </c>
      <c r="W12" s="283">
        <v>0.2597698126004096</v>
      </c>
      <c r="X12" s="283">
        <v>0.25999669340118753</v>
      </c>
      <c r="Y12" s="283">
        <v>0.31126371314561002</v>
      </c>
      <c r="Z12" s="283">
        <v>0.28202989711310333</v>
      </c>
      <c r="AA12" s="283">
        <v>0.27450667530490125</v>
      </c>
      <c r="AB12" s="283">
        <v>0.26806577176185981</v>
      </c>
      <c r="AC12" s="283">
        <v>0.25933976887225674</v>
      </c>
      <c r="AD12" s="283">
        <v>0.26934882633641455</v>
      </c>
      <c r="AE12" s="283">
        <v>0.27654335504040817</v>
      </c>
      <c r="AF12" s="283">
        <v>0.29298508456009781</v>
      </c>
      <c r="AG12" s="283">
        <v>0.28957459146065356</v>
      </c>
      <c r="AH12" s="283">
        <v>0.26737061826312025</v>
      </c>
      <c r="AI12" s="199"/>
    </row>
    <row r="13" spans="2:35" ht="32.1" customHeight="1">
      <c r="B13" s="281" t="s">
        <v>146</v>
      </c>
      <c r="C13" s="279" t="s">
        <v>138</v>
      </c>
      <c r="D13" s="283">
        <v>0.95641923041826549</v>
      </c>
      <c r="E13" s="283">
        <v>0.95641923041826549</v>
      </c>
      <c r="F13" s="283">
        <v>0.95641923041826549</v>
      </c>
      <c r="G13" s="283">
        <v>0.95641923041826549</v>
      </c>
      <c r="H13" s="283">
        <v>0.95641923041826549</v>
      </c>
      <c r="I13" s="283">
        <v>0.95641923041826549</v>
      </c>
      <c r="J13" s="283">
        <v>0.95641923041826549</v>
      </c>
      <c r="K13" s="283">
        <v>0.95641923041826549</v>
      </c>
      <c r="L13" s="283">
        <v>0.95641923041826549</v>
      </c>
      <c r="M13" s="283">
        <v>0.95641923041826549</v>
      </c>
      <c r="N13" s="283">
        <v>0.91188972442725991</v>
      </c>
      <c r="O13" s="283">
        <v>0.96198074659537491</v>
      </c>
      <c r="P13" s="283">
        <v>0.96656648565602543</v>
      </c>
      <c r="Q13" s="283">
        <v>0.98523996499440125</v>
      </c>
      <c r="R13" s="283">
        <v>0.998634181184338</v>
      </c>
      <c r="S13" s="283">
        <v>1.0180049604553834</v>
      </c>
      <c r="T13" s="283">
        <v>1.0303591072475413</v>
      </c>
      <c r="U13" s="283">
        <v>1.0233804502010706</v>
      </c>
      <c r="V13" s="283">
        <v>1.0335983968995182</v>
      </c>
      <c r="W13" s="283">
        <v>1.0302301873995905</v>
      </c>
      <c r="X13" s="283">
        <v>1.0400033065988126</v>
      </c>
      <c r="Y13" s="283">
        <v>0.99873628685439009</v>
      </c>
      <c r="Z13" s="283">
        <v>1.0379701028868968</v>
      </c>
      <c r="AA13" s="283">
        <v>1.0554933246950988</v>
      </c>
      <c r="AB13" s="283">
        <v>1.0619342282381403</v>
      </c>
      <c r="AC13" s="283">
        <v>1.0706602311277433</v>
      </c>
      <c r="AD13" s="283">
        <v>1.0606511736635855</v>
      </c>
      <c r="AE13" s="283">
        <v>1.0534566449595919</v>
      </c>
      <c r="AF13" s="283">
        <v>1.0370149154399022</v>
      </c>
      <c r="AG13" s="283">
        <v>1.0404254085393465</v>
      </c>
      <c r="AH13" s="283">
        <v>1.0626293817368797</v>
      </c>
      <c r="AI13" s="199"/>
    </row>
    <row r="14" spans="2:35" ht="15.9" customHeight="1">
      <c r="B14" s="278" t="s">
        <v>147</v>
      </c>
      <c r="C14" s="147"/>
      <c r="D14" s="284">
        <v>1.091788638055073</v>
      </c>
      <c r="E14" s="284">
        <v>1.091788638055073</v>
      </c>
      <c r="F14" s="284">
        <v>1.091788638055073</v>
      </c>
      <c r="G14" s="284">
        <v>1.091788638055073</v>
      </c>
      <c r="H14" s="284">
        <v>1.091788638055073</v>
      </c>
      <c r="I14" s="284">
        <v>1.091788638055073</v>
      </c>
      <c r="J14" s="284">
        <v>1.091788638055073</v>
      </c>
      <c r="K14" s="284">
        <v>1.091788638055073</v>
      </c>
      <c r="L14" s="284">
        <v>1.091788638055073</v>
      </c>
      <c r="M14" s="284">
        <v>1.091788638055073</v>
      </c>
      <c r="N14" s="284">
        <v>1.091788638055073</v>
      </c>
      <c r="O14" s="284">
        <v>1.091788638055073</v>
      </c>
      <c r="P14" s="284">
        <v>1.091788638055073</v>
      </c>
      <c r="Q14" s="284">
        <v>1.091788638055073</v>
      </c>
      <c r="R14" s="284">
        <v>1.091788638055073</v>
      </c>
      <c r="S14" s="284">
        <v>1.091788638055073</v>
      </c>
      <c r="T14" s="284">
        <v>1.091788638055073</v>
      </c>
      <c r="U14" s="284">
        <v>1.091788638055073</v>
      </c>
      <c r="V14" s="284">
        <v>1.091788638055073</v>
      </c>
      <c r="W14" s="284">
        <v>1.091788638055073</v>
      </c>
      <c r="X14" s="284">
        <v>1.091788638055073</v>
      </c>
      <c r="Y14" s="284">
        <v>1.091788638055073</v>
      </c>
      <c r="Z14" s="284">
        <v>1.091788638055073</v>
      </c>
      <c r="AA14" s="284">
        <v>1.091788638055073</v>
      </c>
      <c r="AB14" s="284">
        <v>1.091788638055073</v>
      </c>
      <c r="AC14" s="284">
        <v>1.091788638055073</v>
      </c>
      <c r="AD14" s="284">
        <v>1.091788638055073</v>
      </c>
      <c r="AE14" s="284">
        <v>1.091788638055073</v>
      </c>
      <c r="AF14" s="284">
        <v>1.091788638055073</v>
      </c>
      <c r="AG14" s="284">
        <v>1.091788638055073</v>
      </c>
      <c r="AH14" s="284">
        <v>1.091788638055073</v>
      </c>
      <c r="AI14" s="1"/>
    </row>
    <row r="15" spans="2:35" ht="15.9" customHeight="1" thickBot="1">
      <c r="B15" s="346" t="s">
        <v>142</v>
      </c>
      <c r="C15" s="140" t="s">
        <v>143</v>
      </c>
      <c r="D15" s="348">
        <v>1.0442076489880391E-2</v>
      </c>
      <c r="E15" s="348">
        <v>1.0442076489880391E-2</v>
      </c>
      <c r="F15" s="348">
        <v>1.0442076489880391E-2</v>
      </c>
      <c r="G15" s="348">
        <v>1.0442076489880391E-2</v>
      </c>
      <c r="H15" s="348">
        <v>1.0442076489880391E-2</v>
      </c>
      <c r="I15" s="348">
        <v>1.0442076489880391E-2</v>
      </c>
      <c r="J15" s="348">
        <v>1.0442076489880391E-2</v>
      </c>
      <c r="K15" s="348">
        <v>1.0442076489880391E-2</v>
      </c>
      <c r="L15" s="348">
        <v>1.0442076489880391E-2</v>
      </c>
      <c r="M15" s="348">
        <v>1.0442076489880391E-2</v>
      </c>
      <c r="N15" s="348">
        <v>9.9559084028885397E-3</v>
      </c>
      <c r="O15" s="348">
        <v>1.0502796491605666E-2</v>
      </c>
      <c r="P15" s="348">
        <v>1.0552863069640704E-2</v>
      </c>
      <c r="Q15" s="348">
        <v>1.0756737995386652E-2</v>
      </c>
      <c r="R15" s="348">
        <v>1.0902974525904914E-2</v>
      </c>
      <c r="S15" s="348">
        <v>1.1114462493088915E-2</v>
      </c>
      <c r="T15" s="348">
        <v>1.124934366409434E-2</v>
      </c>
      <c r="U15" s="348">
        <v>1.1173151479372144E-2</v>
      </c>
      <c r="V15" s="348">
        <v>1.1284709860468317E-2</v>
      </c>
      <c r="W15" s="348">
        <v>1.1247936131842216E-2</v>
      </c>
      <c r="X15" s="348">
        <v>1.1354637936842903E-2</v>
      </c>
      <c r="Y15" s="348">
        <v>1.0904089304009353E-2</v>
      </c>
      <c r="Z15" s="348">
        <v>1.133243964972769E-2</v>
      </c>
      <c r="AA15" s="348">
        <v>1.152375619445083E-2</v>
      </c>
      <c r="AB15" s="348">
        <v>1.1594077247521843E-2</v>
      </c>
      <c r="AC15" s="348">
        <v>1.1689346755626885E-2</v>
      </c>
      <c r="AD15" s="348">
        <v>1.1580069003456808E-2</v>
      </c>
      <c r="AE15" s="348">
        <v>1.1501519956504993E-2</v>
      </c>
      <c r="AF15" s="348">
        <v>1.1322011021709275E-2</v>
      </c>
      <c r="AG15" s="348">
        <v>1.135924639787066E-2</v>
      </c>
      <c r="AH15" s="348">
        <v>1.1601666854438121E-2</v>
      </c>
      <c r="AI15" s="1"/>
    </row>
    <row r="16" spans="2:35" ht="15.9" customHeight="1" thickTop="1">
      <c r="B16" s="278" t="s">
        <v>148</v>
      </c>
      <c r="C16" s="147" t="s">
        <v>143</v>
      </c>
      <c r="D16" s="285">
        <v>0.50753804299129124</v>
      </c>
      <c r="E16" s="285">
        <v>0.50753804299129124</v>
      </c>
      <c r="F16" s="285">
        <v>0.50753804299129124</v>
      </c>
      <c r="G16" s="285">
        <v>0.50753804299129124</v>
      </c>
      <c r="H16" s="285">
        <v>0.50753804299129124</v>
      </c>
      <c r="I16" s="285">
        <v>0.50753804299129124</v>
      </c>
      <c r="J16" s="285">
        <v>0.50753804299129124</v>
      </c>
      <c r="K16" s="285">
        <v>0.50753804299129124</v>
      </c>
      <c r="L16" s="285">
        <v>0.50753804299129124</v>
      </c>
      <c r="M16" s="285">
        <v>0.50753804299129124</v>
      </c>
      <c r="N16" s="285">
        <v>0.50462753001460703</v>
      </c>
      <c r="O16" s="285">
        <v>0.50752536239103274</v>
      </c>
      <c r="P16" s="285">
        <v>0.50828269051656438</v>
      </c>
      <c r="Q16" s="285">
        <v>0.50971658904296036</v>
      </c>
      <c r="R16" s="285">
        <v>0.51103215554100856</v>
      </c>
      <c r="S16" s="285">
        <v>0.51235092859111497</v>
      </c>
      <c r="T16" s="285">
        <v>0.51264139913746687</v>
      </c>
      <c r="U16" s="285">
        <v>0.51195374364058088</v>
      </c>
      <c r="V16" s="285">
        <v>0.51310154150796083</v>
      </c>
      <c r="W16" s="285">
        <v>0.51445174152092743</v>
      </c>
      <c r="X16" s="285">
        <v>0.51442016407752622</v>
      </c>
      <c r="Y16" s="285">
        <v>0.5110648786238905</v>
      </c>
      <c r="Z16" s="285">
        <v>0.51369795999855561</v>
      </c>
      <c r="AA16" s="285">
        <v>0.51444594814852729</v>
      </c>
      <c r="AB16" s="285">
        <v>0.51494726381492895</v>
      </c>
      <c r="AC16" s="285">
        <v>0.51555727411543106</v>
      </c>
      <c r="AD16" s="285">
        <v>0.51489949232544474</v>
      </c>
      <c r="AE16" s="285">
        <v>0.51466919950482526</v>
      </c>
      <c r="AF16" s="285">
        <v>0.5136025367114907</v>
      </c>
      <c r="AG16" s="285">
        <v>0.51382560935442834</v>
      </c>
      <c r="AH16" s="285">
        <v>0.51534588873007658</v>
      </c>
      <c r="AI16" s="1"/>
    </row>
    <row r="17" spans="2:38" ht="13.5" customHeight="1">
      <c r="B17" s="23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2:38" ht="13.5" customHeight="1">
      <c r="B18" s="1" t="s">
        <v>149</v>
      </c>
      <c r="C18" s="6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2:38" ht="13.5" customHeight="1">
      <c r="B19" s="286" t="s">
        <v>135</v>
      </c>
      <c r="C19" s="286" t="s">
        <v>136</v>
      </c>
      <c r="D19" s="127">
        <v>1990</v>
      </c>
      <c r="E19" s="127">
        <f t="shared" ref="E19" si="2">D19+1</f>
        <v>1991</v>
      </c>
      <c r="F19" s="127">
        <f t="shared" ref="F19" si="3">E19+1</f>
        <v>1992</v>
      </c>
      <c r="G19" s="127">
        <f t="shared" ref="G19" si="4">F19+1</f>
        <v>1993</v>
      </c>
      <c r="H19" s="127">
        <f t="shared" ref="H19" si="5">G19+1</f>
        <v>1994</v>
      </c>
      <c r="I19" s="127">
        <f t="shared" ref="I19" si="6">H19+1</f>
        <v>1995</v>
      </c>
      <c r="J19" s="127">
        <f t="shared" ref="J19" si="7">I19+1</f>
        <v>1996</v>
      </c>
      <c r="K19" s="127">
        <f t="shared" ref="K19" si="8">J19+1</f>
        <v>1997</v>
      </c>
      <c r="L19" s="127">
        <f t="shared" ref="L19" si="9">K19+1</f>
        <v>1998</v>
      </c>
      <c r="M19" s="127">
        <f t="shared" ref="M19" si="10">L19+1</f>
        <v>1999</v>
      </c>
      <c r="N19" s="127">
        <f t="shared" ref="N19" si="11">M19+1</f>
        <v>2000</v>
      </c>
      <c r="O19" s="127">
        <f t="shared" ref="O19" si="12">N19+1</f>
        <v>2001</v>
      </c>
      <c r="P19" s="127">
        <f t="shared" ref="P19" si="13">O19+1</f>
        <v>2002</v>
      </c>
      <c r="Q19" s="127">
        <f t="shared" ref="Q19" si="14">P19+1</f>
        <v>2003</v>
      </c>
      <c r="R19" s="127">
        <f t="shared" ref="R19" si="15">Q19+1</f>
        <v>2004</v>
      </c>
      <c r="S19" s="127">
        <f t="shared" ref="S19" si="16">R19+1</f>
        <v>2005</v>
      </c>
      <c r="T19" s="127">
        <f t="shared" ref="T19" si="17">S19+1</f>
        <v>2006</v>
      </c>
      <c r="U19" s="127">
        <f t="shared" ref="U19" si="18">T19+1</f>
        <v>2007</v>
      </c>
      <c r="V19" s="127">
        <f t="shared" ref="V19" si="19">U19+1</f>
        <v>2008</v>
      </c>
      <c r="W19" s="127">
        <f t="shared" ref="W19" si="20">V19+1</f>
        <v>2009</v>
      </c>
      <c r="X19" s="127">
        <f t="shared" ref="X19" si="21">W19+1</f>
        <v>2010</v>
      </c>
      <c r="Y19" s="127">
        <f t="shared" ref="Y19" si="22">X19+1</f>
        <v>2011</v>
      </c>
      <c r="Z19" s="127">
        <f t="shared" ref="Z19" si="23">Y19+1</f>
        <v>2012</v>
      </c>
      <c r="AA19" s="127">
        <f t="shared" ref="AA19" si="24">Z19+1</f>
        <v>2013</v>
      </c>
      <c r="AB19" s="127">
        <f t="shared" ref="AB19" si="25">AA19+1</f>
        <v>2014</v>
      </c>
      <c r="AC19" s="127">
        <f t="shared" ref="AC19" si="26">AB19+1</f>
        <v>2015</v>
      </c>
      <c r="AD19" s="127">
        <f t="shared" ref="AD19" si="27">AC19+1</f>
        <v>2016</v>
      </c>
      <c r="AE19" s="127">
        <f t="shared" ref="AE19" si="28">AD19+1</f>
        <v>2017</v>
      </c>
      <c r="AF19" s="127">
        <f t="shared" ref="AF19" si="29">AE19+1</f>
        <v>2018</v>
      </c>
      <c r="AG19" s="127">
        <f t="shared" ref="AG19" si="30">AF19+1</f>
        <v>2019</v>
      </c>
      <c r="AH19" s="127">
        <f t="shared" ref="AH19" si="31">AG19+1</f>
        <v>2020</v>
      </c>
      <c r="AI19" s="1"/>
    </row>
    <row r="20" spans="2:38" ht="15.9" customHeight="1">
      <c r="B20" s="124" t="s">
        <v>150</v>
      </c>
      <c r="C20" s="147" t="s">
        <v>151</v>
      </c>
      <c r="D20" s="166">
        <v>89365.626000000004</v>
      </c>
      <c r="E20" s="166">
        <v>93165.615000000005</v>
      </c>
      <c r="F20" s="166">
        <v>96211.456000000006</v>
      </c>
      <c r="G20" s="166">
        <v>95192.447</v>
      </c>
      <c r="H20" s="166">
        <v>97669.263999999996</v>
      </c>
      <c r="I20" s="166">
        <v>97311.144</v>
      </c>
      <c r="J20" s="166">
        <v>98275.232000000004</v>
      </c>
      <c r="K20" s="166">
        <v>92194.255999999994</v>
      </c>
      <c r="L20" s="166">
        <v>81656.607999999993</v>
      </c>
      <c r="M20" s="166">
        <v>80842.701000000001</v>
      </c>
      <c r="N20" s="166">
        <v>81375.650999999998</v>
      </c>
      <c r="O20" s="166">
        <v>78327.5</v>
      </c>
      <c r="P20" s="166">
        <v>75405.642000000007</v>
      </c>
      <c r="Q20" s="166">
        <v>73868.808000000005</v>
      </c>
      <c r="R20" s="287" t="s">
        <v>152</v>
      </c>
      <c r="S20" s="287" t="s">
        <v>152</v>
      </c>
      <c r="T20" s="287" t="s">
        <v>152</v>
      </c>
      <c r="U20" s="287" t="s">
        <v>152</v>
      </c>
      <c r="V20" s="287" t="s">
        <v>152</v>
      </c>
      <c r="W20" s="287" t="s">
        <v>152</v>
      </c>
      <c r="X20" s="287" t="s">
        <v>152</v>
      </c>
      <c r="Y20" s="287" t="s">
        <v>152</v>
      </c>
      <c r="Z20" s="287" t="s">
        <v>152</v>
      </c>
      <c r="AA20" s="287" t="s">
        <v>152</v>
      </c>
      <c r="AB20" s="287" t="s">
        <v>152</v>
      </c>
      <c r="AC20" s="287" t="s">
        <v>152</v>
      </c>
      <c r="AD20" s="287" t="s">
        <v>152</v>
      </c>
      <c r="AE20" s="287" t="s">
        <v>152</v>
      </c>
      <c r="AF20" s="287" t="s">
        <v>152</v>
      </c>
      <c r="AG20" s="287" t="s">
        <v>152</v>
      </c>
      <c r="AH20" s="287" t="s">
        <v>152</v>
      </c>
      <c r="AI20" s="199"/>
    </row>
    <row r="21" spans="2:38" ht="15.9" customHeight="1">
      <c r="B21" s="124" t="s">
        <v>153</v>
      </c>
      <c r="C21" s="147" t="s">
        <v>154</v>
      </c>
      <c r="D21" s="287" t="s">
        <v>152</v>
      </c>
      <c r="E21" s="287" t="s">
        <v>152</v>
      </c>
      <c r="F21" s="287" t="s">
        <v>152</v>
      </c>
      <c r="G21" s="287" t="s">
        <v>152</v>
      </c>
      <c r="H21" s="287" t="s">
        <v>152</v>
      </c>
      <c r="I21" s="287" t="s">
        <v>152</v>
      </c>
      <c r="J21" s="287" t="s">
        <v>152</v>
      </c>
      <c r="K21" s="287" t="s">
        <v>152</v>
      </c>
      <c r="L21" s="287" t="s">
        <v>152</v>
      </c>
      <c r="M21" s="287" t="s">
        <v>152</v>
      </c>
      <c r="N21" s="166">
        <v>69528</v>
      </c>
      <c r="O21" s="166">
        <v>67729</v>
      </c>
      <c r="P21" s="166">
        <v>63778</v>
      </c>
      <c r="Q21" s="166">
        <v>62653</v>
      </c>
      <c r="R21" s="166">
        <v>61202</v>
      </c>
      <c r="S21" s="166">
        <v>63003</v>
      </c>
      <c r="T21" s="166">
        <v>62404</v>
      </c>
      <c r="U21" s="166">
        <v>59885</v>
      </c>
      <c r="V21" s="166">
        <v>55647</v>
      </c>
      <c r="W21" s="166">
        <v>49195.055</v>
      </c>
      <c r="X21" s="166">
        <v>47279</v>
      </c>
      <c r="Y21" s="166">
        <v>48884</v>
      </c>
      <c r="Z21" s="166">
        <v>49883</v>
      </c>
      <c r="AA21" s="166">
        <v>52105</v>
      </c>
      <c r="AB21" s="166">
        <v>51573</v>
      </c>
      <c r="AC21" s="166">
        <v>50307</v>
      </c>
      <c r="AD21" s="166">
        <v>50436</v>
      </c>
      <c r="AE21" s="166">
        <v>51351</v>
      </c>
      <c r="AF21" s="166">
        <v>50979</v>
      </c>
      <c r="AG21" s="166">
        <v>49293</v>
      </c>
      <c r="AH21" s="166">
        <v>47522</v>
      </c>
      <c r="AI21" s="1"/>
    </row>
    <row r="22" spans="2:38" ht="32.1" customHeight="1">
      <c r="B22" s="341" t="s">
        <v>425</v>
      </c>
      <c r="C22" s="147"/>
      <c r="D22" s="288">
        <v>0.85326561511799992</v>
      </c>
      <c r="E22" s="288">
        <v>0.85326561511799992</v>
      </c>
      <c r="F22" s="288">
        <v>0.85326561511799992</v>
      </c>
      <c r="G22" s="288">
        <v>0.85326561511799992</v>
      </c>
      <c r="H22" s="288">
        <v>0.85326561511799992</v>
      </c>
      <c r="I22" s="288">
        <v>0.85326561511799992</v>
      </c>
      <c r="J22" s="288">
        <v>0.85326561511799992</v>
      </c>
      <c r="K22" s="288">
        <v>0.85326561511799992</v>
      </c>
      <c r="L22" s="288">
        <v>0.85326561511799992</v>
      </c>
      <c r="M22" s="288">
        <v>0.85326561511799992</v>
      </c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199"/>
    </row>
    <row r="23" spans="2:38" ht="32.1" customHeight="1">
      <c r="B23" s="341" t="s">
        <v>411</v>
      </c>
      <c r="C23" s="147" t="s">
        <v>154</v>
      </c>
      <c r="D23" s="166">
        <v>76252.615839295133</v>
      </c>
      <c r="E23" s="166">
        <v>79495.015790821766</v>
      </c>
      <c r="F23" s="166">
        <v>82093.927185238383</v>
      </c>
      <c r="G23" s="166">
        <v>81224.441844042609</v>
      </c>
      <c r="H23" s="166">
        <v>83337.824625082329</v>
      </c>
      <c r="I23" s="166">
        <v>83032.253142996269</v>
      </c>
      <c r="J23" s="166">
        <v>83854.876283344158</v>
      </c>
      <c r="K23" s="166">
        <v>78666.188556186346</v>
      </c>
      <c r="L23" s="166">
        <v>69674.775853569387</v>
      </c>
      <c r="M23" s="166">
        <v>68980.29699656555</v>
      </c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199"/>
    </row>
    <row r="24" spans="2:38" ht="13.2">
      <c r="B24" s="236"/>
      <c r="C24" s="23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L24" s="172"/>
    </row>
    <row r="25" spans="2:38" ht="13.5" customHeight="1">
      <c r="B25" s="23" t="s">
        <v>155</v>
      </c>
      <c r="C25" s="6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2:38" ht="13.5" customHeight="1">
      <c r="B26" s="286" t="s">
        <v>135</v>
      </c>
      <c r="C26" s="286" t="s">
        <v>136</v>
      </c>
      <c r="D26" s="127">
        <v>1990</v>
      </c>
      <c r="E26" s="127">
        <f t="shared" ref="E26:R26" si="32">D26+1</f>
        <v>1991</v>
      </c>
      <c r="F26" s="127">
        <f t="shared" si="32"/>
        <v>1992</v>
      </c>
      <c r="G26" s="127">
        <f t="shared" si="32"/>
        <v>1993</v>
      </c>
      <c r="H26" s="127">
        <f t="shared" si="32"/>
        <v>1994</v>
      </c>
      <c r="I26" s="127">
        <f t="shared" si="32"/>
        <v>1995</v>
      </c>
      <c r="J26" s="127">
        <f t="shared" si="32"/>
        <v>1996</v>
      </c>
      <c r="K26" s="127">
        <f t="shared" si="32"/>
        <v>1997</v>
      </c>
      <c r="L26" s="127">
        <f t="shared" si="32"/>
        <v>1998</v>
      </c>
      <c r="M26" s="127">
        <f t="shared" si="32"/>
        <v>1999</v>
      </c>
      <c r="N26" s="127">
        <f t="shared" si="32"/>
        <v>2000</v>
      </c>
      <c r="O26" s="127">
        <f t="shared" si="32"/>
        <v>2001</v>
      </c>
      <c r="P26" s="127">
        <f t="shared" si="32"/>
        <v>2002</v>
      </c>
      <c r="Q26" s="127">
        <f t="shared" si="32"/>
        <v>2003</v>
      </c>
      <c r="R26" s="127">
        <f t="shared" si="32"/>
        <v>2004</v>
      </c>
      <c r="S26" s="127">
        <f t="shared" ref="S26:AH26" si="33">R26+1</f>
        <v>2005</v>
      </c>
      <c r="T26" s="127">
        <f t="shared" si="33"/>
        <v>2006</v>
      </c>
      <c r="U26" s="127">
        <f t="shared" si="33"/>
        <v>2007</v>
      </c>
      <c r="V26" s="127">
        <f t="shared" si="33"/>
        <v>2008</v>
      </c>
      <c r="W26" s="127">
        <f t="shared" si="33"/>
        <v>2009</v>
      </c>
      <c r="X26" s="127">
        <f t="shared" si="33"/>
        <v>2010</v>
      </c>
      <c r="Y26" s="127">
        <f t="shared" si="33"/>
        <v>2011</v>
      </c>
      <c r="Z26" s="127">
        <f t="shared" si="33"/>
        <v>2012</v>
      </c>
      <c r="AA26" s="127">
        <f t="shared" si="33"/>
        <v>2013</v>
      </c>
      <c r="AB26" s="127">
        <f t="shared" si="33"/>
        <v>2014</v>
      </c>
      <c r="AC26" s="127">
        <f t="shared" si="33"/>
        <v>2015</v>
      </c>
      <c r="AD26" s="127">
        <f t="shared" si="33"/>
        <v>2016</v>
      </c>
      <c r="AE26" s="127">
        <f t="shared" si="33"/>
        <v>2017</v>
      </c>
      <c r="AF26" s="127">
        <f t="shared" si="33"/>
        <v>2018</v>
      </c>
      <c r="AG26" s="127">
        <f t="shared" si="33"/>
        <v>2019</v>
      </c>
      <c r="AH26" s="127">
        <f t="shared" si="33"/>
        <v>2020</v>
      </c>
      <c r="AI26" s="1"/>
    </row>
    <row r="27" spans="2:38" ht="15.9" customHeight="1">
      <c r="B27" s="124" t="s">
        <v>156</v>
      </c>
      <c r="C27" s="147" t="s">
        <v>154</v>
      </c>
      <c r="D27" s="166">
        <v>15594.50702011636</v>
      </c>
      <c r="E27" s="166">
        <v>15244.235647032223</v>
      </c>
      <c r="F27" s="166">
        <v>13892.135406675541</v>
      </c>
      <c r="G27" s="166">
        <v>13650.3585693601</v>
      </c>
      <c r="H27" s="166">
        <v>13411.272848670906</v>
      </c>
      <c r="I27" s="166">
        <v>13540.027174883398</v>
      </c>
      <c r="J27" s="166">
        <v>13525.868999134023</v>
      </c>
      <c r="K27" s="166">
        <v>13794.00766386897</v>
      </c>
      <c r="L27" s="166">
        <v>13173.363109024584</v>
      </c>
      <c r="M27" s="166">
        <v>13325.246164109207</v>
      </c>
      <c r="N27" s="166">
        <v>13785.010563285017</v>
      </c>
      <c r="O27" s="166">
        <v>13072.257641805343</v>
      </c>
      <c r="P27" s="166">
        <v>13096.321961222317</v>
      </c>
      <c r="Q27" s="166">
        <v>14044.237641876558</v>
      </c>
      <c r="R27" s="166">
        <v>14950.203263452258</v>
      </c>
      <c r="S27" s="166">
        <v>15527.361103512734</v>
      </c>
      <c r="T27" s="166">
        <v>15860.253812120136</v>
      </c>
      <c r="U27" s="166">
        <v>16383.38554423092</v>
      </c>
      <c r="V27" s="166">
        <v>15401.444687257806</v>
      </c>
      <c r="W27" s="166">
        <v>12534.113341112348</v>
      </c>
      <c r="X27" s="166">
        <v>14683.92303006055</v>
      </c>
      <c r="Y27" s="166">
        <v>13775.212111144825</v>
      </c>
      <c r="Z27" s="166">
        <v>13269.451262216462</v>
      </c>
      <c r="AA27" s="166">
        <v>13473.539930023453</v>
      </c>
      <c r="AB27" s="166">
        <v>13579.311070338214</v>
      </c>
      <c r="AC27" s="166">
        <v>12796.837476084089</v>
      </c>
      <c r="AD27" s="166">
        <v>12859.818244382386</v>
      </c>
      <c r="AE27" s="166">
        <v>13044.942476809707</v>
      </c>
      <c r="AF27" s="166">
        <v>13119.199540297897</v>
      </c>
      <c r="AG27" s="166">
        <v>12806.917598736272</v>
      </c>
      <c r="AH27" s="166">
        <v>12780.484332278613</v>
      </c>
      <c r="AI27" s="199"/>
    </row>
    <row r="28" spans="2:38" ht="13.5" customHeight="1">
      <c r="B28" s="290"/>
      <c r="C28" s="342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199"/>
      <c r="AH28" s="234"/>
      <c r="AI28" s="1"/>
      <c r="AL28" s="172"/>
    </row>
    <row r="29" spans="2:38" ht="13.5" customHeight="1">
      <c r="B29" s="23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2:38" ht="13.5" customHeight="1">
      <c r="B30" s="1" t="s">
        <v>157</v>
      </c>
      <c r="C30" s="67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2:38" ht="13.5" customHeight="1">
      <c r="B31" s="286" t="s">
        <v>135</v>
      </c>
      <c r="C31" s="286" t="s">
        <v>136</v>
      </c>
      <c r="D31" s="127">
        <v>1990</v>
      </c>
      <c r="E31" s="127">
        <f t="shared" ref="E31:R31" si="34">D31+1</f>
        <v>1991</v>
      </c>
      <c r="F31" s="127">
        <f t="shared" si="34"/>
        <v>1992</v>
      </c>
      <c r="G31" s="127">
        <f t="shared" si="34"/>
        <v>1993</v>
      </c>
      <c r="H31" s="127">
        <f t="shared" si="34"/>
        <v>1994</v>
      </c>
      <c r="I31" s="127">
        <f t="shared" si="34"/>
        <v>1995</v>
      </c>
      <c r="J31" s="127">
        <f t="shared" si="34"/>
        <v>1996</v>
      </c>
      <c r="K31" s="127">
        <f t="shared" si="34"/>
        <v>1997</v>
      </c>
      <c r="L31" s="127">
        <f t="shared" si="34"/>
        <v>1998</v>
      </c>
      <c r="M31" s="127">
        <f t="shared" si="34"/>
        <v>1999</v>
      </c>
      <c r="N31" s="127">
        <f t="shared" si="34"/>
        <v>2000</v>
      </c>
      <c r="O31" s="127">
        <f t="shared" si="34"/>
        <v>2001</v>
      </c>
      <c r="P31" s="127">
        <f t="shared" si="34"/>
        <v>2002</v>
      </c>
      <c r="Q31" s="127">
        <f t="shared" si="34"/>
        <v>2003</v>
      </c>
      <c r="R31" s="127">
        <f t="shared" si="34"/>
        <v>2004</v>
      </c>
      <c r="S31" s="127">
        <f t="shared" ref="S31:AH31" si="35">R31+1</f>
        <v>2005</v>
      </c>
      <c r="T31" s="127">
        <f t="shared" si="35"/>
        <v>2006</v>
      </c>
      <c r="U31" s="127">
        <f t="shared" si="35"/>
        <v>2007</v>
      </c>
      <c r="V31" s="127">
        <f t="shared" si="35"/>
        <v>2008</v>
      </c>
      <c r="W31" s="127">
        <f t="shared" si="35"/>
        <v>2009</v>
      </c>
      <c r="X31" s="127">
        <f t="shared" si="35"/>
        <v>2010</v>
      </c>
      <c r="Y31" s="127">
        <f t="shared" si="35"/>
        <v>2011</v>
      </c>
      <c r="Z31" s="127">
        <f t="shared" si="35"/>
        <v>2012</v>
      </c>
      <c r="AA31" s="127">
        <f t="shared" si="35"/>
        <v>2013</v>
      </c>
      <c r="AB31" s="127">
        <f t="shared" si="35"/>
        <v>2014</v>
      </c>
      <c r="AC31" s="127">
        <f t="shared" si="35"/>
        <v>2015</v>
      </c>
      <c r="AD31" s="127">
        <f t="shared" si="35"/>
        <v>2016</v>
      </c>
      <c r="AE31" s="127">
        <f t="shared" si="35"/>
        <v>2017</v>
      </c>
      <c r="AF31" s="127">
        <f t="shared" si="35"/>
        <v>2018</v>
      </c>
      <c r="AG31" s="127">
        <f t="shared" si="35"/>
        <v>2019</v>
      </c>
      <c r="AH31" s="127">
        <f t="shared" si="35"/>
        <v>2020</v>
      </c>
      <c r="AI31" s="1"/>
    </row>
    <row r="32" spans="2:38" ht="15.9" customHeight="1">
      <c r="B32" s="124" t="s">
        <v>156</v>
      </c>
      <c r="C32" s="147" t="s">
        <v>154</v>
      </c>
      <c r="D32" s="292">
        <v>66.131635500000002</v>
      </c>
      <c r="E32" s="292">
        <v>61.961975500000001</v>
      </c>
      <c r="F32" s="292">
        <v>56.918641999999998</v>
      </c>
      <c r="G32" s="292">
        <v>52.689412499999996</v>
      </c>
      <c r="H32" s="292">
        <v>48.977653999999994</v>
      </c>
      <c r="I32" s="292">
        <v>41.70888575</v>
      </c>
      <c r="J32" s="292">
        <v>34.743940000000002</v>
      </c>
      <c r="K32" s="292">
        <v>32.517781999999997</v>
      </c>
      <c r="L32" s="292">
        <v>23.73657</v>
      </c>
      <c r="M32" s="292">
        <v>24.94278675</v>
      </c>
      <c r="N32" s="292">
        <v>26.182622250000001</v>
      </c>
      <c r="O32" s="292">
        <v>28.972977267235507</v>
      </c>
      <c r="P32" s="292">
        <v>24.226501846617072</v>
      </c>
      <c r="Q32" s="292">
        <v>32.259755431106981</v>
      </c>
      <c r="R32" s="292">
        <v>34.110505484357191</v>
      </c>
      <c r="S32" s="292">
        <v>31.225139860225966</v>
      </c>
      <c r="T32" s="292">
        <v>29.172376473068567</v>
      </c>
      <c r="U32" s="292">
        <v>24.562531879641085</v>
      </c>
      <c r="V32" s="292">
        <v>16.004837565379606</v>
      </c>
      <c r="W32" s="292">
        <v>11.912360982793293</v>
      </c>
      <c r="X32" s="292">
        <v>16.698054465000002</v>
      </c>
      <c r="Y32" s="292">
        <v>16.4875796625</v>
      </c>
      <c r="Z32" s="292">
        <v>19.952391800000001</v>
      </c>
      <c r="AA32" s="292">
        <v>23.442840157499997</v>
      </c>
      <c r="AB32" s="293">
        <v>22.612298500000001</v>
      </c>
      <c r="AC32" s="293">
        <v>22.9441613025</v>
      </c>
      <c r="AD32" s="293">
        <v>21.680564619999998</v>
      </c>
      <c r="AE32" s="293">
        <v>23.692058940000003</v>
      </c>
      <c r="AF32" s="293">
        <v>24.949697544999999</v>
      </c>
      <c r="AG32" s="293">
        <v>22.794000179999998</v>
      </c>
      <c r="AH32" s="293">
        <v>22.746953740000002</v>
      </c>
      <c r="AI32" s="199"/>
    </row>
    <row r="33" spans="2:38" ht="15.9" customHeight="1">
      <c r="B33" s="124" t="s">
        <v>158</v>
      </c>
      <c r="C33" s="147" t="s">
        <v>154</v>
      </c>
      <c r="D33" s="166">
        <v>263.56730399999998</v>
      </c>
      <c r="E33" s="166">
        <v>261.04285874999999</v>
      </c>
      <c r="F33" s="166">
        <v>250.37876600000001</v>
      </c>
      <c r="G33" s="166">
        <v>249.49929624999999</v>
      </c>
      <c r="H33" s="166">
        <v>249.06930400000002</v>
      </c>
      <c r="I33" s="166">
        <v>249.84306475</v>
      </c>
      <c r="J33" s="166">
        <v>252.81497999999999</v>
      </c>
      <c r="K33" s="166">
        <v>241.73404199999999</v>
      </c>
      <c r="L33" s="166">
        <v>206.77859399999997</v>
      </c>
      <c r="M33" s="166">
        <v>211.63565625000001</v>
      </c>
      <c r="N33" s="166">
        <v>202.83011100000002</v>
      </c>
      <c r="O33" s="166">
        <v>197.63847000000001</v>
      </c>
      <c r="P33" s="166">
        <v>197.87440275</v>
      </c>
      <c r="Q33" s="166">
        <v>232.42312874999999</v>
      </c>
      <c r="R33" s="166">
        <v>239.4211266221362</v>
      </c>
      <c r="S33" s="166">
        <v>230.28199190302027</v>
      </c>
      <c r="T33" s="166">
        <v>220.68287344373684</v>
      </c>
      <c r="U33" s="166">
        <v>196.99674053233457</v>
      </c>
      <c r="V33" s="166">
        <v>159.5015080270793</v>
      </c>
      <c r="W33" s="166">
        <v>125.75332055738882</v>
      </c>
      <c r="X33" s="166">
        <v>150.71647011499999</v>
      </c>
      <c r="Y33" s="166">
        <v>153.54119798999997</v>
      </c>
      <c r="Z33" s="166">
        <v>163.98057939999998</v>
      </c>
      <c r="AA33" s="166">
        <v>176.1566199975</v>
      </c>
      <c r="AB33" s="294">
        <v>176.35064172</v>
      </c>
      <c r="AC33" s="294">
        <v>173.55161183750002</v>
      </c>
      <c r="AD33" s="294">
        <v>169.26827939999998</v>
      </c>
      <c r="AE33" s="294">
        <v>176.22950861999996</v>
      </c>
      <c r="AF33" s="294">
        <v>176.98556179999997</v>
      </c>
      <c r="AG33" s="294">
        <v>169.63454505000001</v>
      </c>
      <c r="AH33" s="294">
        <v>169.28442215000001</v>
      </c>
      <c r="AI33" s="1"/>
    </row>
    <row r="34" spans="2:38" ht="15.9" customHeight="1">
      <c r="B34" s="124" t="s">
        <v>159</v>
      </c>
      <c r="C34" s="147" t="s">
        <v>154</v>
      </c>
      <c r="D34" s="166">
        <v>357.60798996368078</v>
      </c>
      <c r="E34" s="166">
        <v>352.03052508803364</v>
      </c>
      <c r="F34" s="166">
        <v>341.93583019468497</v>
      </c>
      <c r="G34" s="166">
        <v>332.33157126835846</v>
      </c>
      <c r="H34" s="166">
        <v>328.02552733629182</v>
      </c>
      <c r="I34" s="166">
        <v>320.14546156007242</v>
      </c>
      <c r="J34" s="166">
        <v>320.88743764183181</v>
      </c>
      <c r="K34" s="166">
        <v>306.6873928544847</v>
      </c>
      <c r="L34" s="166">
        <v>260.1877141468662</v>
      </c>
      <c r="M34" s="166">
        <v>264.27665340236302</v>
      </c>
      <c r="N34" s="166">
        <v>257.42965077116037</v>
      </c>
      <c r="O34" s="166">
        <v>248.84581072739843</v>
      </c>
      <c r="P34" s="166">
        <v>239.76023558846569</v>
      </c>
      <c r="Q34" s="166">
        <v>283.44051279614303</v>
      </c>
      <c r="R34" s="166">
        <v>298.01294956877979</v>
      </c>
      <c r="S34" s="166">
        <v>287.54991659448399</v>
      </c>
      <c r="T34" s="166">
        <v>278.66174051228842</v>
      </c>
      <c r="U34" s="166">
        <v>255.19721531825854</v>
      </c>
      <c r="V34" s="166">
        <v>210.06071788453661</v>
      </c>
      <c r="W34" s="166">
        <v>172.85724817707737</v>
      </c>
      <c r="X34" s="166">
        <v>196.56632128113998</v>
      </c>
      <c r="Y34" s="166">
        <v>201.19008055513422</v>
      </c>
      <c r="Z34" s="166">
        <v>216.6847902068246</v>
      </c>
      <c r="AA34" s="166">
        <v>234.54973411186248</v>
      </c>
      <c r="AB34" s="166">
        <v>236.44963408521792</v>
      </c>
      <c r="AC34" s="166">
        <v>236.53884877275712</v>
      </c>
      <c r="AD34" s="166">
        <v>231.62243669917635</v>
      </c>
      <c r="AE34" s="166">
        <v>239.79382628229038</v>
      </c>
      <c r="AF34" s="166">
        <v>244.74977185304823</v>
      </c>
      <c r="AG34" s="166">
        <v>237.0956536663094</v>
      </c>
      <c r="AH34" s="166">
        <v>237.0956536663094</v>
      </c>
      <c r="AI34" s="1"/>
    </row>
    <row r="35" spans="2:38" ht="13.5" customHeight="1">
      <c r="B35" s="211"/>
      <c r="C35" s="34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99"/>
      <c r="AH35" s="199"/>
      <c r="AI35" s="1"/>
      <c r="AL35" s="172"/>
    </row>
    <row r="36" spans="2:38" ht="13.5" customHeight="1">
      <c r="B36" s="23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2:38" ht="13.5" customHeight="1">
      <c r="B37" s="1" t="s">
        <v>160</v>
      </c>
      <c r="C37" s="6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2:38" ht="13.5" customHeight="1">
      <c r="B38" s="286" t="s">
        <v>135</v>
      </c>
      <c r="C38" s="286" t="s">
        <v>136</v>
      </c>
      <c r="D38" s="127">
        <v>1990</v>
      </c>
      <c r="E38" s="127">
        <f t="shared" ref="E38" si="36">D38+1</f>
        <v>1991</v>
      </c>
      <c r="F38" s="127">
        <f t="shared" ref="F38" si="37">E38+1</f>
        <v>1992</v>
      </c>
      <c r="G38" s="127">
        <f t="shared" ref="G38" si="38">F38+1</f>
        <v>1993</v>
      </c>
      <c r="H38" s="127">
        <f t="shared" ref="H38" si="39">G38+1</f>
        <v>1994</v>
      </c>
      <c r="I38" s="127">
        <f t="shared" ref="I38" si="40">H38+1</f>
        <v>1995</v>
      </c>
      <c r="J38" s="127">
        <f t="shared" ref="J38" si="41">I38+1</f>
        <v>1996</v>
      </c>
      <c r="K38" s="127">
        <f t="shared" ref="K38" si="42">J38+1</f>
        <v>1997</v>
      </c>
      <c r="L38" s="127">
        <f t="shared" ref="L38" si="43">K38+1</f>
        <v>1998</v>
      </c>
      <c r="M38" s="127">
        <f t="shared" ref="M38" si="44">L38+1</f>
        <v>1999</v>
      </c>
      <c r="N38" s="127">
        <f t="shared" ref="N38" si="45">M38+1</f>
        <v>2000</v>
      </c>
      <c r="O38" s="127">
        <f t="shared" ref="O38" si="46">N38+1</f>
        <v>2001</v>
      </c>
      <c r="P38" s="127">
        <f t="shared" ref="P38" si="47">O38+1</f>
        <v>2002</v>
      </c>
      <c r="Q38" s="127">
        <f t="shared" ref="Q38" si="48">P38+1</f>
        <v>2003</v>
      </c>
      <c r="R38" s="127">
        <f t="shared" ref="R38" si="49">Q38+1</f>
        <v>2004</v>
      </c>
      <c r="S38" s="127">
        <f t="shared" ref="S38" si="50">R38+1</f>
        <v>2005</v>
      </c>
      <c r="T38" s="127">
        <f t="shared" ref="T38" si="51">S38+1</f>
        <v>2006</v>
      </c>
      <c r="U38" s="127">
        <f t="shared" ref="U38" si="52">T38+1</f>
        <v>2007</v>
      </c>
      <c r="V38" s="127">
        <f t="shared" ref="V38" si="53">U38+1</f>
        <v>2008</v>
      </c>
      <c r="W38" s="127">
        <f t="shared" ref="W38" si="54">V38+1</f>
        <v>2009</v>
      </c>
      <c r="X38" s="127">
        <f t="shared" ref="X38" si="55">W38+1</f>
        <v>2010</v>
      </c>
      <c r="Y38" s="127">
        <f t="shared" ref="Y38" si="56">X38+1</f>
        <v>2011</v>
      </c>
      <c r="Z38" s="127">
        <f t="shared" ref="Z38" si="57">Y38+1</f>
        <v>2012</v>
      </c>
      <c r="AA38" s="127">
        <f t="shared" ref="AA38:AH38" si="58">Z38+1</f>
        <v>2013</v>
      </c>
      <c r="AB38" s="127">
        <f t="shared" si="58"/>
        <v>2014</v>
      </c>
      <c r="AC38" s="127">
        <f t="shared" si="58"/>
        <v>2015</v>
      </c>
      <c r="AD38" s="127">
        <f t="shared" si="58"/>
        <v>2016</v>
      </c>
      <c r="AE38" s="127">
        <f t="shared" si="58"/>
        <v>2017</v>
      </c>
      <c r="AF38" s="127">
        <f t="shared" si="58"/>
        <v>2018</v>
      </c>
      <c r="AG38" s="127">
        <f t="shared" si="58"/>
        <v>2019</v>
      </c>
      <c r="AH38" s="127">
        <f t="shared" si="58"/>
        <v>2020</v>
      </c>
      <c r="AI38" s="1"/>
    </row>
    <row r="39" spans="2:38" ht="15.9" customHeight="1">
      <c r="B39" s="295" t="s">
        <v>161</v>
      </c>
      <c r="C39" s="296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199"/>
    </row>
    <row r="40" spans="2:38" ht="15.9" customHeight="1">
      <c r="B40" s="222" t="s">
        <v>162</v>
      </c>
      <c r="C40" s="134" t="s">
        <v>154</v>
      </c>
      <c r="D40" s="135">
        <v>441.85343317459677</v>
      </c>
      <c r="E40" s="135">
        <v>596.91891934252271</v>
      </c>
      <c r="F40" s="135">
        <v>693.68257380264492</v>
      </c>
      <c r="G40" s="135">
        <v>782.35649922034031</v>
      </c>
      <c r="H40" s="135">
        <v>958.75041122771779</v>
      </c>
      <c r="I40" s="135">
        <v>1109.8704718214888</v>
      </c>
      <c r="J40" s="135">
        <v>1149.5959454208089</v>
      </c>
      <c r="K40" s="135">
        <v>1086.9892301546813</v>
      </c>
      <c r="L40" s="135">
        <v>1049.0916844736</v>
      </c>
      <c r="M40" s="135">
        <v>1029.8109872853993</v>
      </c>
      <c r="N40" s="135">
        <v>1137.6889659298211</v>
      </c>
      <c r="O40" s="135">
        <v>1284.6289969240529</v>
      </c>
      <c r="P40" s="135">
        <v>711.42747961499674</v>
      </c>
      <c r="Q40" s="135">
        <v>389.44450846792586</v>
      </c>
      <c r="R40" s="135">
        <v>337.57343723243338</v>
      </c>
      <c r="S40" s="135">
        <v>467.24189248474829</v>
      </c>
      <c r="T40" s="135">
        <v>595.48170256044602</v>
      </c>
      <c r="U40" s="135">
        <v>658.89471425457464</v>
      </c>
      <c r="V40" s="135">
        <v>575.49778214904075</v>
      </c>
      <c r="W40" s="135">
        <v>416.93839895886367</v>
      </c>
      <c r="X40" s="135">
        <v>399.70080742024521</v>
      </c>
      <c r="Y40" s="135">
        <v>423.0969487652701</v>
      </c>
      <c r="Z40" s="135">
        <v>425.88699279655521</v>
      </c>
      <c r="AA40" s="135">
        <v>629.3504696907446</v>
      </c>
      <c r="AB40" s="135">
        <v>760.71503758516508</v>
      </c>
      <c r="AC40" s="135">
        <v>799.31141543551053</v>
      </c>
      <c r="AD40" s="135">
        <v>669.88932796775964</v>
      </c>
      <c r="AE40" s="135">
        <v>617.34101218320268</v>
      </c>
      <c r="AF40" s="135">
        <v>621.84502838804053</v>
      </c>
      <c r="AG40" s="135">
        <v>510.06500055806316</v>
      </c>
      <c r="AH40" s="135">
        <v>265.63796600648749</v>
      </c>
      <c r="AI40" s="1"/>
    </row>
    <row r="41" spans="2:38" ht="15.9" customHeight="1">
      <c r="B41" s="295" t="s">
        <v>163</v>
      </c>
      <c r="C41" s="296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1"/>
    </row>
    <row r="42" spans="2:38" ht="15.9" customHeight="1">
      <c r="B42" s="222" t="s">
        <v>162</v>
      </c>
      <c r="C42" s="134" t="s">
        <v>154</v>
      </c>
      <c r="D42" s="136">
        <v>1561.0121803543398</v>
      </c>
      <c r="E42" s="136">
        <v>1517.3419969174051</v>
      </c>
      <c r="F42" s="136">
        <v>1302.6621879758736</v>
      </c>
      <c r="G42" s="136">
        <v>1300.7480343019624</v>
      </c>
      <c r="H42" s="136">
        <v>1232.3959858514263</v>
      </c>
      <c r="I42" s="136">
        <v>1226.5859536463656</v>
      </c>
      <c r="J42" s="136">
        <v>1113.0992873380083</v>
      </c>
      <c r="K42" s="136">
        <v>1077.227856872021</v>
      </c>
      <c r="L42" s="136">
        <v>1021.5817152405507</v>
      </c>
      <c r="M42" s="136">
        <v>1056.2702571002862</v>
      </c>
      <c r="N42" s="136">
        <v>1019.7684486061935</v>
      </c>
      <c r="O42" s="136">
        <v>920.29721737958641</v>
      </c>
      <c r="P42" s="136">
        <v>1004.4330098617435</v>
      </c>
      <c r="Q42" s="136">
        <v>1094.097552391818</v>
      </c>
      <c r="R42" s="136">
        <v>1107.7120936800588</v>
      </c>
      <c r="S42" s="136">
        <v>1127.7794062688126</v>
      </c>
      <c r="T42" s="136">
        <v>1217.8836387803306</v>
      </c>
      <c r="U42" s="136">
        <v>1267.0342763308552</v>
      </c>
      <c r="V42" s="136">
        <v>1260.5996145496438</v>
      </c>
      <c r="W42" s="136">
        <v>1513.724685585074</v>
      </c>
      <c r="X42" s="136">
        <v>1518.6087645877174</v>
      </c>
      <c r="Y42" s="136">
        <v>1421.0451227856915</v>
      </c>
      <c r="Z42" s="136">
        <v>1519.1362103951155</v>
      </c>
      <c r="AA42" s="136">
        <v>1387.2980538264346</v>
      </c>
      <c r="AB42" s="136">
        <v>1269.0145172390517</v>
      </c>
      <c r="AC42" s="136">
        <v>1069.1184254328962</v>
      </c>
      <c r="AD42" s="136">
        <v>999.68489698856411</v>
      </c>
      <c r="AE42" s="136">
        <v>990.94571375478745</v>
      </c>
      <c r="AF42" s="136">
        <v>862.82485908339095</v>
      </c>
      <c r="AG42" s="136">
        <v>808.34020808274306</v>
      </c>
      <c r="AH42" s="136">
        <v>507.63895831537576</v>
      </c>
      <c r="AI42" s="1"/>
    </row>
    <row r="43" spans="2:38" ht="13.5" customHeight="1">
      <c r="B43" s="211"/>
      <c r="C43" s="21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99"/>
      <c r="AH43" s="199"/>
      <c r="AI43" s="1"/>
      <c r="AL43" s="172"/>
    </row>
    <row r="44" spans="2:38" ht="13.5" customHeight="1">
      <c r="B44" s="1" t="s">
        <v>164</v>
      </c>
      <c r="C44" s="67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2:38" ht="13.5" customHeight="1">
      <c r="B45" s="126" t="s">
        <v>135</v>
      </c>
      <c r="C45" s="126" t="s">
        <v>136</v>
      </c>
      <c r="D45" s="127">
        <v>1990</v>
      </c>
      <c r="E45" s="127">
        <f t="shared" ref="E45" si="59">D45+1</f>
        <v>1991</v>
      </c>
      <c r="F45" s="127">
        <f t="shared" ref="F45" si="60">E45+1</f>
        <v>1992</v>
      </c>
      <c r="G45" s="127">
        <f t="shared" ref="G45" si="61">F45+1</f>
        <v>1993</v>
      </c>
      <c r="H45" s="127">
        <f t="shared" ref="H45" si="62">G45+1</f>
        <v>1994</v>
      </c>
      <c r="I45" s="127">
        <f t="shared" ref="I45" si="63">H45+1</f>
        <v>1995</v>
      </c>
      <c r="J45" s="127">
        <f t="shared" ref="J45" si="64">I45+1</f>
        <v>1996</v>
      </c>
      <c r="K45" s="127">
        <f t="shared" ref="K45" si="65">J45+1</f>
        <v>1997</v>
      </c>
      <c r="L45" s="127">
        <f t="shared" ref="L45" si="66">K45+1</f>
        <v>1998</v>
      </c>
      <c r="M45" s="127">
        <f t="shared" ref="M45" si="67">L45+1</f>
        <v>1999</v>
      </c>
      <c r="N45" s="127">
        <f t="shared" ref="N45" si="68">M45+1</f>
        <v>2000</v>
      </c>
      <c r="O45" s="127">
        <f t="shared" ref="O45" si="69">N45+1</f>
        <v>2001</v>
      </c>
      <c r="P45" s="127">
        <f t="shared" ref="P45" si="70">O45+1</f>
        <v>2002</v>
      </c>
      <c r="Q45" s="127">
        <f t="shared" ref="Q45" si="71">P45+1</f>
        <v>2003</v>
      </c>
      <c r="R45" s="127">
        <f t="shared" ref="R45" si="72">Q45+1</f>
        <v>2004</v>
      </c>
      <c r="S45" s="127">
        <f t="shared" ref="S45" si="73">R45+1</f>
        <v>2005</v>
      </c>
      <c r="T45" s="127">
        <f t="shared" ref="T45" si="74">S45+1</f>
        <v>2006</v>
      </c>
      <c r="U45" s="127">
        <f t="shared" ref="U45" si="75">T45+1</f>
        <v>2007</v>
      </c>
      <c r="V45" s="127">
        <f t="shared" ref="V45" si="76">U45+1</f>
        <v>2008</v>
      </c>
      <c r="W45" s="127">
        <f t="shared" ref="W45" si="77">V45+1</f>
        <v>2009</v>
      </c>
      <c r="X45" s="127">
        <f t="shared" ref="X45" si="78">W45+1</f>
        <v>2010</v>
      </c>
      <c r="Y45" s="127">
        <f t="shared" ref="Y45" si="79">X45+1</f>
        <v>2011</v>
      </c>
      <c r="Z45" s="127">
        <f t="shared" ref="Z45" si="80">Y45+1</f>
        <v>2012</v>
      </c>
      <c r="AA45" s="127">
        <f t="shared" ref="AA45:AH45" si="81">Z45+1</f>
        <v>2013</v>
      </c>
      <c r="AB45" s="127">
        <f t="shared" si="81"/>
        <v>2014</v>
      </c>
      <c r="AC45" s="127">
        <f t="shared" si="81"/>
        <v>2015</v>
      </c>
      <c r="AD45" s="127">
        <f t="shared" si="81"/>
        <v>2016</v>
      </c>
      <c r="AE45" s="127">
        <f t="shared" si="81"/>
        <v>2017</v>
      </c>
      <c r="AF45" s="127">
        <f t="shared" si="81"/>
        <v>2018</v>
      </c>
      <c r="AG45" s="127">
        <f t="shared" si="81"/>
        <v>2019</v>
      </c>
      <c r="AH45" s="127">
        <f t="shared" si="81"/>
        <v>2020</v>
      </c>
      <c r="AI45" s="1"/>
    </row>
    <row r="46" spans="2:38" ht="15.9" customHeight="1">
      <c r="B46" s="124" t="s">
        <v>161</v>
      </c>
      <c r="C46" s="147"/>
      <c r="D46" s="293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199"/>
    </row>
    <row r="47" spans="2:38" ht="15.9" customHeight="1">
      <c r="B47" s="124" t="s">
        <v>165</v>
      </c>
      <c r="C47" s="147" t="s">
        <v>154</v>
      </c>
      <c r="D47" s="293">
        <v>1840.5598078176645</v>
      </c>
      <c r="E47" s="293">
        <v>1907.9131223375671</v>
      </c>
      <c r="F47" s="293">
        <v>1991.2517772371743</v>
      </c>
      <c r="G47" s="293">
        <v>2013.2422327285365</v>
      </c>
      <c r="H47" s="293">
        <v>2194.6910569755537</v>
      </c>
      <c r="I47" s="293">
        <v>2138.5706733120983</v>
      </c>
      <c r="J47" s="293">
        <v>2029.2539576636673</v>
      </c>
      <c r="K47" s="293">
        <v>1954.784809000555</v>
      </c>
      <c r="L47" s="293">
        <v>1881.3680086153577</v>
      </c>
      <c r="M47" s="293">
        <v>1888.6656225925283</v>
      </c>
      <c r="N47" s="293">
        <v>1812.6759294782128</v>
      </c>
      <c r="O47" s="293">
        <v>1774.5887823463474</v>
      </c>
      <c r="P47" s="293">
        <v>1948.4997824992101</v>
      </c>
      <c r="Q47" s="293">
        <v>2014.1921854174207</v>
      </c>
      <c r="R47" s="293">
        <v>2000.9760102591129</v>
      </c>
      <c r="S47" s="293">
        <v>2074.6184469436762</v>
      </c>
      <c r="T47" s="293">
        <v>1994.5070384229257</v>
      </c>
      <c r="U47" s="293">
        <v>2135.3966950538311</v>
      </c>
      <c r="V47" s="293">
        <v>1921.8413472097152</v>
      </c>
      <c r="W47" s="293">
        <v>1698.6208874782437</v>
      </c>
      <c r="X47" s="293">
        <v>1794.6042757441448</v>
      </c>
      <c r="Y47" s="293">
        <v>2007.7349975348739</v>
      </c>
      <c r="Z47" s="293">
        <v>2149.4980366684777</v>
      </c>
      <c r="AA47" s="293">
        <v>2067.0456612868743</v>
      </c>
      <c r="AB47" s="293">
        <v>1740.5805094426676</v>
      </c>
      <c r="AC47" s="293">
        <v>1626.9040830034587</v>
      </c>
      <c r="AD47" s="293">
        <v>1605.4844883710136</v>
      </c>
      <c r="AE47" s="293">
        <v>1500.6785959265173</v>
      </c>
      <c r="AF47" s="293">
        <v>1368.9311794166449</v>
      </c>
      <c r="AG47" s="293">
        <v>1303.2034383080891</v>
      </c>
      <c r="AH47" s="293">
        <v>1262.6245805353019</v>
      </c>
      <c r="AI47" s="1"/>
    </row>
    <row r="48" spans="2:38" ht="15.9" customHeight="1" thickBot="1">
      <c r="B48" s="192" t="s">
        <v>166</v>
      </c>
      <c r="C48" s="140" t="s">
        <v>154</v>
      </c>
      <c r="D48" s="193">
        <v>3668.2120190549153</v>
      </c>
      <c r="E48" s="193">
        <v>3112.8323530312118</v>
      </c>
      <c r="F48" s="193">
        <v>2494.7594987297848</v>
      </c>
      <c r="G48" s="193">
        <v>2017.1336770206308</v>
      </c>
      <c r="H48" s="193">
        <v>1836.7747307714103</v>
      </c>
      <c r="I48" s="193">
        <v>1716.7009015161157</v>
      </c>
      <c r="J48" s="193">
        <v>1781.8097869387216</v>
      </c>
      <c r="K48" s="193">
        <v>1688.4276189140896</v>
      </c>
      <c r="L48" s="193">
        <v>1633.1689920637386</v>
      </c>
      <c r="M48" s="193">
        <v>1606.807585568404</v>
      </c>
      <c r="N48" s="193">
        <v>1772.0736874623742</v>
      </c>
      <c r="O48" s="193">
        <v>1982.5911979523896</v>
      </c>
      <c r="P48" s="193">
        <v>1085.9168997973682</v>
      </c>
      <c r="Q48" s="193">
        <v>587.39150075700434</v>
      </c>
      <c r="R48" s="193">
        <v>502.55641091766142</v>
      </c>
      <c r="S48" s="193">
        <v>682.61758581802428</v>
      </c>
      <c r="T48" s="193">
        <v>840.11303693937123</v>
      </c>
      <c r="U48" s="193">
        <v>898.63345251228907</v>
      </c>
      <c r="V48" s="193">
        <v>759.25992272357962</v>
      </c>
      <c r="W48" s="193">
        <v>530.51485837776875</v>
      </c>
      <c r="X48" s="193">
        <v>490.66938207063242</v>
      </c>
      <c r="Y48" s="193">
        <v>506.66239532463726</v>
      </c>
      <c r="Z48" s="193">
        <v>509.88831330584264</v>
      </c>
      <c r="AA48" s="193">
        <v>753.33764583961784</v>
      </c>
      <c r="AB48" s="193">
        <v>910.39628352585237</v>
      </c>
      <c r="AC48" s="193">
        <v>948.8845056570683</v>
      </c>
      <c r="AD48" s="193">
        <v>770.7939250690564</v>
      </c>
      <c r="AE48" s="193">
        <v>704.63276124953074</v>
      </c>
      <c r="AF48" s="193">
        <v>704.25953060518771</v>
      </c>
      <c r="AG48" s="193">
        <v>573.52048087816388</v>
      </c>
      <c r="AH48" s="193">
        <v>296.57136095978149</v>
      </c>
      <c r="AI48" s="1"/>
    </row>
    <row r="49" spans="2:38" ht="15.9" customHeight="1" thickTop="1">
      <c r="B49" s="222" t="s">
        <v>163</v>
      </c>
      <c r="C49" s="13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"/>
    </row>
    <row r="50" spans="2:38" ht="15.9" customHeight="1">
      <c r="B50" s="124" t="s">
        <v>166</v>
      </c>
      <c r="C50" s="147" t="s">
        <v>154</v>
      </c>
      <c r="D50" s="294">
        <v>146.64653266574271</v>
      </c>
      <c r="E50" s="294">
        <v>137.6122457901227</v>
      </c>
      <c r="F50" s="294">
        <v>113.56416656894805</v>
      </c>
      <c r="G50" s="294">
        <v>109.12411153389014</v>
      </c>
      <c r="H50" s="294">
        <v>99.189510761316512</v>
      </c>
      <c r="I50" s="294">
        <v>96.061554129980749</v>
      </c>
      <c r="J50" s="294">
        <v>88.664367231747136</v>
      </c>
      <c r="K50" s="294">
        <v>87.180420463809341</v>
      </c>
      <c r="L50" s="294">
        <v>84.002797239409048</v>
      </c>
      <c r="M50" s="294">
        <v>88.16221317678432</v>
      </c>
      <c r="N50" s="294">
        <v>84.373156875263362</v>
      </c>
      <c r="O50" s="294">
        <v>68.992764809314579</v>
      </c>
      <c r="P50" s="294">
        <v>67.9361994731794</v>
      </c>
      <c r="Q50" s="294">
        <v>66.315633017786396</v>
      </c>
      <c r="R50" s="294">
        <v>59.399766153623375</v>
      </c>
      <c r="S50" s="294">
        <v>53.630864319285749</v>
      </c>
      <c r="T50" s="294">
        <v>53.863073750589294</v>
      </c>
      <c r="U50" s="294">
        <v>51.973482209176971</v>
      </c>
      <c r="V50" s="294">
        <v>47.285226633256897</v>
      </c>
      <c r="W50" s="294">
        <v>51.988690321161648</v>
      </c>
      <c r="X50" s="294">
        <v>47.324857521940942</v>
      </c>
      <c r="Y50" s="294">
        <v>40.828717069974786</v>
      </c>
      <c r="Z50" s="294">
        <v>44.173802114483536</v>
      </c>
      <c r="AA50" s="294">
        <v>40.85321637880736</v>
      </c>
      <c r="AB50" s="294">
        <v>37.831049154020505</v>
      </c>
      <c r="AC50" s="294">
        <v>31.537713769692939</v>
      </c>
      <c r="AD50" s="294">
        <v>27.320880895328617</v>
      </c>
      <c r="AE50" s="294">
        <v>26.561105046014298</v>
      </c>
      <c r="AF50" s="294">
        <v>22.629968100093194</v>
      </c>
      <c r="AG50" s="294">
        <v>20.804386483701926</v>
      </c>
      <c r="AH50" s="294">
        <v>12.831051933732741</v>
      </c>
      <c r="AI50" s="1"/>
    </row>
    <row r="51" spans="2:38" ht="13.5" customHeight="1">
      <c r="B51" s="211"/>
      <c r="C51" s="21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99"/>
      <c r="AH51" s="199"/>
      <c r="AI51" s="1"/>
      <c r="AL51" s="172"/>
    </row>
    <row r="52" spans="2:38" ht="13.5" customHeight="1">
      <c r="B52" s="23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2:38" ht="13.5" customHeight="1">
      <c r="B53" s="1" t="s">
        <v>167</v>
      </c>
      <c r="C53" s="67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2:38" ht="13.5" customHeight="1">
      <c r="B54" s="286" t="s">
        <v>135</v>
      </c>
      <c r="C54" s="286" t="s">
        <v>136</v>
      </c>
      <c r="D54" s="276">
        <v>1990</v>
      </c>
      <c r="E54" s="276">
        <f t="shared" ref="E54" si="82">D54+1</f>
        <v>1991</v>
      </c>
      <c r="F54" s="276">
        <f t="shared" ref="F54" si="83">E54+1</f>
        <v>1992</v>
      </c>
      <c r="G54" s="276">
        <f t="shared" ref="G54" si="84">F54+1</f>
        <v>1993</v>
      </c>
      <c r="H54" s="276">
        <f t="shared" ref="H54" si="85">G54+1</f>
        <v>1994</v>
      </c>
      <c r="I54" s="276">
        <f t="shared" ref="I54" si="86">H54+1</f>
        <v>1995</v>
      </c>
      <c r="J54" s="276">
        <f t="shared" ref="J54" si="87">I54+1</f>
        <v>1996</v>
      </c>
      <c r="K54" s="276">
        <f t="shared" ref="K54" si="88">J54+1</f>
        <v>1997</v>
      </c>
      <c r="L54" s="276">
        <f t="shared" ref="L54" si="89">K54+1</f>
        <v>1998</v>
      </c>
      <c r="M54" s="276">
        <f t="shared" ref="M54" si="90">L54+1</f>
        <v>1999</v>
      </c>
      <c r="N54" s="276">
        <f t="shared" ref="N54" si="91">M54+1</f>
        <v>2000</v>
      </c>
      <c r="O54" s="276">
        <f t="shared" ref="O54" si="92">N54+1</f>
        <v>2001</v>
      </c>
      <c r="P54" s="276">
        <f t="shared" ref="P54" si="93">O54+1</f>
        <v>2002</v>
      </c>
      <c r="Q54" s="276">
        <f t="shared" ref="Q54" si="94">P54+1</f>
        <v>2003</v>
      </c>
      <c r="R54" s="276">
        <f t="shared" ref="R54" si="95">Q54+1</f>
        <v>2004</v>
      </c>
      <c r="S54" s="276">
        <f t="shared" ref="S54" si="96">R54+1</f>
        <v>2005</v>
      </c>
      <c r="T54" s="276">
        <f t="shared" ref="T54" si="97">S54+1</f>
        <v>2006</v>
      </c>
      <c r="U54" s="276">
        <f t="shared" ref="U54" si="98">T54+1</f>
        <v>2007</v>
      </c>
      <c r="V54" s="276">
        <f t="shared" ref="V54" si="99">U54+1</f>
        <v>2008</v>
      </c>
      <c r="W54" s="276">
        <f t="shared" ref="W54" si="100">V54+1</f>
        <v>2009</v>
      </c>
      <c r="X54" s="276">
        <f t="shared" ref="X54" si="101">W54+1</f>
        <v>2010</v>
      </c>
      <c r="Y54" s="276">
        <f t="shared" ref="Y54" si="102">X54+1</f>
        <v>2011</v>
      </c>
      <c r="Z54" s="276">
        <f t="shared" ref="Z54" si="103">Y54+1</f>
        <v>2012</v>
      </c>
      <c r="AA54" s="276">
        <f t="shared" ref="AA54:AH54" si="104">Z54+1</f>
        <v>2013</v>
      </c>
      <c r="AB54" s="276">
        <f t="shared" si="104"/>
        <v>2014</v>
      </c>
      <c r="AC54" s="276">
        <f t="shared" si="104"/>
        <v>2015</v>
      </c>
      <c r="AD54" s="276">
        <f t="shared" si="104"/>
        <v>2016</v>
      </c>
      <c r="AE54" s="276">
        <f t="shared" si="104"/>
        <v>2017</v>
      </c>
      <c r="AF54" s="276">
        <f t="shared" si="104"/>
        <v>2018</v>
      </c>
      <c r="AG54" s="276">
        <f t="shared" si="104"/>
        <v>2019</v>
      </c>
      <c r="AH54" s="276">
        <f t="shared" si="104"/>
        <v>2020</v>
      </c>
      <c r="AI54" s="1"/>
    </row>
    <row r="55" spans="2:38" ht="15.9" customHeight="1">
      <c r="B55" s="124" t="s">
        <v>168</v>
      </c>
      <c r="C55" s="137" t="s">
        <v>169</v>
      </c>
      <c r="D55" s="299">
        <v>33.634309642043327</v>
      </c>
      <c r="E55" s="299">
        <v>33.616681990333355</v>
      </c>
      <c r="F55" s="299">
        <v>33.616436807838149</v>
      </c>
      <c r="G55" s="299">
        <v>33.62154200913659</v>
      </c>
      <c r="H55" s="299">
        <v>33.621637255630183</v>
      </c>
      <c r="I55" s="299">
        <v>33.627095932081097</v>
      </c>
      <c r="J55" s="299">
        <v>33.617420709578262</v>
      </c>
      <c r="K55" s="299">
        <v>33.611251587105471</v>
      </c>
      <c r="L55" s="299">
        <v>33.580155184843854</v>
      </c>
      <c r="M55" s="299">
        <v>33.573410940022853</v>
      </c>
      <c r="N55" s="299">
        <v>33.572052159584118</v>
      </c>
      <c r="O55" s="299">
        <v>33.563577660134989</v>
      </c>
      <c r="P55" s="299">
        <v>33.579037759205036</v>
      </c>
      <c r="Q55" s="299">
        <v>33.554818437970297</v>
      </c>
      <c r="R55" s="299">
        <v>33.547353768652954</v>
      </c>
      <c r="S55" s="299">
        <v>33.546526293874884</v>
      </c>
      <c r="T55" s="299">
        <v>33.547311815446051</v>
      </c>
      <c r="U55" s="299">
        <v>33.537593104915914</v>
      </c>
      <c r="V55" s="299">
        <v>33.526311878844517</v>
      </c>
      <c r="W55" s="299">
        <v>33.527222131645956</v>
      </c>
      <c r="X55" s="299">
        <v>33.525548342770897</v>
      </c>
      <c r="Y55" s="299">
        <v>33.525992201032928</v>
      </c>
      <c r="Z55" s="299">
        <v>33.5320301412224</v>
      </c>
      <c r="AA55" s="299">
        <v>33.309703937007825</v>
      </c>
      <c r="AB55" s="299">
        <v>33.309703937007825</v>
      </c>
      <c r="AC55" s="299">
        <v>33.309703937007825</v>
      </c>
      <c r="AD55" s="299">
        <v>33.309703937007825</v>
      </c>
      <c r="AE55" s="299">
        <v>33.309703937007825</v>
      </c>
      <c r="AF55" s="299">
        <v>33.309703937007825</v>
      </c>
      <c r="AG55" s="299">
        <v>33.309703937007825</v>
      </c>
      <c r="AH55" s="299">
        <v>33.309703937007825</v>
      </c>
      <c r="AI55" s="199"/>
    </row>
    <row r="56" spans="2:38" ht="15.9" customHeight="1">
      <c r="B56" s="351" t="s">
        <v>430</v>
      </c>
      <c r="C56" s="137" t="s">
        <v>170</v>
      </c>
      <c r="D56" s="299">
        <v>18.170000000000002</v>
      </c>
      <c r="E56" s="299">
        <v>18.170000000000002</v>
      </c>
      <c r="F56" s="299">
        <v>18.170000000000002</v>
      </c>
      <c r="G56" s="299">
        <v>18.170000000000002</v>
      </c>
      <c r="H56" s="299">
        <v>18.170000000000002</v>
      </c>
      <c r="I56" s="299">
        <v>18.170000000000002</v>
      </c>
      <c r="J56" s="299">
        <v>18.170000000000002</v>
      </c>
      <c r="K56" s="299">
        <v>18.170000000000002</v>
      </c>
      <c r="L56" s="299">
        <v>18.170000000000002</v>
      </c>
      <c r="M56" s="299">
        <v>18.170000000000002</v>
      </c>
      <c r="N56" s="299">
        <v>18.170000000000002</v>
      </c>
      <c r="O56" s="299">
        <v>18.170000000000002</v>
      </c>
      <c r="P56" s="299">
        <v>18.170000000000002</v>
      </c>
      <c r="Q56" s="299">
        <v>18.170000000000002</v>
      </c>
      <c r="R56" s="299">
        <v>18.170000000000002</v>
      </c>
      <c r="S56" s="299">
        <v>18.170000000000002</v>
      </c>
      <c r="T56" s="299">
        <v>18.170000000000002</v>
      </c>
      <c r="U56" s="299">
        <v>18.170000000000002</v>
      </c>
      <c r="V56" s="299">
        <v>18.170000000000002</v>
      </c>
      <c r="W56" s="299">
        <v>18.170000000000002</v>
      </c>
      <c r="X56" s="299">
        <v>18.170000000000002</v>
      </c>
      <c r="Y56" s="299">
        <v>18.170000000000002</v>
      </c>
      <c r="Z56" s="299">
        <v>18.170000000000002</v>
      </c>
      <c r="AA56" s="299">
        <v>18.630537702558474</v>
      </c>
      <c r="AB56" s="299">
        <v>18.630537702558474</v>
      </c>
      <c r="AC56" s="299">
        <v>18.630537702558474</v>
      </c>
      <c r="AD56" s="299">
        <v>18.630537702558474</v>
      </c>
      <c r="AE56" s="299">
        <v>18.630537702558474</v>
      </c>
      <c r="AF56" s="299">
        <v>18.630537702558474</v>
      </c>
      <c r="AG56" s="299">
        <v>18.630537702558474</v>
      </c>
      <c r="AH56" s="299">
        <v>18.630537702558474</v>
      </c>
      <c r="AI56" s="1"/>
    </row>
    <row r="57" spans="2:38" ht="15.9" customHeight="1">
      <c r="B57" s="124" t="s">
        <v>171</v>
      </c>
      <c r="C57" s="137" t="s">
        <v>172</v>
      </c>
      <c r="D57" s="299">
        <v>50.531353959612147</v>
      </c>
      <c r="E57" s="299">
        <v>50.549620078847255</v>
      </c>
      <c r="F57" s="299">
        <v>50.56519744636612</v>
      </c>
      <c r="G57" s="299">
        <v>50.593123193648346</v>
      </c>
      <c r="H57" s="299">
        <v>50.590576755089209</v>
      </c>
      <c r="I57" s="299">
        <v>50.628824521111241</v>
      </c>
      <c r="J57" s="299">
        <v>50.634295974059071</v>
      </c>
      <c r="K57" s="299">
        <v>50.659158493623082</v>
      </c>
      <c r="L57" s="299">
        <v>50.681835130401296</v>
      </c>
      <c r="M57" s="299">
        <v>50.689652909357264</v>
      </c>
      <c r="N57" s="299">
        <v>50.704009156960616</v>
      </c>
      <c r="O57" s="299">
        <v>50.732325387469416</v>
      </c>
      <c r="P57" s="299">
        <v>50.715978937608163</v>
      </c>
      <c r="Q57" s="299">
        <v>50.749448919821191</v>
      </c>
      <c r="R57" s="299">
        <v>50.728935947007287</v>
      </c>
      <c r="S57" s="299">
        <v>50.74681900754878</v>
      </c>
      <c r="T57" s="299">
        <v>50.741701965788174</v>
      </c>
      <c r="U57" s="299">
        <v>50.725716651886636</v>
      </c>
      <c r="V57" s="299">
        <v>50.728468576302973</v>
      </c>
      <c r="W57" s="299">
        <v>50.720146999134997</v>
      </c>
      <c r="X57" s="299">
        <v>50.773253658634658</v>
      </c>
      <c r="Y57" s="299">
        <v>50.764609847755956</v>
      </c>
      <c r="Z57" s="299">
        <v>50.775814192060331</v>
      </c>
      <c r="AA57" s="299">
        <v>50.07190243651101</v>
      </c>
      <c r="AB57" s="299">
        <v>50.086445425145378</v>
      </c>
      <c r="AC57" s="299">
        <v>50.098895836933153</v>
      </c>
      <c r="AD57" s="299">
        <v>50.101337918689353</v>
      </c>
      <c r="AE57" s="299">
        <v>50.111585104380318</v>
      </c>
      <c r="AF57" s="299">
        <v>50.102274907566489</v>
      </c>
      <c r="AG57" s="299">
        <v>50.099066183667453</v>
      </c>
      <c r="AH57" s="299">
        <v>50.123143226574967</v>
      </c>
      <c r="AI57" s="1"/>
    </row>
    <row r="58" spans="2:38" ht="15.9" customHeight="1">
      <c r="B58" s="351" t="s">
        <v>430</v>
      </c>
      <c r="C58" s="137" t="s">
        <v>170</v>
      </c>
      <c r="D58" s="299">
        <v>16.544596840650478</v>
      </c>
      <c r="E58" s="299">
        <v>16.538728547626903</v>
      </c>
      <c r="F58" s="299">
        <v>16.533727410101474</v>
      </c>
      <c r="G58" s="299">
        <v>16.524769515662591</v>
      </c>
      <c r="H58" s="299">
        <v>16.525585940889449</v>
      </c>
      <c r="I58" s="299">
        <v>16.513331798192571</v>
      </c>
      <c r="J58" s="299">
        <v>16.51158032141732</v>
      </c>
      <c r="K58" s="299">
        <v>16.503626300572328</v>
      </c>
      <c r="L58" s="299">
        <v>16.496378392526189</v>
      </c>
      <c r="M58" s="299">
        <v>16.493881176739656</v>
      </c>
      <c r="N58" s="299">
        <v>16.489297397888745</v>
      </c>
      <c r="O58" s="299">
        <v>16.480263967470108</v>
      </c>
      <c r="P58" s="299">
        <v>16.485477573362463</v>
      </c>
      <c r="Q58" s="299">
        <v>16.47480611750489</v>
      </c>
      <c r="R58" s="299">
        <v>16.481344733838132</v>
      </c>
      <c r="S58" s="299">
        <v>16.475644120249278</v>
      </c>
      <c r="T58" s="299">
        <v>16.47727487796141</v>
      </c>
      <c r="U58" s="299">
        <v>16.482371380929578</v>
      </c>
      <c r="V58" s="299">
        <v>16.481493772284949</v>
      </c>
      <c r="W58" s="299">
        <v>16.484147874984476</v>
      </c>
      <c r="X58" s="299">
        <v>16.467224856835081</v>
      </c>
      <c r="Y58" s="299">
        <v>16.469976889236591</v>
      </c>
      <c r="Z58" s="299">
        <v>16.466409809385318</v>
      </c>
      <c r="AA58" s="299">
        <v>16.375818020593908</v>
      </c>
      <c r="AB58" s="299">
        <v>16.368051273415567</v>
      </c>
      <c r="AC58" s="299">
        <v>16.361405658727982</v>
      </c>
      <c r="AD58" s="299">
        <v>16.360102544373571</v>
      </c>
      <c r="AE58" s="299">
        <v>16.3546359487455</v>
      </c>
      <c r="AF58" s="299">
        <v>16.355856628784903</v>
      </c>
      <c r="AG58" s="299">
        <v>16.357583752855668</v>
      </c>
      <c r="AH58" s="299">
        <v>16.344629466813693</v>
      </c>
      <c r="AI58" s="1"/>
    </row>
    <row r="59" spans="2:38" ht="15.9" customHeight="1">
      <c r="B59" s="124" t="s">
        <v>173</v>
      </c>
      <c r="C59" s="137" t="s">
        <v>174</v>
      </c>
      <c r="D59" s="299">
        <v>39.348870000000005</v>
      </c>
      <c r="E59" s="299">
        <v>39.348870000000005</v>
      </c>
      <c r="F59" s="299">
        <v>39.348870000000005</v>
      </c>
      <c r="G59" s="299">
        <v>39.348870000000005</v>
      </c>
      <c r="H59" s="299">
        <v>39.348870000000005</v>
      </c>
      <c r="I59" s="299">
        <v>39.348870000000005</v>
      </c>
      <c r="J59" s="299">
        <v>39.348870000000005</v>
      </c>
      <c r="K59" s="299">
        <v>39.348870000000005</v>
      </c>
      <c r="L59" s="299">
        <v>39.348870000000005</v>
      </c>
      <c r="M59" s="299">
        <v>39.348870000000005</v>
      </c>
      <c r="N59" s="299">
        <v>44.9</v>
      </c>
      <c r="O59" s="299">
        <v>44.9</v>
      </c>
      <c r="P59" s="299">
        <v>44.9</v>
      </c>
      <c r="Q59" s="299">
        <v>44.9</v>
      </c>
      <c r="R59" s="299">
        <v>44.9</v>
      </c>
      <c r="S59" s="299">
        <v>44.9</v>
      </c>
      <c r="T59" s="299">
        <v>44.9</v>
      </c>
      <c r="U59" s="299">
        <v>44.9</v>
      </c>
      <c r="V59" s="299">
        <v>44.9</v>
      </c>
      <c r="W59" s="299">
        <v>44.9</v>
      </c>
      <c r="X59" s="299">
        <v>44.9</v>
      </c>
      <c r="Y59" s="299">
        <v>44.9</v>
      </c>
      <c r="Z59" s="299">
        <v>44.9</v>
      </c>
      <c r="AA59" s="299">
        <v>46.116938594842786</v>
      </c>
      <c r="AB59" s="299">
        <v>46.116938594842786</v>
      </c>
      <c r="AC59" s="299">
        <v>46.116938594842786</v>
      </c>
      <c r="AD59" s="299">
        <v>46.116938594842786</v>
      </c>
      <c r="AE59" s="299">
        <v>46.116938594842786</v>
      </c>
      <c r="AF59" s="299">
        <v>46.116925731071873</v>
      </c>
      <c r="AG59" s="299">
        <v>46.116925731071873</v>
      </c>
      <c r="AH59" s="299">
        <v>46.116925731071873</v>
      </c>
      <c r="AI59" s="1"/>
    </row>
    <row r="60" spans="2:38" ht="15.9" customHeight="1">
      <c r="B60" s="351" t="s">
        <v>430</v>
      </c>
      <c r="C60" s="137" t="s">
        <v>170</v>
      </c>
      <c r="D60" s="299">
        <v>14.15</v>
      </c>
      <c r="E60" s="299">
        <v>14.15</v>
      </c>
      <c r="F60" s="299">
        <v>14.15</v>
      </c>
      <c r="G60" s="299">
        <v>14.15</v>
      </c>
      <c r="H60" s="299">
        <v>14.15</v>
      </c>
      <c r="I60" s="299">
        <v>14.15</v>
      </c>
      <c r="J60" s="299">
        <v>14.15</v>
      </c>
      <c r="K60" s="299">
        <v>14.15</v>
      </c>
      <c r="L60" s="299">
        <v>14.15</v>
      </c>
      <c r="M60" s="299">
        <v>14.15</v>
      </c>
      <c r="N60" s="299">
        <v>14.15</v>
      </c>
      <c r="O60" s="299">
        <v>14.15</v>
      </c>
      <c r="P60" s="299">
        <v>14.15</v>
      </c>
      <c r="Q60" s="299">
        <v>14.15</v>
      </c>
      <c r="R60" s="299">
        <v>14.15</v>
      </c>
      <c r="S60" s="299">
        <v>14.15</v>
      </c>
      <c r="T60" s="299">
        <v>14.15</v>
      </c>
      <c r="U60" s="299">
        <v>14.15</v>
      </c>
      <c r="V60" s="299">
        <v>14.15</v>
      </c>
      <c r="W60" s="299">
        <v>14.15</v>
      </c>
      <c r="X60" s="299">
        <v>14.15</v>
      </c>
      <c r="Y60" s="299">
        <v>14.15</v>
      </c>
      <c r="Z60" s="299">
        <v>14.15</v>
      </c>
      <c r="AA60" s="299">
        <v>14.440605965514742</v>
      </c>
      <c r="AB60" s="299">
        <v>14.440605965514742</v>
      </c>
      <c r="AC60" s="299">
        <v>14.440605965514742</v>
      </c>
      <c r="AD60" s="299">
        <v>14.440605965514742</v>
      </c>
      <c r="AE60" s="299">
        <v>14.440605965514742</v>
      </c>
      <c r="AF60" s="299">
        <v>14.440605965514742</v>
      </c>
      <c r="AG60" s="299">
        <v>14.440605965514742</v>
      </c>
      <c r="AH60" s="299">
        <v>14.440605965514742</v>
      </c>
      <c r="AI60" s="1"/>
    </row>
    <row r="61" spans="2:38" ht="15.9" customHeight="1">
      <c r="B61" s="124" t="s">
        <v>175</v>
      </c>
      <c r="C61" s="137" t="s">
        <v>174</v>
      </c>
      <c r="D61" s="299">
        <v>42.093962817154718</v>
      </c>
      <c r="E61" s="299">
        <v>42.225038412185917</v>
      </c>
      <c r="F61" s="299">
        <v>42.243622069272085</v>
      </c>
      <c r="G61" s="299">
        <v>42.32119967928233</v>
      </c>
      <c r="H61" s="299">
        <v>42.212249499141009</v>
      </c>
      <c r="I61" s="299">
        <v>42.387286678831352</v>
      </c>
      <c r="J61" s="299">
        <v>42.564743822860841</v>
      </c>
      <c r="K61" s="299">
        <v>42.751017743127512</v>
      </c>
      <c r="L61" s="299">
        <v>42.759315949854496</v>
      </c>
      <c r="M61" s="299">
        <v>42.631258976914879</v>
      </c>
      <c r="N61" s="299">
        <v>42.553613910435836</v>
      </c>
      <c r="O61" s="299">
        <v>42.894953361881278</v>
      </c>
      <c r="P61" s="299">
        <v>42.536128413826752</v>
      </c>
      <c r="Q61" s="299">
        <v>42.911451355746095</v>
      </c>
      <c r="R61" s="299">
        <v>42.387916532899084</v>
      </c>
      <c r="S61" s="299">
        <v>42.871322083569666</v>
      </c>
      <c r="T61" s="299">
        <v>43.569852064617685</v>
      </c>
      <c r="U61" s="299">
        <v>44.612521393262945</v>
      </c>
      <c r="V61" s="299">
        <v>44.707358508776267</v>
      </c>
      <c r="W61" s="299">
        <v>44.836215458022039</v>
      </c>
      <c r="X61" s="299">
        <v>44.670083518846972</v>
      </c>
      <c r="Y61" s="299">
        <v>44.743329146289192</v>
      </c>
      <c r="Z61" s="299">
        <v>44.753861894210075</v>
      </c>
      <c r="AA61" s="299">
        <v>39.624308593882311</v>
      </c>
      <c r="AB61" s="299">
        <v>39.624308593882311</v>
      </c>
      <c r="AC61" s="299">
        <v>39.624308593882311</v>
      </c>
      <c r="AD61" s="299">
        <v>39.624308593882311</v>
      </c>
      <c r="AE61" s="299">
        <v>39.624308593882311</v>
      </c>
      <c r="AF61" s="299">
        <v>38.378321639711153</v>
      </c>
      <c r="AG61" s="299">
        <v>38.378321639711153</v>
      </c>
      <c r="AH61" s="299">
        <v>38.378321639711153</v>
      </c>
      <c r="AI61" s="1"/>
    </row>
    <row r="62" spans="2:38" ht="15.9" customHeight="1">
      <c r="B62" s="351" t="s">
        <v>430</v>
      </c>
      <c r="C62" s="137" t="s">
        <v>170</v>
      </c>
      <c r="D62" s="299">
        <v>13.9</v>
      </c>
      <c r="E62" s="299">
        <v>13.9</v>
      </c>
      <c r="F62" s="299">
        <v>13.9</v>
      </c>
      <c r="G62" s="299">
        <v>13.9</v>
      </c>
      <c r="H62" s="299">
        <v>13.9</v>
      </c>
      <c r="I62" s="299">
        <v>13.9</v>
      </c>
      <c r="J62" s="299">
        <v>13.9</v>
      </c>
      <c r="K62" s="299">
        <v>13.9</v>
      </c>
      <c r="L62" s="299">
        <v>13.9</v>
      </c>
      <c r="M62" s="299">
        <v>13.9</v>
      </c>
      <c r="N62" s="299">
        <v>13.9</v>
      </c>
      <c r="O62" s="299">
        <v>13.9</v>
      </c>
      <c r="P62" s="299">
        <v>13.9</v>
      </c>
      <c r="Q62" s="299">
        <v>13.9</v>
      </c>
      <c r="R62" s="299">
        <v>13.9</v>
      </c>
      <c r="S62" s="299">
        <v>13.9</v>
      </c>
      <c r="T62" s="299">
        <v>13.9</v>
      </c>
      <c r="U62" s="299">
        <v>13.9</v>
      </c>
      <c r="V62" s="299">
        <v>13.9</v>
      </c>
      <c r="W62" s="299">
        <v>13.9</v>
      </c>
      <c r="X62" s="299">
        <v>13.9</v>
      </c>
      <c r="Y62" s="299">
        <v>13.9</v>
      </c>
      <c r="Z62" s="299">
        <v>13.9</v>
      </c>
      <c r="AA62" s="299">
        <v>13.967432576160576</v>
      </c>
      <c r="AB62" s="299">
        <v>13.967432576160576</v>
      </c>
      <c r="AC62" s="299">
        <v>13.967432576160576</v>
      </c>
      <c r="AD62" s="299">
        <v>13.967432576160576</v>
      </c>
      <c r="AE62" s="299">
        <v>13.967432576160576</v>
      </c>
      <c r="AF62" s="299">
        <v>13.908513265631411</v>
      </c>
      <c r="AG62" s="299">
        <v>13.908513265631411</v>
      </c>
      <c r="AH62" s="299">
        <v>13.908513265631411</v>
      </c>
      <c r="AI62" s="1"/>
    </row>
    <row r="63" spans="2:38" ht="15.9" customHeight="1">
      <c r="B63" s="124" t="s">
        <v>176</v>
      </c>
      <c r="C63" s="137" t="s">
        <v>172</v>
      </c>
      <c r="D63" s="299">
        <v>25.953510000000001</v>
      </c>
      <c r="E63" s="299">
        <v>25.953510000000001</v>
      </c>
      <c r="F63" s="299">
        <v>25.953510000000001</v>
      </c>
      <c r="G63" s="299">
        <v>25.953510000000001</v>
      </c>
      <c r="H63" s="299">
        <v>25.953510000000001</v>
      </c>
      <c r="I63" s="299">
        <v>25.953510000000001</v>
      </c>
      <c r="J63" s="299">
        <v>25.953510000000001</v>
      </c>
      <c r="K63" s="299">
        <v>25.953510000000001</v>
      </c>
      <c r="L63" s="299">
        <v>25.953510000000001</v>
      </c>
      <c r="M63" s="299">
        <v>25.953510000000001</v>
      </c>
      <c r="N63" s="299">
        <v>26.6</v>
      </c>
      <c r="O63" s="299">
        <v>26.6</v>
      </c>
      <c r="P63" s="299">
        <v>26.6</v>
      </c>
      <c r="Q63" s="299">
        <v>26.6</v>
      </c>
      <c r="R63" s="299">
        <v>26.6</v>
      </c>
      <c r="S63" s="299">
        <v>25.7</v>
      </c>
      <c r="T63" s="299">
        <v>25.7</v>
      </c>
      <c r="U63" s="299">
        <v>25.7</v>
      </c>
      <c r="V63" s="299">
        <v>25.7</v>
      </c>
      <c r="W63" s="299">
        <v>25.7</v>
      </c>
      <c r="X63" s="299">
        <v>25.7</v>
      </c>
      <c r="Y63" s="299">
        <v>25.7</v>
      </c>
      <c r="Z63" s="299">
        <v>25.7</v>
      </c>
      <c r="AA63" s="299">
        <v>25.965127933716122</v>
      </c>
      <c r="AB63" s="299">
        <v>25.965127933716122</v>
      </c>
      <c r="AC63" s="299">
        <v>25.965127933716122</v>
      </c>
      <c r="AD63" s="299">
        <v>25.965127933716122</v>
      </c>
      <c r="AE63" s="299">
        <v>25.965127933716122</v>
      </c>
      <c r="AF63" s="299">
        <v>26.08193370980014</v>
      </c>
      <c r="AG63" s="299">
        <v>26.08193370980014</v>
      </c>
      <c r="AH63" s="299">
        <v>26.08193370980014</v>
      </c>
      <c r="AI63" s="1"/>
    </row>
    <row r="64" spans="2:38" ht="15.9" customHeight="1">
      <c r="B64" s="351" t="s">
        <v>430</v>
      </c>
      <c r="C64" s="137" t="s">
        <v>170</v>
      </c>
      <c r="D64" s="299">
        <v>24.71</v>
      </c>
      <c r="E64" s="299">
        <v>24.71</v>
      </c>
      <c r="F64" s="299">
        <v>24.71</v>
      </c>
      <c r="G64" s="299">
        <v>24.71</v>
      </c>
      <c r="H64" s="299">
        <v>24.71</v>
      </c>
      <c r="I64" s="299">
        <v>24.71</v>
      </c>
      <c r="J64" s="299">
        <v>24.71</v>
      </c>
      <c r="K64" s="299">
        <v>24.71</v>
      </c>
      <c r="L64" s="299">
        <v>24.71</v>
      </c>
      <c r="M64" s="299">
        <v>24.71</v>
      </c>
      <c r="N64" s="299">
        <v>24.71</v>
      </c>
      <c r="O64" s="299">
        <v>24.71</v>
      </c>
      <c r="P64" s="299">
        <v>24.71</v>
      </c>
      <c r="Q64" s="299">
        <v>24.71</v>
      </c>
      <c r="R64" s="299">
        <v>24.71</v>
      </c>
      <c r="S64" s="299">
        <v>24.71</v>
      </c>
      <c r="T64" s="299">
        <v>24.71</v>
      </c>
      <c r="U64" s="299">
        <v>24.71</v>
      </c>
      <c r="V64" s="299">
        <v>24.71</v>
      </c>
      <c r="W64" s="299">
        <v>24.71</v>
      </c>
      <c r="X64" s="299">
        <v>24.71</v>
      </c>
      <c r="Y64" s="299">
        <v>24.71</v>
      </c>
      <c r="Z64" s="299">
        <v>24.71</v>
      </c>
      <c r="AA64" s="299">
        <v>24.418477036295684</v>
      </c>
      <c r="AB64" s="299">
        <v>24.418477036295684</v>
      </c>
      <c r="AC64" s="299">
        <v>24.418477036295684</v>
      </c>
      <c r="AD64" s="299">
        <v>24.418477036295684</v>
      </c>
      <c r="AE64" s="299">
        <v>24.418477036295684</v>
      </c>
      <c r="AF64" s="299">
        <v>24.287455246245159</v>
      </c>
      <c r="AG64" s="299">
        <v>24.287455246245159</v>
      </c>
      <c r="AH64" s="299">
        <v>24.287455246245159</v>
      </c>
      <c r="AI64" s="1"/>
    </row>
    <row r="65" spans="2:38" ht="15.9" customHeight="1">
      <c r="B65" s="124" t="s">
        <v>177</v>
      </c>
      <c r="C65" s="137" t="s">
        <v>172</v>
      </c>
      <c r="D65" s="299">
        <v>35.581425000000003</v>
      </c>
      <c r="E65" s="299">
        <v>35.581425000000003</v>
      </c>
      <c r="F65" s="299">
        <v>35.581425000000003</v>
      </c>
      <c r="G65" s="299">
        <v>35.581425000000003</v>
      </c>
      <c r="H65" s="299">
        <v>35.581425000000003</v>
      </c>
      <c r="I65" s="299">
        <v>35.581425000000003</v>
      </c>
      <c r="J65" s="299">
        <v>35.581425000000003</v>
      </c>
      <c r="K65" s="299">
        <v>35.581425000000003</v>
      </c>
      <c r="L65" s="299">
        <v>35.581425000000003</v>
      </c>
      <c r="M65" s="299">
        <v>35.581425000000003</v>
      </c>
      <c r="N65" s="299">
        <v>35.6</v>
      </c>
      <c r="O65" s="299">
        <v>35.6</v>
      </c>
      <c r="P65" s="299">
        <v>35.6</v>
      </c>
      <c r="Q65" s="299">
        <v>35.6</v>
      </c>
      <c r="R65" s="299">
        <v>35.6</v>
      </c>
      <c r="S65" s="299">
        <v>29.9</v>
      </c>
      <c r="T65" s="299">
        <v>29.9</v>
      </c>
      <c r="U65" s="299">
        <v>29.9</v>
      </c>
      <c r="V65" s="299">
        <v>29.9</v>
      </c>
      <c r="W65" s="299">
        <v>29.9</v>
      </c>
      <c r="X65" s="299">
        <v>29.9</v>
      </c>
      <c r="Y65" s="299">
        <v>29.9</v>
      </c>
      <c r="Z65" s="299">
        <v>29.9</v>
      </c>
      <c r="AA65" s="299">
        <v>33.293376922185708</v>
      </c>
      <c r="AB65" s="299">
        <v>33.293376922185708</v>
      </c>
      <c r="AC65" s="299">
        <v>33.293376922185708</v>
      </c>
      <c r="AD65" s="299">
        <v>33.293376922185708</v>
      </c>
      <c r="AE65" s="299">
        <v>33.293376922185708</v>
      </c>
      <c r="AF65" s="299">
        <v>33.293376922185708</v>
      </c>
      <c r="AG65" s="299">
        <v>33.293376922185708</v>
      </c>
      <c r="AH65" s="299">
        <v>33.293376922185708</v>
      </c>
      <c r="AI65" s="1"/>
    </row>
    <row r="66" spans="2:38" ht="15.9" customHeight="1">
      <c r="B66" s="351" t="s">
        <v>430</v>
      </c>
      <c r="C66" s="137" t="s">
        <v>170</v>
      </c>
      <c r="D66" s="299">
        <v>25.35</v>
      </c>
      <c r="E66" s="299">
        <v>25.35</v>
      </c>
      <c r="F66" s="299">
        <v>25.35</v>
      </c>
      <c r="G66" s="299">
        <v>25.35</v>
      </c>
      <c r="H66" s="299">
        <v>25.35</v>
      </c>
      <c r="I66" s="299">
        <v>25.35</v>
      </c>
      <c r="J66" s="299">
        <v>25.35</v>
      </c>
      <c r="K66" s="299">
        <v>25.35</v>
      </c>
      <c r="L66" s="299">
        <v>25.35</v>
      </c>
      <c r="M66" s="299">
        <v>25.35</v>
      </c>
      <c r="N66" s="299">
        <v>25.35</v>
      </c>
      <c r="O66" s="299">
        <v>25.35</v>
      </c>
      <c r="P66" s="299">
        <v>25.35</v>
      </c>
      <c r="Q66" s="299">
        <v>25.35</v>
      </c>
      <c r="R66" s="299">
        <v>25.35</v>
      </c>
      <c r="S66" s="299">
        <v>25.35</v>
      </c>
      <c r="T66" s="299">
        <v>25.35</v>
      </c>
      <c r="U66" s="299">
        <v>25.35</v>
      </c>
      <c r="V66" s="299">
        <v>25.35</v>
      </c>
      <c r="W66" s="299">
        <v>25.35</v>
      </c>
      <c r="X66" s="299">
        <v>25.35</v>
      </c>
      <c r="Y66" s="299">
        <v>25.35</v>
      </c>
      <c r="Z66" s="299">
        <v>25.35</v>
      </c>
      <c r="AA66" s="299">
        <v>24.500102682122115</v>
      </c>
      <c r="AB66" s="299">
        <v>24.500102682122115</v>
      </c>
      <c r="AC66" s="299">
        <v>24.500102682122115</v>
      </c>
      <c r="AD66" s="299">
        <v>24.500102682122115</v>
      </c>
      <c r="AE66" s="299">
        <v>24.500102682122115</v>
      </c>
      <c r="AF66" s="299">
        <v>24.500102682122115</v>
      </c>
      <c r="AG66" s="299">
        <v>24.500102682122115</v>
      </c>
      <c r="AH66" s="299">
        <v>24.500102682122115</v>
      </c>
      <c r="AI66" s="1"/>
    </row>
    <row r="67" spans="2:38" ht="15.9" customHeight="1">
      <c r="B67" s="124" t="s">
        <v>178</v>
      </c>
      <c r="C67" s="137" t="s">
        <v>172</v>
      </c>
      <c r="D67" s="299">
        <v>54.535092999410146</v>
      </c>
      <c r="E67" s="299">
        <v>54.536678271332782</v>
      </c>
      <c r="F67" s="299">
        <v>54.529223112573227</v>
      </c>
      <c r="G67" s="299">
        <v>54.52717889464143</v>
      </c>
      <c r="H67" s="299">
        <v>54.526747968672815</v>
      </c>
      <c r="I67" s="299">
        <v>54.526121123207773</v>
      </c>
      <c r="J67" s="299">
        <v>54.524842090199748</v>
      </c>
      <c r="K67" s="299">
        <v>54.519582090679762</v>
      </c>
      <c r="L67" s="299">
        <v>54.51927167967316</v>
      </c>
      <c r="M67" s="299">
        <v>54.515283791495122</v>
      </c>
      <c r="N67" s="299">
        <v>54.515655599329307</v>
      </c>
      <c r="O67" s="299">
        <v>54.514324570790862</v>
      </c>
      <c r="P67" s="299">
        <v>54.513946641611092</v>
      </c>
      <c r="Q67" s="299">
        <v>54.511333305125937</v>
      </c>
      <c r="R67" s="299">
        <v>54.506875818239649</v>
      </c>
      <c r="S67" s="299">
        <v>54.506977434528032</v>
      </c>
      <c r="T67" s="299">
        <v>54.499858258929301</v>
      </c>
      <c r="U67" s="299">
        <v>54.494556371371473</v>
      </c>
      <c r="V67" s="299">
        <v>54.49584463156264</v>
      </c>
      <c r="W67" s="299">
        <v>54.49162149498455</v>
      </c>
      <c r="X67" s="299">
        <v>54.49078231306919</v>
      </c>
      <c r="Y67" s="299">
        <v>54.475145912911181</v>
      </c>
      <c r="Z67" s="299">
        <v>54.465854873441614</v>
      </c>
      <c r="AA67" s="299">
        <v>54.461766817183246</v>
      </c>
      <c r="AB67" s="299">
        <v>54.463546491191657</v>
      </c>
      <c r="AC67" s="299">
        <v>54.461724952590508</v>
      </c>
      <c r="AD67" s="299">
        <v>54.461732140626964</v>
      </c>
      <c r="AE67" s="299">
        <v>54.464028787435041</v>
      </c>
      <c r="AF67" s="299">
        <v>54.704215287822791</v>
      </c>
      <c r="AG67" s="299">
        <v>54.713401401305603</v>
      </c>
      <c r="AH67" s="299">
        <v>54.728362890322217</v>
      </c>
      <c r="AI67" s="1"/>
    </row>
    <row r="68" spans="2:38" ht="15.9" customHeight="1">
      <c r="B68" s="351" t="s">
        <v>430</v>
      </c>
      <c r="C68" s="137" t="s">
        <v>170</v>
      </c>
      <c r="D68" s="299">
        <v>13.943439226072577</v>
      </c>
      <c r="E68" s="299">
        <v>13.942617729607313</v>
      </c>
      <c r="F68" s="299">
        <v>13.946252388477163</v>
      </c>
      <c r="G68" s="299">
        <v>13.947024327727851</v>
      </c>
      <c r="H68" s="299">
        <v>13.947165111729719</v>
      </c>
      <c r="I68" s="299">
        <v>13.94697317016017</v>
      </c>
      <c r="J68" s="299">
        <v>13.947094388920565</v>
      </c>
      <c r="K68" s="299">
        <v>13.946055970121849</v>
      </c>
      <c r="L68" s="299">
        <v>13.94470472797445</v>
      </c>
      <c r="M68" s="299">
        <v>13.944677413016585</v>
      </c>
      <c r="N68" s="299">
        <v>13.943082358108693</v>
      </c>
      <c r="O68" s="299">
        <v>13.942481825215008</v>
      </c>
      <c r="P68" s="299">
        <v>13.941732190479327</v>
      </c>
      <c r="Q68" s="299">
        <v>13.943643042496769</v>
      </c>
      <c r="R68" s="299">
        <v>13.945427537310985</v>
      </c>
      <c r="S68" s="299">
        <v>13.944400150082496</v>
      </c>
      <c r="T68" s="299">
        <v>13.947161194070874</v>
      </c>
      <c r="U68" s="299">
        <v>13.949189307398562</v>
      </c>
      <c r="V68" s="299">
        <v>13.948133446228191</v>
      </c>
      <c r="W68" s="299">
        <v>13.950343727205533</v>
      </c>
      <c r="X68" s="299">
        <v>13.951108640140859</v>
      </c>
      <c r="Y68" s="299">
        <v>13.951454666792502</v>
      </c>
      <c r="Z68" s="299">
        <v>13.955560273912974</v>
      </c>
      <c r="AA68" s="299">
        <v>13.957212231974617</v>
      </c>
      <c r="AB68" s="299">
        <v>13.954808724027302</v>
      </c>
      <c r="AC68" s="299">
        <v>13.959402608071185</v>
      </c>
      <c r="AD68" s="299">
        <v>13.961969628413613</v>
      </c>
      <c r="AE68" s="299">
        <v>13.963474852629982</v>
      </c>
      <c r="AF68" s="299">
        <v>13.873044816872026</v>
      </c>
      <c r="AG68" s="299">
        <v>13.867766666638136</v>
      </c>
      <c r="AH68" s="299">
        <v>13.860590972577041</v>
      </c>
      <c r="AI68" s="1"/>
    </row>
    <row r="69" spans="2:38" ht="15.9" customHeight="1">
      <c r="B69" s="124" t="s">
        <v>179</v>
      </c>
      <c r="C69" s="137" t="s">
        <v>174</v>
      </c>
      <c r="D69" s="299">
        <v>21.507566721248633</v>
      </c>
      <c r="E69" s="299">
        <v>21.546448168221911</v>
      </c>
      <c r="F69" s="299">
        <v>21.62577561983483</v>
      </c>
      <c r="G69" s="299">
        <v>21.619017038952819</v>
      </c>
      <c r="H69" s="299">
        <v>21.556425978161197</v>
      </c>
      <c r="I69" s="299">
        <v>21.570917373187971</v>
      </c>
      <c r="J69" s="299">
        <v>21.569430436092954</v>
      </c>
      <c r="K69" s="299">
        <v>21.447747252755889</v>
      </c>
      <c r="L69" s="299">
        <v>21.400417730730585</v>
      </c>
      <c r="M69" s="299">
        <v>21.35334364337902</v>
      </c>
      <c r="N69" s="299">
        <v>21.274254274546259</v>
      </c>
      <c r="O69" s="299">
        <v>21.322527705913721</v>
      </c>
      <c r="P69" s="299">
        <v>21.154123584783957</v>
      </c>
      <c r="Q69" s="299">
        <v>21.358452971205811</v>
      </c>
      <c r="R69" s="299">
        <v>21.356740998360955</v>
      </c>
      <c r="S69" s="299">
        <v>21.423474484168803</v>
      </c>
      <c r="T69" s="299">
        <v>21.382785442907025</v>
      </c>
      <c r="U69" s="299">
        <v>21.279370134687159</v>
      </c>
      <c r="V69" s="299">
        <v>21.19783098984708</v>
      </c>
      <c r="W69" s="299">
        <v>21.146098664039215</v>
      </c>
      <c r="X69" s="299">
        <v>21.320872564528283</v>
      </c>
      <c r="Y69" s="299">
        <v>21.115604608533385</v>
      </c>
      <c r="Z69" s="299">
        <v>20.747000623693562</v>
      </c>
      <c r="AA69" s="299">
        <v>18.871745510512309</v>
      </c>
      <c r="AB69" s="299">
        <v>18.871745510512309</v>
      </c>
      <c r="AC69" s="299">
        <v>18.871745510512309</v>
      </c>
      <c r="AD69" s="299">
        <v>18.871745510512309</v>
      </c>
      <c r="AE69" s="299">
        <v>18.871745510512309</v>
      </c>
      <c r="AF69" s="299">
        <v>18.379432313544658</v>
      </c>
      <c r="AG69" s="299">
        <v>18.379432313544658</v>
      </c>
      <c r="AH69" s="299">
        <v>18.379432313544658</v>
      </c>
      <c r="AI69" s="1"/>
    </row>
    <row r="70" spans="2:38" ht="15.9" customHeight="1">
      <c r="B70" s="351" t="s">
        <v>430</v>
      </c>
      <c r="C70" s="137" t="s">
        <v>170</v>
      </c>
      <c r="D70" s="299">
        <v>10.99</v>
      </c>
      <c r="E70" s="299">
        <v>10.99</v>
      </c>
      <c r="F70" s="299">
        <v>10.99</v>
      </c>
      <c r="G70" s="299">
        <v>10.99</v>
      </c>
      <c r="H70" s="299">
        <v>10.99</v>
      </c>
      <c r="I70" s="299">
        <v>10.99</v>
      </c>
      <c r="J70" s="299">
        <v>10.99</v>
      </c>
      <c r="K70" s="299">
        <v>10.99</v>
      </c>
      <c r="L70" s="299">
        <v>10.99</v>
      </c>
      <c r="M70" s="299">
        <v>10.99</v>
      </c>
      <c r="N70" s="299">
        <v>10.99</v>
      </c>
      <c r="O70" s="299">
        <v>10.99</v>
      </c>
      <c r="P70" s="299">
        <v>10.99</v>
      </c>
      <c r="Q70" s="299">
        <v>10.99</v>
      </c>
      <c r="R70" s="299">
        <v>10.99</v>
      </c>
      <c r="S70" s="299">
        <v>10.99</v>
      </c>
      <c r="T70" s="299">
        <v>10.99</v>
      </c>
      <c r="U70" s="299">
        <v>10.99</v>
      </c>
      <c r="V70" s="299">
        <v>10.99</v>
      </c>
      <c r="W70" s="299">
        <v>10.99</v>
      </c>
      <c r="X70" s="299">
        <v>10.99</v>
      </c>
      <c r="Y70" s="299">
        <v>10.99</v>
      </c>
      <c r="Z70" s="299">
        <v>10.99</v>
      </c>
      <c r="AA70" s="299">
        <v>10.927806534489351</v>
      </c>
      <c r="AB70" s="299">
        <v>10.927806534489351</v>
      </c>
      <c r="AC70" s="299">
        <v>10.927806534489351</v>
      </c>
      <c r="AD70" s="299">
        <v>10.927806534489351</v>
      </c>
      <c r="AE70" s="299">
        <v>10.927806534489351</v>
      </c>
      <c r="AF70" s="299">
        <v>10.879732369415944</v>
      </c>
      <c r="AG70" s="299">
        <v>10.879732369415944</v>
      </c>
      <c r="AH70" s="299">
        <v>10.879732369415944</v>
      </c>
      <c r="AI70" s="1"/>
    </row>
    <row r="71" spans="2:38" ht="13.5" customHeight="1">
      <c r="B71" s="228"/>
      <c r="C71" s="21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99"/>
      <c r="AH71" s="343"/>
      <c r="AI71" s="1"/>
      <c r="AL71" s="172"/>
    </row>
    <row r="72" spans="2:38" ht="13.5" customHeight="1">
      <c r="B72" s="23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2:38" ht="13.5" customHeight="1">
      <c r="B73" s="1" t="s">
        <v>180</v>
      </c>
      <c r="C73" s="67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2:38" ht="13.2">
      <c r="B74" s="286" t="s">
        <v>135</v>
      </c>
      <c r="C74" s="286" t="s">
        <v>136</v>
      </c>
      <c r="D74" s="127">
        <v>1990</v>
      </c>
      <c r="E74" s="127">
        <f t="shared" ref="E74:R74" si="105">D74+1</f>
        <v>1991</v>
      </c>
      <c r="F74" s="127">
        <f t="shared" si="105"/>
        <v>1992</v>
      </c>
      <c r="G74" s="127">
        <f t="shared" si="105"/>
        <v>1993</v>
      </c>
      <c r="H74" s="127">
        <f t="shared" si="105"/>
        <v>1994</v>
      </c>
      <c r="I74" s="127">
        <f t="shared" si="105"/>
        <v>1995</v>
      </c>
      <c r="J74" s="127">
        <f t="shared" si="105"/>
        <v>1996</v>
      </c>
      <c r="K74" s="127">
        <f t="shared" si="105"/>
        <v>1997</v>
      </c>
      <c r="L74" s="127">
        <f t="shared" si="105"/>
        <v>1998</v>
      </c>
      <c r="M74" s="127">
        <f t="shared" si="105"/>
        <v>1999</v>
      </c>
      <c r="N74" s="127">
        <f t="shared" si="105"/>
        <v>2000</v>
      </c>
      <c r="O74" s="127">
        <f t="shared" si="105"/>
        <v>2001</v>
      </c>
      <c r="P74" s="127">
        <f t="shared" si="105"/>
        <v>2002</v>
      </c>
      <c r="Q74" s="127">
        <f t="shared" si="105"/>
        <v>2003</v>
      </c>
      <c r="R74" s="127">
        <f t="shared" si="105"/>
        <v>2004</v>
      </c>
      <c r="S74" s="127">
        <f t="shared" ref="S74:AH74" si="106">R74+1</f>
        <v>2005</v>
      </c>
      <c r="T74" s="127">
        <f t="shared" si="106"/>
        <v>2006</v>
      </c>
      <c r="U74" s="127">
        <f t="shared" si="106"/>
        <v>2007</v>
      </c>
      <c r="V74" s="127">
        <f t="shared" si="106"/>
        <v>2008</v>
      </c>
      <c r="W74" s="127">
        <f t="shared" si="106"/>
        <v>2009</v>
      </c>
      <c r="X74" s="127">
        <f t="shared" si="106"/>
        <v>2010</v>
      </c>
      <c r="Y74" s="127">
        <f t="shared" si="106"/>
        <v>2011</v>
      </c>
      <c r="Z74" s="127">
        <f t="shared" si="106"/>
        <v>2012</v>
      </c>
      <c r="AA74" s="127">
        <f t="shared" si="106"/>
        <v>2013</v>
      </c>
      <c r="AB74" s="127">
        <f t="shared" si="106"/>
        <v>2014</v>
      </c>
      <c r="AC74" s="127">
        <f t="shared" si="106"/>
        <v>2015</v>
      </c>
      <c r="AD74" s="127">
        <f t="shared" si="106"/>
        <v>2016</v>
      </c>
      <c r="AE74" s="127">
        <f t="shared" si="106"/>
        <v>2017</v>
      </c>
      <c r="AF74" s="127">
        <f t="shared" si="106"/>
        <v>2018</v>
      </c>
      <c r="AG74" s="127">
        <f t="shared" si="106"/>
        <v>2019</v>
      </c>
      <c r="AH74" s="127">
        <f t="shared" si="106"/>
        <v>2020</v>
      </c>
      <c r="AI74" s="1"/>
    </row>
    <row r="75" spans="2:38" ht="15.9" customHeight="1">
      <c r="B75" s="124" t="s">
        <v>181</v>
      </c>
      <c r="C75" s="147" t="s">
        <v>182</v>
      </c>
      <c r="D75" s="287">
        <v>189714</v>
      </c>
      <c r="E75" s="287">
        <v>176578</v>
      </c>
      <c r="F75" s="287">
        <v>190656</v>
      </c>
      <c r="G75" s="287">
        <v>213355</v>
      </c>
      <c r="H75" s="287">
        <v>342148</v>
      </c>
      <c r="I75" s="287">
        <v>477539</v>
      </c>
      <c r="J75" s="287">
        <v>443661</v>
      </c>
      <c r="K75" s="287">
        <v>435740</v>
      </c>
      <c r="L75" s="287">
        <v>310695</v>
      </c>
      <c r="M75" s="287">
        <v>467436</v>
      </c>
      <c r="N75" s="287">
        <v>406958</v>
      </c>
      <c r="O75" s="287">
        <v>268562</v>
      </c>
      <c r="P75" s="287">
        <v>156218</v>
      </c>
      <c r="Q75" s="287">
        <v>97777</v>
      </c>
      <c r="R75" s="287">
        <v>91729</v>
      </c>
      <c r="S75" s="287">
        <v>92453</v>
      </c>
      <c r="T75" s="287">
        <v>80755</v>
      </c>
      <c r="U75" s="287">
        <v>77214</v>
      </c>
      <c r="V75" s="287">
        <v>67062</v>
      </c>
      <c r="W75" s="287">
        <v>72045</v>
      </c>
      <c r="X75" s="287">
        <v>70067</v>
      </c>
      <c r="Y75" s="287">
        <v>67646</v>
      </c>
      <c r="Z75" s="287">
        <v>67869</v>
      </c>
      <c r="AA75" s="287">
        <v>71494</v>
      </c>
      <c r="AB75" s="287">
        <v>66079</v>
      </c>
      <c r="AC75" s="287">
        <v>73612</v>
      </c>
      <c r="AD75" s="287">
        <v>18421</v>
      </c>
      <c r="AE75" s="287" t="s">
        <v>473</v>
      </c>
      <c r="AF75" s="287" t="s">
        <v>473</v>
      </c>
      <c r="AG75" s="287" t="s">
        <v>473</v>
      </c>
      <c r="AH75" s="287" t="s">
        <v>473</v>
      </c>
      <c r="AI75" s="199"/>
    </row>
    <row r="76" spans="2:38" ht="15.9" customHeight="1">
      <c r="B76" s="124" t="s">
        <v>183</v>
      </c>
      <c r="C76" s="147" t="s">
        <v>184</v>
      </c>
      <c r="D76" s="287">
        <v>226593</v>
      </c>
      <c r="E76" s="287">
        <v>226018</v>
      </c>
      <c r="F76" s="287">
        <v>205829</v>
      </c>
      <c r="G76" s="287">
        <v>168093</v>
      </c>
      <c r="H76" s="287">
        <v>141525</v>
      </c>
      <c r="I76" s="287">
        <v>45932</v>
      </c>
      <c r="J76" s="287">
        <v>70713</v>
      </c>
      <c r="K76" s="287">
        <v>99342</v>
      </c>
      <c r="L76" s="287">
        <v>107392</v>
      </c>
      <c r="M76" s="287">
        <v>21473</v>
      </c>
      <c r="N76" s="287">
        <v>5991</v>
      </c>
      <c r="O76" s="287">
        <v>33804</v>
      </c>
      <c r="P76" s="287">
        <v>44772</v>
      </c>
      <c r="Q76" s="287" t="s">
        <v>473</v>
      </c>
      <c r="R76" s="287" t="s">
        <v>473</v>
      </c>
      <c r="S76" s="287" t="s">
        <v>473</v>
      </c>
      <c r="T76" s="287" t="s">
        <v>473</v>
      </c>
      <c r="U76" s="287" t="s">
        <v>473</v>
      </c>
      <c r="V76" s="287" t="s">
        <v>473</v>
      </c>
      <c r="W76" s="287" t="s">
        <v>473</v>
      </c>
      <c r="X76" s="287" t="s">
        <v>473</v>
      </c>
      <c r="Y76" s="287" t="s">
        <v>473</v>
      </c>
      <c r="Z76" s="287" t="s">
        <v>473</v>
      </c>
      <c r="AA76" s="287" t="s">
        <v>473</v>
      </c>
      <c r="AB76" s="287" t="s">
        <v>473</v>
      </c>
      <c r="AC76" s="287" t="s">
        <v>473</v>
      </c>
      <c r="AD76" s="287" t="s">
        <v>473</v>
      </c>
      <c r="AE76" s="287" t="s">
        <v>473</v>
      </c>
      <c r="AF76" s="287" t="s">
        <v>473</v>
      </c>
      <c r="AG76" s="287" t="s">
        <v>473</v>
      </c>
      <c r="AH76" s="287" t="s">
        <v>473</v>
      </c>
      <c r="AI76" s="1"/>
    </row>
    <row r="77" spans="2:38" ht="15.9" customHeight="1">
      <c r="B77" s="124" t="s">
        <v>185</v>
      </c>
      <c r="C77" s="147" t="s">
        <v>186</v>
      </c>
      <c r="D77" s="287" t="s">
        <v>474</v>
      </c>
      <c r="E77" s="287" t="s">
        <v>474</v>
      </c>
      <c r="F77" s="287" t="s">
        <v>474</v>
      </c>
      <c r="G77" s="287">
        <v>198704</v>
      </c>
      <c r="H77" s="287">
        <v>208815</v>
      </c>
      <c r="I77" s="287">
        <v>230972</v>
      </c>
      <c r="J77" s="287">
        <v>240750</v>
      </c>
      <c r="K77" s="287">
        <v>236330</v>
      </c>
      <c r="L77" s="287">
        <v>233075</v>
      </c>
      <c r="M77" s="287">
        <v>227997</v>
      </c>
      <c r="N77" s="287">
        <v>240200</v>
      </c>
      <c r="O77" s="287">
        <v>261287</v>
      </c>
      <c r="P77" s="287">
        <v>225168</v>
      </c>
      <c r="Q77" s="287">
        <v>168645</v>
      </c>
      <c r="R77" s="287">
        <v>167345</v>
      </c>
      <c r="S77" s="287">
        <v>147502</v>
      </c>
      <c r="T77" s="287">
        <v>149927</v>
      </c>
      <c r="U77" s="287">
        <v>144196</v>
      </c>
      <c r="V77" s="287">
        <v>151553</v>
      </c>
      <c r="W77" s="287">
        <v>140783</v>
      </c>
      <c r="X77" s="287">
        <v>143634</v>
      </c>
      <c r="Y77" s="287">
        <v>126809</v>
      </c>
      <c r="Z77" s="287" t="s">
        <v>473</v>
      </c>
      <c r="AA77" s="287" t="s">
        <v>473</v>
      </c>
      <c r="AB77" s="287" t="s">
        <v>473</v>
      </c>
      <c r="AC77" s="287" t="s">
        <v>473</v>
      </c>
      <c r="AD77" s="287" t="s">
        <v>473</v>
      </c>
      <c r="AE77" s="287" t="s">
        <v>473</v>
      </c>
      <c r="AF77" s="287" t="s">
        <v>473</v>
      </c>
      <c r="AG77" s="287" t="s">
        <v>473</v>
      </c>
      <c r="AH77" s="287" t="s">
        <v>473</v>
      </c>
      <c r="AI77" s="1"/>
    </row>
    <row r="78" spans="2:38" ht="15.9" customHeight="1">
      <c r="B78" s="124" t="s">
        <v>187</v>
      </c>
      <c r="C78" s="147" t="s">
        <v>186</v>
      </c>
      <c r="D78" s="287" t="s">
        <v>474</v>
      </c>
      <c r="E78" s="287" t="s">
        <v>474</v>
      </c>
      <c r="F78" s="287" t="s">
        <v>474</v>
      </c>
      <c r="G78" s="287" t="s">
        <v>474</v>
      </c>
      <c r="H78" s="287" t="s">
        <v>474</v>
      </c>
      <c r="I78" s="287">
        <v>100468</v>
      </c>
      <c r="J78" s="287">
        <v>103400</v>
      </c>
      <c r="K78" s="287">
        <v>99906</v>
      </c>
      <c r="L78" s="287">
        <v>74733</v>
      </c>
      <c r="M78" s="287">
        <v>80485</v>
      </c>
      <c r="N78" s="287">
        <v>86873</v>
      </c>
      <c r="O78" s="287">
        <v>80775</v>
      </c>
      <c r="P78" s="287">
        <v>65843</v>
      </c>
      <c r="Q78" s="287">
        <v>77315</v>
      </c>
      <c r="R78" s="287">
        <v>70948</v>
      </c>
      <c r="S78" s="287">
        <v>77299</v>
      </c>
      <c r="T78" s="287">
        <v>67225</v>
      </c>
      <c r="U78" s="287">
        <v>50986</v>
      </c>
      <c r="V78" s="287">
        <v>50260</v>
      </c>
      <c r="W78" s="287">
        <v>21773</v>
      </c>
      <c r="X78" s="287">
        <v>41640</v>
      </c>
      <c r="Y78" s="287">
        <v>41169</v>
      </c>
      <c r="Z78" s="287">
        <v>45808</v>
      </c>
      <c r="AA78" s="287">
        <v>47956</v>
      </c>
      <c r="AB78" s="287">
        <v>51858</v>
      </c>
      <c r="AC78" s="287">
        <v>17498</v>
      </c>
      <c r="AD78" s="287">
        <v>637</v>
      </c>
      <c r="AE78" s="287">
        <v>979</v>
      </c>
      <c r="AF78" s="287">
        <v>1011</v>
      </c>
      <c r="AG78" s="287">
        <v>906</v>
      </c>
      <c r="AH78" s="287">
        <v>941</v>
      </c>
      <c r="AI78" s="1"/>
    </row>
    <row r="79" spans="2:38" ht="15.9" customHeight="1">
      <c r="B79" s="124" t="s">
        <v>188</v>
      </c>
      <c r="C79" s="147" t="s">
        <v>184</v>
      </c>
      <c r="D79" s="287" t="s">
        <v>474</v>
      </c>
      <c r="E79" s="287" t="s">
        <v>474</v>
      </c>
      <c r="F79" s="287" t="s">
        <v>474</v>
      </c>
      <c r="G79" s="287">
        <v>209041</v>
      </c>
      <c r="H79" s="287">
        <v>212879</v>
      </c>
      <c r="I79" s="287">
        <v>209839</v>
      </c>
      <c r="J79" s="287">
        <v>52217</v>
      </c>
      <c r="K79" s="287">
        <v>31577</v>
      </c>
      <c r="L79" s="287">
        <v>690</v>
      </c>
      <c r="M79" s="287">
        <v>1032</v>
      </c>
      <c r="N79" s="287">
        <v>726</v>
      </c>
      <c r="O79" s="287">
        <v>843</v>
      </c>
      <c r="P79" s="287">
        <v>1003</v>
      </c>
      <c r="Q79" s="287">
        <v>1014</v>
      </c>
      <c r="R79" s="287">
        <v>838</v>
      </c>
      <c r="S79" s="287">
        <v>1239</v>
      </c>
      <c r="T79" s="287">
        <v>1066</v>
      </c>
      <c r="U79" s="287">
        <v>763</v>
      </c>
      <c r="V79" s="287">
        <v>802</v>
      </c>
      <c r="W79" s="287">
        <v>522</v>
      </c>
      <c r="X79" s="287">
        <v>629</v>
      </c>
      <c r="Y79" s="287">
        <v>879</v>
      </c>
      <c r="Z79" s="287">
        <v>390</v>
      </c>
      <c r="AA79" s="287">
        <v>919</v>
      </c>
      <c r="AB79" s="287">
        <v>787</v>
      </c>
      <c r="AC79" s="287">
        <v>362</v>
      </c>
      <c r="AD79" s="287">
        <v>891</v>
      </c>
      <c r="AE79" s="287">
        <v>483</v>
      </c>
      <c r="AF79" s="287">
        <v>928</v>
      </c>
      <c r="AG79" s="287">
        <v>450</v>
      </c>
      <c r="AH79" s="287">
        <v>845</v>
      </c>
      <c r="AI79" s="1"/>
    </row>
    <row r="80" spans="2:38" ht="15.9" customHeight="1">
      <c r="B80" s="124" t="s">
        <v>189</v>
      </c>
      <c r="C80" s="147" t="s">
        <v>184</v>
      </c>
      <c r="D80" s="287" t="s">
        <v>474</v>
      </c>
      <c r="E80" s="287" t="s">
        <v>474</v>
      </c>
      <c r="F80" s="287" t="s">
        <v>474</v>
      </c>
      <c r="G80" s="287">
        <v>259031</v>
      </c>
      <c r="H80" s="287">
        <v>265807</v>
      </c>
      <c r="I80" s="287">
        <v>273125</v>
      </c>
      <c r="J80" s="287">
        <v>381885</v>
      </c>
      <c r="K80" s="287">
        <v>372838</v>
      </c>
      <c r="L80" s="287">
        <v>383438</v>
      </c>
      <c r="M80" s="287">
        <v>435966</v>
      </c>
      <c r="N80" s="287">
        <v>420862</v>
      </c>
      <c r="O80" s="287">
        <v>427244</v>
      </c>
      <c r="P80" s="287">
        <v>385680</v>
      </c>
      <c r="Q80" s="287">
        <v>390357</v>
      </c>
      <c r="R80" s="287">
        <v>373492</v>
      </c>
      <c r="S80" s="287">
        <v>353983</v>
      </c>
      <c r="T80" s="287">
        <v>365068</v>
      </c>
      <c r="U80" s="287">
        <v>407213</v>
      </c>
      <c r="V80" s="287">
        <v>336633</v>
      </c>
      <c r="W80" s="287">
        <v>351594</v>
      </c>
      <c r="X80" s="287">
        <v>394116</v>
      </c>
      <c r="Y80" s="287">
        <v>365340</v>
      </c>
      <c r="Z80" s="287">
        <v>405557</v>
      </c>
      <c r="AA80" s="287">
        <v>401721</v>
      </c>
      <c r="AB80" s="287">
        <v>426743</v>
      </c>
      <c r="AC80" s="287">
        <v>468684</v>
      </c>
      <c r="AD80" s="287">
        <v>416722</v>
      </c>
      <c r="AE80" s="287">
        <v>462107</v>
      </c>
      <c r="AF80" s="287">
        <v>371819</v>
      </c>
      <c r="AG80" s="287">
        <v>454952</v>
      </c>
      <c r="AH80" s="287">
        <v>347107</v>
      </c>
      <c r="AI80" s="1"/>
    </row>
    <row r="81" spans="2:38" ht="15.9" customHeight="1">
      <c r="B81" s="124" t="s">
        <v>190</v>
      </c>
      <c r="C81" s="147" t="s">
        <v>184</v>
      </c>
      <c r="D81" s="287" t="s">
        <v>474</v>
      </c>
      <c r="E81" s="287" t="s">
        <v>474</v>
      </c>
      <c r="F81" s="287" t="s">
        <v>474</v>
      </c>
      <c r="G81" s="287">
        <v>72926</v>
      </c>
      <c r="H81" s="287" t="s">
        <v>474</v>
      </c>
      <c r="I81" s="287">
        <v>46501</v>
      </c>
      <c r="J81" s="287">
        <v>50630</v>
      </c>
      <c r="K81" s="287">
        <v>30175</v>
      </c>
      <c r="L81" s="287">
        <v>12962</v>
      </c>
      <c r="M81" s="287">
        <v>22350</v>
      </c>
      <c r="N81" s="287">
        <v>23395</v>
      </c>
      <c r="O81" s="287">
        <v>21404</v>
      </c>
      <c r="P81" s="287">
        <v>109681</v>
      </c>
      <c r="Q81" s="287">
        <v>139773</v>
      </c>
      <c r="R81" s="287">
        <v>176140</v>
      </c>
      <c r="S81" s="287">
        <v>165606</v>
      </c>
      <c r="T81" s="287">
        <v>180923</v>
      </c>
      <c r="U81" s="287">
        <v>180161</v>
      </c>
      <c r="V81" s="287">
        <v>162342</v>
      </c>
      <c r="W81" s="287">
        <v>145699</v>
      </c>
      <c r="X81" s="287">
        <v>157918</v>
      </c>
      <c r="Y81" s="287">
        <v>161588</v>
      </c>
      <c r="Z81" s="287">
        <v>169109</v>
      </c>
      <c r="AA81" s="287">
        <v>168155</v>
      </c>
      <c r="AB81" s="287">
        <v>127824</v>
      </c>
      <c r="AC81" s="287">
        <v>122453</v>
      </c>
      <c r="AD81" s="287">
        <v>131446</v>
      </c>
      <c r="AE81" s="287">
        <v>122081</v>
      </c>
      <c r="AF81" s="287">
        <v>122818</v>
      </c>
      <c r="AG81" s="287">
        <v>122555</v>
      </c>
      <c r="AH81" s="287">
        <v>132158</v>
      </c>
      <c r="AI81" s="1"/>
    </row>
    <row r="82" spans="2:38" ht="15.9" customHeight="1">
      <c r="B82" s="124" t="s">
        <v>191</v>
      </c>
      <c r="C82" s="147" t="s">
        <v>186</v>
      </c>
      <c r="D82" s="287" t="s">
        <v>474</v>
      </c>
      <c r="E82" s="287" t="s">
        <v>474</v>
      </c>
      <c r="F82" s="287" t="s">
        <v>474</v>
      </c>
      <c r="G82" s="287">
        <v>33012</v>
      </c>
      <c r="H82" s="287">
        <v>36198</v>
      </c>
      <c r="I82" s="287">
        <v>35860</v>
      </c>
      <c r="J82" s="287">
        <v>33392</v>
      </c>
      <c r="K82" s="287">
        <v>26113</v>
      </c>
      <c r="L82" s="287">
        <v>50604</v>
      </c>
      <c r="M82" s="287">
        <v>58166</v>
      </c>
      <c r="N82" s="287">
        <v>55333</v>
      </c>
      <c r="O82" s="287">
        <v>3835</v>
      </c>
      <c r="P82" s="287" t="s">
        <v>473</v>
      </c>
      <c r="Q82" s="287" t="s">
        <v>473</v>
      </c>
      <c r="R82" s="287" t="s">
        <v>473</v>
      </c>
      <c r="S82" s="287" t="s">
        <v>473</v>
      </c>
      <c r="T82" s="287" t="s">
        <v>473</v>
      </c>
      <c r="U82" s="287" t="s">
        <v>473</v>
      </c>
      <c r="V82" s="287" t="s">
        <v>473</v>
      </c>
      <c r="W82" s="287" t="s">
        <v>473</v>
      </c>
      <c r="X82" s="287" t="s">
        <v>473</v>
      </c>
      <c r="Y82" s="287" t="s">
        <v>473</v>
      </c>
      <c r="Z82" s="287" t="s">
        <v>473</v>
      </c>
      <c r="AA82" s="287" t="s">
        <v>473</v>
      </c>
      <c r="AB82" s="287" t="s">
        <v>473</v>
      </c>
      <c r="AC82" s="287" t="s">
        <v>473</v>
      </c>
      <c r="AD82" s="287" t="s">
        <v>473</v>
      </c>
      <c r="AE82" s="287" t="s">
        <v>473</v>
      </c>
      <c r="AF82" s="287" t="s">
        <v>473</v>
      </c>
      <c r="AG82" s="287" t="s">
        <v>473</v>
      </c>
      <c r="AH82" s="287" t="s">
        <v>473</v>
      </c>
      <c r="AI82" s="1"/>
    </row>
    <row r="83" spans="2:38" ht="13.5" customHeight="1">
      <c r="B83" s="211"/>
      <c r="C83" s="21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69"/>
      <c r="Y83" s="69"/>
      <c r="Z83" s="69"/>
      <c r="AA83" s="69"/>
      <c r="AB83" s="69"/>
      <c r="AC83" s="69"/>
      <c r="AD83" s="69"/>
      <c r="AE83" s="69"/>
      <c r="AF83" s="69"/>
      <c r="AG83" s="213"/>
      <c r="AH83" s="213"/>
      <c r="AI83" s="1"/>
      <c r="AL83" s="172"/>
    </row>
    <row r="84" spans="2:38" ht="13.5" customHeight="1">
      <c r="B84" s="1" t="s">
        <v>192</v>
      </c>
      <c r="C84" s="67"/>
      <c r="D84" s="24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1"/>
    </row>
    <row r="85" spans="2:38" ht="13.5" customHeight="1">
      <c r="B85" s="286" t="s">
        <v>135</v>
      </c>
      <c r="C85" s="286" t="s">
        <v>136</v>
      </c>
      <c r="D85" s="127">
        <v>1990</v>
      </c>
      <c r="E85" s="127">
        <f t="shared" ref="E85:R85" si="107">D85+1</f>
        <v>1991</v>
      </c>
      <c r="F85" s="127">
        <f t="shared" si="107"/>
        <v>1992</v>
      </c>
      <c r="G85" s="127">
        <f t="shared" si="107"/>
        <v>1993</v>
      </c>
      <c r="H85" s="127">
        <f t="shared" si="107"/>
        <v>1994</v>
      </c>
      <c r="I85" s="127">
        <f t="shared" si="107"/>
        <v>1995</v>
      </c>
      <c r="J85" s="127">
        <f t="shared" si="107"/>
        <v>1996</v>
      </c>
      <c r="K85" s="127">
        <f t="shared" si="107"/>
        <v>1997</v>
      </c>
      <c r="L85" s="127">
        <f t="shared" si="107"/>
        <v>1998</v>
      </c>
      <c r="M85" s="127">
        <f t="shared" si="107"/>
        <v>1999</v>
      </c>
      <c r="N85" s="127">
        <f t="shared" si="107"/>
        <v>2000</v>
      </c>
      <c r="O85" s="127">
        <f t="shared" si="107"/>
        <v>2001</v>
      </c>
      <c r="P85" s="127">
        <f t="shared" si="107"/>
        <v>2002</v>
      </c>
      <c r="Q85" s="127">
        <f t="shared" si="107"/>
        <v>2003</v>
      </c>
      <c r="R85" s="127">
        <f t="shared" si="107"/>
        <v>2004</v>
      </c>
      <c r="S85" s="127">
        <f t="shared" ref="S85:AH85" si="108">R85+1</f>
        <v>2005</v>
      </c>
      <c r="T85" s="127">
        <f t="shared" si="108"/>
        <v>2006</v>
      </c>
      <c r="U85" s="127">
        <f t="shared" si="108"/>
        <v>2007</v>
      </c>
      <c r="V85" s="127">
        <f t="shared" si="108"/>
        <v>2008</v>
      </c>
      <c r="W85" s="127">
        <f t="shared" si="108"/>
        <v>2009</v>
      </c>
      <c r="X85" s="127">
        <f t="shared" si="108"/>
        <v>2010</v>
      </c>
      <c r="Y85" s="127">
        <f t="shared" si="108"/>
        <v>2011</v>
      </c>
      <c r="Z85" s="127">
        <f t="shared" si="108"/>
        <v>2012</v>
      </c>
      <c r="AA85" s="127">
        <f t="shared" si="108"/>
        <v>2013</v>
      </c>
      <c r="AB85" s="127">
        <f t="shared" si="108"/>
        <v>2014</v>
      </c>
      <c r="AC85" s="127">
        <f t="shared" si="108"/>
        <v>2015</v>
      </c>
      <c r="AD85" s="127">
        <f t="shared" si="108"/>
        <v>2016</v>
      </c>
      <c r="AE85" s="127">
        <f t="shared" si="108"/>
        <v>2017</v>
      </c>
      <c r="AF85" s="127">
        <f t="shared" si="108"/>
        <v>2018</v>
      </c>
      <c r="AG85" s="127">
        <f t="shared" si="108"/>
        <v>2019</v>
      </c>
      <c r="AH85" s="127">
        <f t="shared" si="108"/>
        <v>2020</v>
      </c>
      <c r="AI85" s="1"/>
    </row>
    <row r="86" spans="2:38" ht="15.9" customHeight="1">
      <c r="B86" s="124" t="s">
        <v>193</v>
      </c>
      <c r="C86" s="147" t="s">
        <v>194</v>
      </c>
      <c r="D86" s="300">
        <v>3.5005668934240362</v>
      </c>
      <c r="E86" s="300">
        <v>3.4776511435252075</v>
      </c>
      <c r="F86" s="300">
        <v>3.5155862381809677</v>
      </c>
      <c r="G86" s="300">
        <v>3.5738243728963504</v>
      </c>
      <c r="H86" s="300">
        <v>3.545485745729108</v>
      </c>
      <c r="I86" s="300">
        <v>3.5069711744076639</v>
      </c>
      <c r="J86" s="300">
        <v>3.5736248617081627</v>
      </c>
      <c r="K86" s="300">
        <v>3.659560528098194</v>
      </c>
      <c r="L86" s="300">
        <v>4.0423319341052339</v>
      </c>
      <c r="M86" s="300">
        <v>3.8456089218126985</v>
      </c>
      <c r="N86" s="300">
        <v>3.92</v>
      </c>
      <c r="O86" s="300">
        <v>3.91</v>
      </c>
      <c r="P86" s="300">
        <v>3.81</v>
      </c>
      <c r="Q86" s="300">
        <v>4.2</v>
      </c>
      <c r="R86" s="300">
        <v>4.34</v>
      </c>
      <c r="S86" s="300">
        <v>4.18</v>
      </c>
      <c r="T86" s="300">
        <v>3.34</v>
      </c>
      <c r="U86" s="300">
        <v>3.22</v>
      </c>
      <c r="V86" s="300">
        <v>3.35</v>
      </c>
      <c r="W86" s="300">
        <v>3.34</v>
      </c>
      <c r="X86" s="300">
        <v>3.58</v>
      </c>
      <c r="Y86" s="300">
        <v>3.49</v>
      </c>
      <c r="Z86" s="300">
        <v>3.38</v>
      </c>
      <c r="AA86" s="300">
        <v>3.55</v>
      </c>
      <c r="AB86" s="300">
        <v>3.54</v>
      </c>
      <c r="AC86" s="300">
        <v>3.6</v>
      </c>
      <c r="AD86" s="300">
        <v>3.59</v>
      </c>
      <c r="AE86" s="300">
        <v>3.27</v>
      </c>
      <c r="AF86" s="300">
        <v>3.26</v>
      </c>
      <c r="AG86" s="300">
        <v>3.28</v>
      </c>
      <c r="AH86" s="300">
        <v>3</v>
      </c>
      <c r="AI86" s="199"/>
    </row>
    <row r="87" spans="2:38" ht="13.5" customHeight="1">
      <c r="B87" s="211"/>
      <c r="C87" s="21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99"/>
      <c r="AH87" s="343"/>
      <c r="AI87" s="1"/>
      <c r="AL87" s="172"/>
    </row>
    <row r="88" spans="2:38" ht="13.5" customHeight="1">
      <c r="B88" s="1" t="s">
        <v>195</v>
      </c>
      <c r="C88" s="67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1"/>
    </row>
    <row r="89" spans="2:38" ht="13.2">
      <c r="B89" s="286" t="s">
        <v>135</v>
      </c>
      <c r="C89" s="286" t="s">
        <v>136</v>
      </c>
      <c r="D89" s="127">
        <v>1990</v>
      </c>
      <c r="E89" s="127">
        <f t="shared" ref="E89:R89" si="109">D89+1</f>
        <v>1991</v>
      </c>
      <c r="F89" s="127">
        <f t="shared" si="109"/>
        <v>1992</v>
      </c>
      <c r="G89" s="127">
        <f t="shared" si="109"/>
        <v>1993</v>
      </c>
      <c r="H89" s="127">
        <f t="shared" si="109"/>
        <v>1994</v>
      </c>
      <c r="I89" s="127">
        <f t="shared" si="109"/>
        <v>1995</v>
      </c>
      <c r="J89" s="127">
        <f t="shared" si="109"/>
        <v>1996</v>
      </c>
      <c r="K89" s="127">
        <f t="shared" si="109"/>
        <v>1997</v>
      </c>
      <c r="L89" s="127">
        <f t="shared" si="109"/>
        <v>1998</v>
      </c>
      <c r="M89" s="127">
        <f t="shared" si="109"/>
        <v>1999</v>
      </c>
      <c r="N89" s="127">
        <f t="shared" si="109"/>
        <v>2000</v>
      </c>
      <c r="O89" s="127">
        <f t="shared" si="109"/>
        <v>2001</v>
      </c>
      <c r="P89" s="127">
        <f t="shared" si="109"/>
        <v>2002</v>
      </c>
      <c r="Q89" s="127">
        <f t="shared" si="109"/>
        <v>2003</v>
      </c>
      <c r="R89" s="127">
        <f t="shared" si="109"/>
        <v>2004</v>
      </c>
      <c r="S89" s="127">
        <f t="shared" ref="S89:AH89" si="110">R89+1</f>
        <v>2005</v>
      </c>
      <c r="T89" s="127">
        <f t="shared" si="110"/>
        <v>2006</v>
      </c>
      <c r="U89" s="127">
        <f t="shared" si="110"/>
        <v>2007</v>
      </c>
      <c r="V89" s="127">
        <f t="shared" si="110"/>
        <v>2008</v>
      </c>
      <c r="W89" s="127">
        <f t="shared" si="110"/>
        <v>2009</v>
      </c>
      <c r="X89" s="127">
        <f t="shared" si="110"/>
        <v>2010</v>
      </c>
      <c r="Y89" s="127">
        <f t="shared" si="110"/>
        <v>2011</v>
      </c>
      <c r="Z89" s="127">
        <f t="shared" si="110"/>
        <v>2012</v>
      </c>
      <c r="AA89" s="127">
        <f t="shared" si="110"/>
        <v>2013</v>
      </c>
      <c r="AB89" s="127">
        <f t="shared" si="110"/>
        <v>2014</v>
      </c>
      <c r="AC89" s="127">
        <f t="shared" si="110"/>
        <v>2015</v>
      </c>
      <c r="AD89" s="127">
        <f t="shared" si="110"/>
        <v>2016</v>
      </c>
      <c r="AE89" s="127">
        <f t="shared" si="110"/>
        <v>2017</v>
      </c>
      <c r="AF89" s="127">
        <f t="shared" si="110"/>
        <v>2018</v>
      </c>
      <c r="AG89" s="127">
        <f t="shared" si="110"/>
        <v>2019</v>
      </c>
      <c r="AH89" s="127">
        <f t="shared" si="110"/>
        <v>2020</v>
      </c>
      <c r="AI89" s="1"/>
    </row>
    <row r="90" spans="2:38" ht="15.9" customHeight="1">
      <c r="B90" s="124" t="s">
        <v>196</v>
      </c>
      <c r="C90" s="147" t="s">
        <v>154</v>
      </c>
      <c r="D90" s="287">
        <v>705.6</v>
      </c>
      <c r="E90" s="287">
        <v>707.37400000000002</v>
      </c>
      <c r="F90" s="287">
        <v>705.43</v>
      </c>
      <c r="G90" s="287">
        <v>682.74199999999996</v>
      </c>
      <c r="H90" s="287">
        <v>705.12199999999996</v>
      </c>
      <c r="I90" s="287">
        <v>701.46</v>
      </c>
      <c r="J90" s="287">
        <v>671.58699999999999</v>
      </c>
      <c r="K90" s="287">
        <v>677.67700000000002</v>
      </c>
      <c r="L90" s="287">
        <v>630.82399999999996</v>
      </c>
      <c r="M90" s="287">
        <v>642.29100000000005</v>
      </c>
      <c r="N90" s="287">
        <v>655.64499999999998</v>
      </c>
      <c r="O90" s="287">
        <v>603.39300000000003</v>
      </c>
      <c r="P90" s="287">
        <v>637.11800000000005</v>
      </c>
      <c r="Q90" s="287">
        <v>617.21100000000001</v>
      </c>
      <c r="R90" s="287">
        <v>608.52300000000002</v>
      </c>
      <c r="S90" s="287">
        <v>602.34799999999996</v>
      </c>
      <c r="T90" s="287">
        <v>682.68</v>
      </c>
      <c r="U90" s="287">
        <v>590.33199999999999</v>
      </c>
      <c r="V90" s="287">
        <v>484.07</v>
      </c>
      <c r="W90" s="287">
        <v>460.6</v>
      </c>
      <c r="X90" s="287">
        <v>506.07100000000003</v>
      </c>
      <c r="Y90" s="287">
        <v>426.34899999999999</v>
      </c>
      <c r="Z90" s="287">
        <v>452.91800000000001</v>
      </c>
      <c r="AA90" s="287">
        <v>433.78500000000003</v>
      </c>
      <c r="AB90" s="287">
        <v>437.24099999999999</v>
      </c>
      <c r="AC90" s="287">
        <v>388.40800000000002</v>
      </c>
      <c r="AD90" s="287">
        <v>356.38799999999998</v>
      </c>
      <c r="AE90" s="287">
        <v>355.01799999999997</v>
      </c>
      <c r="AF90" s="287">
        <v>327.83100000000002</v>
      </c>
      <c r="AG90" s="287">
        <v>311.02199999999999</v>
      </c>
      <c r="AH90" s="287">
        <v>226.71700000000001</v>
      </c>
      <c r="AI90" s="199"/>
    </row>
    <row r="91" spans="2:38" ht="13.5" customHeight="1">
      <c r="B91" s="228"/>
      <c r="C91" s="34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99"/>
      <c r="AH91" s="343"/>
      <c r="AI91" s="1"/>
      <c r="AL91" s="172"/>
    </row>
    <row r="92" spans="2:38" ht="13.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1"/>
    </row>
    <row r="93" spans="2:38" ht="13.5" customHeight="1">
      <c r="B93" s="1" t="s">
        <v>197</v>
      </c>
      <c r="C93" s="67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1"/>
    </row>
    <row r="94" spans="2:38" ht="13.5" customHeight="1">
      <c r="B94" s="286" t="s">
        <v>135</v>
      </c>
      <c r="C94" s="286" t="s">
        <v>136</v>
      </c>
      <c r="D94" s="127">
        <v>1990</v>
      </c>
      <c r="E94" s="127">
        <f t="shared" ref="E94" si="111">D94+1</f>
        <v>1991</v>
      </c>
      <c r="F94" s="127">
        <f t="shared" ref="F94" si="112">E94+1</f>
        <v>1992</v>
      </c>
      <c r="G94" s="127">
        <f t="shared" ref="G94" si="113">F94+1</f>
        <v>1993</v>
      </c>
      <c r="H94" s="127">
        <f t="shared" ref="H94" si="114">G94+1</f>
        <v>1994</v>
      </c>
      <c r="I94" s="127">
        <f t="shared" ref="I94" si="115">H94+1</f>
        <v>1995</v>
      </c>
      <c r="J94" s="127">
        <f t="shared" ref="J94" si="116">I94+1</f>
        <v>1996</v>
      </c>
      <c r="K94" s="127">
        <f t="shared" ref="K94" si="117">J94+1</f>
        <v>1997</v>
      </c>
      <c r="L94" s="127">
        <f t="shared" ref="L94" si="118">K94+1</f>
        <v>1998</v>
      </c>
      <c r="M94" s="127">
        <f t="shared" ref="M94" si="119">L94+1</f>
        <v>1999</v>
      </c>
      <c r="N94" s="127">
        <f t="shared" ref="N94" si="120">M94+1</f>
        <v>2000</v>
      </c>
      <c r="O94" s="127">
        <f t="shared" ref="O94" si="121">N94+1</f>
        <v>2001</v>
      </c>
      <c r="P94" s="127">
        <f t="shared" ref="P94" si="122">O94+1</f>
        <v>2002</v>
      </c>
      <c r="Q94" s="127">
        <f t="shared" ref="Q94" si="123">P94+1</f>
        <v>2003</v>
      </c>
      <c r="R94" s="127">
        <f t="shared" ref="R94" si="124">Q94+1</f>
        <v>2004</v>
      </c>
      <c r="S94" s="127">
        <f t="shared" ref="S94" si="125">R94+1</f>
        <v>2005</v>
      </c>
      <c r="T94" s="127">
        <f t="shared" ref="T94" si="126">S94+1</f>
        <v>2006</v>
      </c>
      <c r="U94" s="127">
        <f t="shared" ref="U94" si="127">T94+1</f>
        <v>2007</v>
      </c>
      <c r="V94" s="127">
        <f t="shared" ref="V94" si="128">U94+1</f>
        <v>2008</v>
      </c>
      <c r="W94" s="127">
        <f t="shared" ref="W94" si="129">V94+1</f>
        <v>2009</v>
      </c>
      <c r="X94" s="127">
        <f t="shared" ref="X94" si="130">W94+1</f>
        <v>2010</v>
      </c>
      <c r="Y94" s="127">
        <f t="shared" ref="Y94" si="131">X94+1</f>
        <v>2011</v>
      </c>
      <c r="Z94" s="127">
        <f t="shared" ref="Z94" si="132">Y94+1</f>
        <v>2012</v>
      </c>
      <c r="AA94" s="127">
        <f t="shared" ref="AA94:AH94" si="133">Z94+1</f>
        <v>2013</v>
      </c>
      <c r="AB94" s="127">
        <f t="shared" si="133"/>
        <v>2014</v>
      </c>
      <c r="AC94" s="127">
        <f t="shared" si="133"/>
        <v>2015</v>
      </c>
      <c r="AD94" s="127">
        <f t="shared" si="133"/>
        <v>2016</v>
      </c>
      <c r="AE94" s="127">
        <f t="shared" si="133"/>
        <v>2017</v>
      </c>
      <c r="AF94" s="127">
        <f t="shared" si="133"/>
        <v>2018</v>
      </c>
      <c r="AG94" s="127">
        <f t="shared" si="133"/>
        <v>2019</v>
      </c>
      <c r="AH94" s="127">
        <f t="shared" si="133"/>
        <v>2020</v>
      </c>
      <c r="AI94" s="1"/>
    </row>
    <row r="95" spans="2:38" ht="15.9" customHeight="1">
      <c r="B95" s="124" t="s">
        <v>198</v>
      </c>
      <c r="C95" s="147" t="s">
        <v>154</v>
      </c>
      <c r="D95" s="167">
        <v>516.37800000000004</v>
      </c>
      <c r="E95" s="167">
        <v>537.375</v>
      </c>
      <c r="F95" s="167">
        <v>542.05999999999995</v>
      </c>
      <c r="G95" s="167">
        <v>505.721</v>
      </c>
      <c r="H95" s="167">
        <v>532.67700000000002</v>
      </c>
      <c r="I95" s="167">
        <v>545.73400000000004</v>
      </c>
      <c r="J95" s="167">
        <v>551.59</v>
      </c>
      <c r="K95" s="167">
        <v>552.05200000000002</v>
      </c>
      <c r="L95" s="167">
        <v>525.21100000000001</v>
      </c>
      <c r="M95" s="167">
        <v>598.30999999999995</v>
      </c>
      <c r="N95" s="167">
        <v>575.02800000000002</v>
      </c>
      <c r="O95" s="167">
        <v>505.54399999999998</v>
      </c>
      <c r="P95" s="167">
        <v>531.61900000000003</v>
      </c>
      <c r="Q95" s="167">
        <v>537.33900000000006</v>
      </c>
      <c r="R95" s="167">
        <v>485.33600000000001</v>
      </c>
      <c r="S95" s="167">
        <v>455.423</v>
      </c>
      <c r="T95" s="167">
        <v>470.33100000000002</v>
      </c>
      <c r="U95" s="167">
        <v>473.85399999999998</v>
      </c>
      <c r="V95" s="167">
        <v>364.75799999999998</v>
      </c>
      <c r="W95" s="167">
        <v>401.41699999999997</v>
      </c>
      <c r="X95" s="167">
        <v>411.10700000000003</v>
      </c>
      <c r="Y95" s="167">
        <v>392.41800000000001</v>
      </c>
      <c r="Z95" s="167">
        <v>366.06099999999998</v>
      </c>
      <c r="AA95" s="167">
        <v>341.50099999999998</v>
      </c>
      <c r="AB95" s="167">
        <v>265.87</v>
      </c>
      <c r="AC95" s="167">
        <v>240.786</v>
      </c>
      <c r="AD95" s="167">
        <v>220.47399999999999</v>
      </c>
      <c r="AE95" s="167">
        <v>223.297</v>
      </c>
      <c r="AF95" s="167">
        <v>210.24799999999999</v>
      </c>
      <c r="AG95" s="167">
        <v>190.32300000000001</v>
      </c>
      <c r="AH95" s="167">
        <v>196.03899999999999</v>
      </c>
      <c r="AI95" s="199"/>
    </row>
    <row r="96" spans="2:38" ht="13.5" customHeight="1">
      <c r="B96" s="228"/>
      <c r="C96" s="34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199"/>
      <c r="AH96" s="343"/>
      <c r="AI96" s="1"/>
      <c r="AL96" s="172"/>
    </row>
    <row r="97" spans="2:38" ht="13.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1"/>
    </row>
    <row r="98" spans="2:38" ht="13.5" customHeight="1">
      <c r="B98" s="1" t="s">
        <v>199</v>
      </c>
      <c r="C98" s="67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2:38" ht="13.5" customHeight="1">
      <c r="B99" s="286" t="s">
        <v>135</v>
      </c>
      <c r="C99" s="286" t="s">
        <v>136</v>
      </c>
      <c r="D99" s="127">
        <v>1990</v>
      </c>
      <c r="E99" s="127">
        <f t="shared" ref="E99:R99" si="134">D99+1</f>
        <v>1991</v>
      </c>
      <c r="F99" s="127">
        <f t="shared" si="134"/>
        <v>1992</v>
      </c>
      <c r="G99" s="127">
        <f t="shared" si="134"/>
        <v>1993</v>
      </c>
      <c r="H99" s="127">
        <f t="shared" si="134"/>
        <v>1994</v>
      </c>
      <c r="I99" s="127">
        <f t="shared" si="134"/>
        <v>1995</v>
      </c>
      <c r="J99" s="127">
        <f t="shared" si="134"/>
        <v>1996</v>
      </c>
      <c r="K99" s="127">
        <f t="shared" si="134"/>
        <v>1997</v>
      </c>
      <c r="L99" s="127">
        <f t="shared" si="134"/>
        <v>1998</v>
      </c>
      <c r="M99" s="127">
        <f t="shared" si="134"/>
        <v>1999</v>
      </c>
      <c r="N99" s="127">
        <f t="shared" si="134"/>
        <v>2000</v>
      </c>
      <c r="O99" s="127">
        <f t="shared" si="134"/>
        <v>2001</v>
      </c>
      <c r="P99" s="127">
        <f t="shared" si="134"/>
        <v>2002</v>
      </c>
      <c r="Q99" s="127">
        <f t="shared" si="134"/>
        <v>2003</v>
      </c>
      <c r="R99" s="127">
        <f t="shared" si="134"/>
        <v>2004</v>
      </c>
      <c r="S99" s="127">
        <f t="shared" ref="S99:AH99" si="135">R99+1</f>
        <v>2005</v>
      </c>
      <c r="T99" s="127">
        <f t="shared" si="135"/>
        <v>2006</v>
      </c>
      <c r="U99" s="127">
        <f t="shared" si="135"/>
        <v>2007</v>
      </c>
      <c r="V99" s="127">
        <f t="shared" si="135"/>
        <v>2008</v>
      </c>
      <c r="W99" s="127">
        <f t="shared" si="135"/>
        <v>2009</v>
      </c>
      <c r="X99" s="127">
        <f t="shared" si="135"/>
        <v>2010</v>
      </c>
      <c r="Y99" s="127">
        <f t="shared" si="135"/>
        <v>2011</v>
      </c>
      <c r="Z99" s="127">
        <f t="shared" si="135"/>
        <v>2012</v>
      </c>
      <c r="AA99" s="127">
        <f t="shared" si="135"/>
        <v>2013</v>
      </c>
      <c r="AB99" s="127">
        <f t="shared" si="135"/>
        <v>2014</v>
      </c>
      <c r="AC99" s="127">
        <f t="shared" si="135"/>
        <v>2015</v>
      </c>
      <c r="AD99" s="127">
        <f t="shared" si="135"/>
        <v>2016</v>
      </c>
      <c r="AE99" s="127">
        <f t="shared" si="135"/>
        <v>2017</v>
      </c>
      <c r="AF99" s="127">
        <f t="shared" si="135"/>
        <v>2018</v>
      </c>
      <c r="AG99" s="127">
        <f t="shared" si="135"/>
        <v>2019</v>
      </c>
      <c r="AH99" s="127">
        <f t="shared" si="135"/>
        <v>2020</v>
      </c>
      <c r="AI99" s="1"/>
    </row>
    <row r="100" spans="2:38" ht="15.9" customHeight="1">
      <c r="B100" s="124" t="s">
        <v>200</v>
      </c>
      <c r="C100" s="147" t="s">
        <v>154</v>
      </c>
      <c r="D100" s="287">
        <v>83.850999999999999</v>
      </c>
      <c r="E100" s="287">
        <v>76.772000000000006</v>
      </c>
      <c r="F100" s="287">
        <v>23.042999999999999</v>
      </c>
      <c r="G100" s="287">
        <v>45.426000000000002</v>
      </c>
      <c r="H100" s="287">
        <v>40.661999999999999</v>
      </c>
      <c r="I100" s="287">
        <v>75.498000000000005</v>
      </c>
      <c r="J100" s="287" t="s">
        <v>473</v>
      </c>
      <c r="K100" s="287" t="s">
        <v>473</v>
      </c>
      <c r="L100" s="287" t="s">
        <v>473</v>
      </c>
      <c r="M100" s="287" t="s">
        <v>473</v>
      </c>
      <c r="N100" s="287" t="s">
        <v>473</v>
      </c>
      <c r="O100" s="287" t="s">
        <v>473</v>
      </c>
      <c r="P100" s="287" t="s">
        <v>473</v>
      </c>
      <c r="Q100" s="287" t="s">
        <v>473</v>
      </c>
      <c r="R100" s="287" t="s">
        <v>473</v>
      </c>
      <c r="S100" s="287" t="s">
        <v>473</v>
      </c>
      <c r="T100" s="287" t="s">
        <v>473</v>
      </c>
      <c r="U100" s="287" t="s">
        <v>473</v>
      </c>
      <c r="V100" s="287" t="s">
        <v>473</v>
      </c>
      <c r="W100" s="287" t="s">
        <v>473</v>
      </c>
      <c r="X100" s="287" t="s">
        <v>473</v>
      </c>
      <c r="Y100" s="287" t="s">
        <v>473</v>
      </c>
      <c r="Z100" s="287" t="s">
        <v>473</v>
      </c>
      <c r="AA100" s="287" t="s">
        <v>473</v>
      </c>
      <c r="AB100" s="287" t="s">
        <v>473</v>
      </c>
      <c r="AC100" s="287" t="s">
        <v>473</v>
      </c>
      <c r="AD100" s="287" t="s">
        <v>473</v>
      </c>
      <c r="AE100" s="287" t="s">
        <v>473</v>
      </c>
      <c r="AF100" s="287" t="s">
        <v>473</v>
      </c>
      <c r="AG100" s="287" t="s">
        <v>473</v>
      </c>
      <c r="AH100" s="287" t="s">
        <v>473</v>
      </c>
      <c r="AI100" s="199"/>
      <c r="AL100" s="172"/>
    </row>
    <row r="101" spans="2:38" ht="13.5" customHeight="1">
      <c r="B101" s="228"/>
      <c r="C101" s="34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199"/>
      <c r="AH101" s="343"/>
      <c r="AI101" s="1"/>
    </row>
    <row r="102" spans="2:38" ht="13.5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1"/>
    </row>
    <row r="103" spans="2:38" ht="13.5" customHeight="1">
      <c r="B103" s="1" t="s">
        <v>201</v>
      </c>
      <c r="C103" s="67"/>
      <c r="D103" s="24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2:38" ht="13.5" customHeight="1">
      <c r="B104" s="286" t="s">
        <v>135</v>
      </c>
      <c r="C104" s="286" t="s">
        <v>136</v>
      </c>
      <c r="D104" s="127">
        <v>1990</v>
      </c>
      <c r="E104" s="127">
        <f t="shared" ref="E104:R104" si="136">D104+1</f>
        <v>1991</v>
      </c>
      <c r="F104" s="127">
        <f t="shared" si="136"/>
        <v>1992</v>
      </c>
      <c r="G104" s="127">
        <f t="shared" si="136"/>
        <v>1993</v>
      </c>
      <c r="H104" s="127">
        <f t="shared" si="136"/>
        <v>1994</v>
      </c>
      <c r="I104" s="127">
        <f t="shared" si="136"/>
        <v>1995</v>
      </c>
      <c r="J104" s="127">
        <f t="shared" si="136"/>
        <v>1996</v>
      </c>
      <c r="K104" s="127">
        <f t="shared" si="136"/>
        <v>1997</v>
      </c>
      <c r="L104" s="127">
        <f t="shared" si="136"/>
        <v>1998</v>
      </c>
      <c r="M104" s="127">
        <f t="shared" si="136"/>
        <v>1999</v>
      </c>
      <c r="N104" s="127">
        <f t="shared" si="136"/>
        <v>2000</v>
      </c>
      <c r="O104" s="127">
        <f t="shared" si="136"/>
        <v>2001</v>
      </c>
      <c r="P104" s="127">
        <f t="shared" si="136"/>
        <v>2002</v>
      </c>
      <c r="Q104" s="127">
        <f t="shared" si="136"/>
        <v>2003</v>
      </c>
      <c r="R104" s="127">
        <f t="shared" si="136"/>
        <v>2004</v>
      </c>
      <c r="S104" s="127">
        <f t="shared" ref="S104:AH104" si="137">R104+1</f>
        <v>2005</v>
      </c>
      <c r="T104" s="127">
        <f t="shared" si="137"/>
        <v>2006</v>
      </c>
      <c r="U104" s="127">
        <f t="shared" si="137"/>
        <v>2007</v>
      </c>
      <c r="V104" s="127">
        <f t="shared" si="137"/>
        <v>2008</v>
      </c>
      <c r="W104" s="127">
        <f t="shared" si="137"/>
        <v>2009</v>
      </c>
      <c r="X104" s="127">
        <f t="shared" si="137"/>
        <v>2010</v>
      </c>
      <c r="Y104" s="127">
        <f t="shared" si="137"/>
        <v>2011</v>
      </c>
      <c r="Z104" s="127">
        <f t="shared" si="137"/>
        <v>2012</v>
      </c>
      <c r="AA104" s="127">
        <f t="shared" si="137"/>
        <v>2013</v>
      </c>
      <c r="AB104" s="127">
        <f t="shared" si="137"/>
        <v>2014</v>
      </c>
      <c r="AC104" s="127">
        <f t="shared" si="137"/>
        <v>2015</v>
      </c>
      <c r="AD104" s="127">
        <f t="shared" si="137"/>
        <v>2016</v>
      </c>
      <c r="AE104" s="127">
        <f t="shared" si="137"/>
        <v>2017</v>
      </c>
      <c r="AF104" s="127">
        <f t="shared" si="137"/>
        <v>2018</v>
      </c>
      <c r="AG104" s="127">
        <f t="shared" si="137"/>
        <v>2019</v>
      </c>
      <c r="AH104" s="127">
        <f t="shared" si="137"/>
        <v>2020</v>
      </c>
      <c r="AI104" s="1"/>
    </row>
    <row r="105" spans="2:38" ht="15.9" customHeight="1">
      <c r="B105" s="124" t="s">
        <v>202</v>
      </c>
      <c r="C105" s="147" t="s">
        <v>154</v>
      </c>
      <c r="D105" s="166">
        <v>5966.2160000000003</v>
      </c>
      <c r="E105" s="166">
        <v>6149.8950000000004</v>
      </c>
      <c r="F105" s="166">
        <v>6009.1959999999999</v>
      </c>
      <c r="G105" s="166">
        <v>5687.5540000000001</v>
      </c>
      <c r="H105" s="166">
        <v>6470.0370000000003</v>
      </c>
      <c r="I105" s="166">
        <v>6951.0940000000001</v>
      </c>
      <c r="J105" s="166">
        <v>7247.5680000000002</v>
      </c>
      <c r="K105" s="166">
        <v>7337.6580000000004</v>
      </c>
      <c r="L105" s="166">
        <v>7223.1790000000001</v>
      </c>
      <c r="M105" s="166">
        <v>7720.741</v>
      </c>
      <c r="N105" s="166">
        <v>7566.4189999999999</v>
      </c>
      <c r="O105" s="166">
        <v>7205.6369999999997</v>
      </c>
      <c r="P105" s="166">
        <v>7283.1629999999996</v>
      </c>
      <c r="Q105" s="166">
        <v>7418.6329999999998</v>
      </c>
      <c r="R105" s="166">
        <v>7555.3530000000001</v>
      </c>
      <c r="S105" s="166">
        <v>7548.5309999999999</v>
      </c>
      <c r="T105" s="166">
        <v>7661.3540000000003</v>
      </c>
      <c r="U105" s="166">
        <v>7558.7470000000003</v>
      </c>
      <c r="V105" s="166">
        <v>6520.085</v>
      </c>
      <c r="W105" s="166">
        <v>7218.6419999999998</v>
      </c>
      <c r="X105" s="166">
        <v>6998.5389999999998</v>
      </c>
      <c r="Y105" s="166">
        <v>6474.2340000000004</v>
      </c>
      <c r="Z105" s="166">
        <v>6260.9430000000002</v>
      </c>
      <c r="AA105" s="166">
        <v>6764.116</v>
      </c>
      <c r="AB105" s="166">
        <v>6687.4030000000002</v>
      </c>
      <c r="AC105" s="166">
        <v>6779.9009999999998</v>
      </c>
      <c r="AD105" s="166">
        <v>6286.3639999999996</v>
      </c>
      <c r="AE105" s="166">
        <v>6458.8069999999998</v>
      </c>
      <c r="AF105" s="166">
        <v>6186.1170000000002</v>
      </c>
      <c r="AG105" s="166">
        <v>6281.6790000000001</v>
      </c>
      <c r="AH105" s="166">
        <v>6042.6080000000002</v>
      </c>
      <c r="AI105" s="199"/>
    </row>
    <row r="106" spans="2:38" ht="13.5" customHeight="1">
      <c r="B106" s="228"/>
      <c r="C106" s="34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199"/>
      <c r="AH106" s="343"/>
      <c r="AI106" s="1"/>
      <c r="AL106" s="172"/>
    </row>
    <row r="107" spans="2:38" ht="13.5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1"/>
    </row>
    <row r="108" spans="2:38" ht="13.5" customHeight="1">
      <c r="B108" s="1" t="s">
        <v>203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1"/>
    </row>
    <row r="109" spans="2:38" ht="13.5" customHeight="1">
      <c r="B109" s="286" t="s">
        <v>135</v>
      </c>
      <c r="C109" s="286" t="s">
        <v>136</v>
      </c>
      <c r="D109" s="127">
        <v>1990</v>
      </c>
      <c r="E109" s="127">
        <f t="shared" ref="E109" si="138">D109+1</f>
        <v>1991</v>
      </c>
      <c r="F109" s="127">
        <f t="shared" ref="F109" si="139">E109+1</f>
        <v>1992</v>
      </c>
      <c r="G109" s="127">
        <f t="shared" ref="G109" si="140">F109+1</f>
        <v>1993</v>
      </c>
      <c r="H109" s="127">
        <f t="shared" ref="H109" si="141">G109+1</f>
        <v>1994</v>
      </c>
      <c r="I109" s="127">
        <f t="shared" ref="I109" si="142">H109+1</f>
        <v>1995</v>
      </c>
      <c r="J109" s="127">
        <f t="shared" ref="J109" si="143">I109+1</f>
        <v>1996</v>
      </c>
      <c r="K109" s="127">
        <f t="shared" ref="K109" si="144">J109+1</f>
        <v>1997</v>
      </c>
      <c r="L109" s="127">
        <f t="shared" ref="L109" si="145">K109+1</f>
        <v>1998</v>
      </c>
      <c r="M109" s="127">
        <f t="shared" ref="M109" si="146">L109+1</f>
        <v>1999</v>
      </c>
      <c r="N109" s="127">
        <f t="shared" ref="N109" si="147">M109+1</f>
        <v>2000</v>
      </c>
      <c r="O109" s="127">
        <f t="shared" ref="O109" si="148">N109+1</f>
        <v>2001</v>
      </c>
      <c r="P109" s="127">
        <f t="shared" ref="P109" si="149">O109+1</f>
        <v>2002</v>
      </c>
      <c r="Q109" s="127">
        <f t="shared" ref="Q109" si="150">P109+1</f>
        <v>2003</v>
      </c>
      <c r="R109" s="127">
        <f t="shared" ref="R109" si="151">Q109+1</f>
        <v>2004</v>
      </c>
      <c r="S109" s="127">
        <f t="shared" ref="S109" si="152">R109+1</f>
        <v>2005</v>
      </c>
      <c r="T109" s="127">
        <f t="shared" ref="T109" si="153">S109+1</f>
        <v>2006</v>
      </c>
      <c r="U109" s="127">
        <f t="shared" ref="U109" si="154">T109+1</f>
        <v>2007</v>
      </c>
      <c r="V109" s="127">
        <f t="shared" ref="V109" si="155">U109+1</f>
        <v>2008</v>
      </c>
      <c r="W109" s="127">
        <f t="shared" ref="W109" si="156">V109+1</f>
        <v>2009</v>
      </c>
      <c r="X109" s="127">
        <f t="shared" ref="X109" si="157">W109+1</f>
        <v>2010</v>
      </c>
      <c r="Y109" s="127">
        <f t="shared" ref="Y109" si="158">X109+1</f>
        <v>2011</v>
      </c>
      <c r="Z109" s="127">
        <f t="shared" ref="Z109" si="159">Y109+1</f>
        <v>2012</v>
      </c>
      <c r="AA109" s="127">
        <f t="shared" ref="AA109" si="160">Z109+1</f>
        <v>2013</v>
      </c>
      <c r="AB109" s="127">
        <f t="shared" ref="AB109:AH109" si="161">AA109+1</f>
        <v>2014</v>
      </c>
      <c r="AC109" s="127">
        <f t="shared" si="161"/>
        <v>2015</v>
      </c>
      <c r="AD109" s="127">
        <f t="shared" si="161"/>
        <v>2016</v>
      </c>
      <c r="AE109" s="127">
        <f t="shared" si="161"/>
        <v>2017</v>
      </c>
      <c r="AF109" s="127">
        <f t="shared" si="161"/>
        <v>2018</v>
      </c>
      <c r="AG109" s="127">
        <f t="shared" si="161"/>
        <v>2019</v>
      </c>
      <c r="AH109" s="127">
        <f t="shared" si="161"/>
        <v>2020</v>
      </c>
      <c r="AI109" s="1"/>
    </row>
    <row r="110" spans="2:38" ht="15.9" customHeight="1">
      <c r="B110" s="246" t="s">
        <v>204</v>
      </c>
      <c r="C110" s="147" t="s">
        <v>154</v>
      </c>
      <c r="D110" s="287">
        <v>2315.7620000000002</v>
      </c>
      <c r="E110" s="287">
        <v>2249.8490000000002</v>
      </c>
      <c r="F110" s="287">
        <v>2302.1689999999999</v>
      </c>
      <c r="G110" s="287">
        <v>2276.5129999999999</v>
      </c>
      <c r="H110" s="287">
        <v>2383.9059999999999</v>
      </c>
      <c r="I110" s="287">
        <v>2648.4479999999999</v>
      </c>
      <c r="J110" s="287">
        <v>3051.2020000000002</v>
      </c>
      <c r="K110" s="287">
        <v>3050.8760000000002</v>
      </c>
      <c r="L110" s="287">
        <v>3016.55</v>
      </c>
      <c r="M110" s="287">
        <v>3193.1610000000001</v>
      </c>
      <c r="N110" s="287">
        <v>2976.1480000000001</v>
      </c>
      <c r="O110" s="287">
        <v>2895.9810000000002</v>
      </c>
      <c r="P110" s="287">
        <v>2979.2939999999999</v>
      </c>
      <c r="Q110" s="287">
        <v>2956.0709999999999</v>
      </c>
      <c r="R110" s="287">
        <v>2980.2979999999998</v>
      </c>
      <c r="S110" s="287">
        <v>3098.0079999999998</v>
      </c>
      <c r="T110" s="287">
        <v>3171.777</v>
      </c>
      <c r="U110" s="287">
        <v>3076.9430000000002</v>
      </c>
      <c r="V110" s="287">
        <v>2839.462</v>
      </c>
      <c r="W110" s="287">
        <v>2958.0810000000001</v>
      </c>
      <c r="X110" s="287">
        <v>2849.78</v>
      </c>
      <c r="Y110" s="287">
        <v>2253.3339999999998</v>
      </c>
      <c r="Z110" s="287">
        <v>2009.2260000000001</v>
      </c>
      <c r="AA110" s="287">
        <v>2286.1579999999999</v>
      </c>
      <c r="AB110" s="287">
        <v>2314.7069999999999</v>
      </c>
      <c r="AC110" s="287">
        <v>2615.8969999999999</v>
      </c>
      <c r="AD110" s="287">
        <v>2620.5509999999999</v>
      </c>
      <c r="AE110" s="287">
        <v>2706.221</v>
      </c>
      <c r="AF110" s="287">
        <v>2663.5540000000001</v>
      </c>
      <c r="AG110" s="287">
        <v>2713.1729999999998</v>
      </c>
      <c r="AH110" s="287">
        <v>2690.123</v>
      </c>
      <c r="AI110" s="199"/>
    </row>
    <row r="111" spans="2:38" ht="13.5" customHeight="1">
      <c r="B111" s="211"/>
      <c r="C111" s="199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199"/>
      <c r="AH111" s="199"/>
      <c r="AI111" s="1"/>
      <c r="AL111" s="172"/>
    </row>
    <row r="112" spans="2:38" ht="13.5" customHeight="1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1"/>
    </row>
    <row r="113" spans="2:38" ht="13.5" customHeight="1">
      <c r="B113" s="1" t="s">
        <v>205</v>
      </c>
      <c r="C113" s="67"/>
      <c r="D113" s="24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2:38" ht="13.5" customHeight="1">
      <c r="B114" s="286" t="s">
        <v>135</v>
      </c>
      <c r="C114" s="286" t="s">
        <v>136</v>
      </c>
      <c r="D114" s="127">
        <v>1990</v>
      </c>
      <c r="E114" s="127">
        <f t="shared" ref="E114:R114" si="162">D114+1</f>
        <v>1991</v>
      </c>
      <c r="F114" s="127">
        <f t="shared" si="162"/>
        <v>1992</v>
      </c>
      <c r="G114" s="127">
        <f t="shared" si="162"/>
        <v>1993</v>
      </c>
      <c r="H114" s="127">
        <f t="shared" si="162"/>
        <v>1994</v>
      </c>
      <c r="I114" s="127">
        <f t="shared" si="162"/>
        <v>1995</v>
      </c>
      <c r="J114" s="127">
        <f t="shared" si="162"/>
        <v>1996</v>
      </c>
      <c r="K114" s="127">
        <f t="shared" si="162"/>
        <v>1997</v>
      </c>
      <c r="L114" s="127">
        <f t="shared" si="162"/>
        <v>1998</v>
      </c>
      <c r="M114" s="127">
        <f t="shared" si="162"/>
        <v>1999</v>
      </c>
      <c r="N114" s="127">
        <f t="shared" si="162"/>
        <v>2000</v>
      </c>
      <c r="O114" s="127">
        <f t="shared" si="162"/>
        <v>2001</v>
      </c>
      <c r="P114" s="127">
        <f t="shared" si="162"/>
        <v>2002</v>
      </c>
      <c r="Q114" s="127">
        <f t="shared" si="162"/>
        <v>2003</v>
      </c>
      <c r="R114" s="127">
        <f t="shared" si="162"/>
        <v>2004</v>
      </c>
      <c r="S114" s="127">
        <f t="shared" ref="S114:AH114" si="163">R114+1</f>
        <v>2005</v>
      </c>
      <c r="T114" s="127">
        <f t="shared" si="163"/>
        <v>2006</v>
      </c>
      <c r="U114" s="127">
        <f t="shared" si="163"/>
        <v>2007</v>
      </c>
      <c r="V114" s="127">
        <f t="shared" si="163"/>
        <v>2008</v>
      </c>
      <c r="W114" s="127">
        <f t="shared" si="163"/>
        <v>2009</v>
      </c>
      <c r="X114" s="127">
        <f t="shared" si="163"/>
        <v>2010</v>
      </c>
      <c r="Y114" s="127">
        <f t="shared" si="163"/>
        <v>2011</v>
      </c>
      <c r="Z114" s="127">
        <f t="shared" si="163"/>
        <v>2012</v>
      </c>
      <c r="AA114" s="127">
        <f t="shared" si="163"/>
        <v>2013</v>
      </c>
      <c r="AB114" s="127">
        <f t="shared" si="163"/>
        <v>2014</v>
      </c>
      <c r="AC114" s="127">
        <f t="shared" si="163"/>
        <v>2015</v>
      </c>
      <c r="AD114" s="127">
        <f t="shared" si="163"/>
        <v>2016</v>
      </c>
      <c r="AE114" s="127">
        <f t="shared" si="163"/>
        <v>2017</v>
      </c>
      <c r="AF114" s="127">
        <f t="shared" si="163"/>
        <v>2018</v>
      </c>
      <c r="AG114" s="127">
        <f t="shared" si="163"/>
        <v>2019</v>
      </c>
      <c r="AH114" s="127">
        <f t="shared" si="163"/>
        <v>2020</v>
      </c>
      <c r="AI114" s="1"/>
    </row>
    <row r="115" spans="2:38" ht="15.9" customHeight="1">
      <c r="B115" s="124" t="s">
        <v>206</v>
      </c>
      <c r="C115" s="147" t="s">
        <v>154</v>
      </c>
      <c r="D115" s="166">
        <v>2682.5610000000001</v>
      </c>
      <c r="E115" s="166">
        <v>2646.0250000000001</v>
      </c>
      <c r="F115" s="166">
        <v>2704.4659999999999</v>
      </c>
      <c r="G115" s="166">
        <v>2742.5369999999998</v>
      </c>
      <c r="H115" s="166">
        <v>2809.846</v>
      </c>
      <c r="I115" s="166">
        <v>3014.4250000000002</v>
      </c>
      <c r="J115" s="166">
        <v>3188.4119999999998</v>
      </c>
      <c r="K115" s="166">
        <v>3518.2930000000001</v>
      </c>
      <c r="L115" s="166">
        <v>3421.634</v>
      </c>
      <c r="M115" s="166">
        <v>3610.768</v>
      </c>
      <c r="N115" s="166">
        <v>3346.3870000000002</v>
      </c>
      <c r="O115" s="166">
        <v>3263.0830000000001</v>
      </c>
      <c r="P115" s="166">
        <v>3396.8009999999999</v>
      </c>
      <c r="Q115" s="166">
        <v>3493.71</v>
      </c>
      <c r="R115" s="166">
        <v>3646.1559999999999</v>
      </c>
      <c r="S115" s="166">
        <v>3639.1750000000002</v>
      </c>
      <c r="T115" s="166">
        <v>3510.93</v>
      </c>
      <c r="U115" s="166">
        <v>3516.9090000000001</v>
      </c>
      <c r="V115" s="166">
        <v>3242.5990000000002</v>
      </c>
      <c r="W115" s="166">
        <v>3212.634</v>
      </c>
      <c r="X115" s="166">
        <v>3154.5920000000001</v>
      </c>
      <c r="Y115" s="166">
        <v>2840.9560000000001</v>
      </c>
      <c r="Z115" s="166">
        <v>2558.402</v>
      </c>
      <c r="AA115" s="166">
        <v>2732.7910000000002</v>
      </c>
      <c r="AB115" s="166">
        <v>2729.5219999999999</v>
      </c>
      <c r="AC115" s="166">
        <v>3002.7809999999999</v>
      </c>
      <c r="AD115" s="166">
        <v>3011.8229999999999</v>
      </c>
      <c r="AE115" s="166">
        <v>3158.058</v>
      </c>
      <c r="AF115" s="166">
        <v>3113.0970000000002</v>
      </c>
      <c r="AG115" s="166">
        <v>3297.4</v>
      </c>
      <c r="AH115" s="166">
        <v>3262.5940000000001</v>
      </c>
      <c r="AI115" s="199"/>
    </row>
    <row r="116" spans="2:38" ht="13.5" customHeight="1">
      <c r="B116" s="211"/>
      <c r="C116" s="199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199"/>
      <c r="AH116" s="199"/>
      <c r="AI116" s="1"/>
      <c r="AL116" s="172"/>
    </row>
    <row r="117" spans="2:38" ht="13.5" customHeight="1">
      <c r="B117" s="71"/>
      <c r="C117" s="68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1"/>
    </row>
    <row r="118" spans="2:38" ht="13.5" customHeight="1">
      <c r="B118" s="1" t="s">
        <v>207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1"/>
    </row>
    <row r="119" spans="2:38" ht="13.5" customHeight="1">
      <c r="B119" s="286" t="s">
        <v>135</v>
      </c>
      <c r="C119" s="286" t="s">
        <v>136</v>
      </c>
      <c r="D119" s="127">
        <v>1990</v>
      </c>
      <c r="E119" s="127">
        <f t="shared" ref="E119" si="164">D119+1</f>
        <v>1991</v>
      </c>
      <c r="F119" s="127">
        <f t="shared" ref="F119" si="165">E119+1</f>
        <v>1992</v>
      </c>
      <c r="G119" s="127">
        <f t="shared" ref="G119" si="166">F119+1</f>
        <v>1993</v>
      </c>
      <c r="H119" s="127">
        <f t="shared" ref="H119" si="167">G119+1</f>
        <v>1994</v>
      </c>
      <c r="I119" s="127">
        <f t="shared" ref="I119" si="168">H119+1</f>
        <v>1995</v>
      </c>
      <c r="J119" s="127">
        <f t="shared" ref="J119" si="169">I119+1</f>
        <v>1996</v>
      </c>
      <c r="K119" s="127">
        <f t="shared" ref="K119" si="170">J119+1</f>
        <v>1997</v>
      </c>
      <c r="L119" s="127">
        <f t="shared" ref="L119" si="171">K119+1</f>
        <v>1998</v>
      </c>
      <c r="M119" s="127">
        <f t="shared" ref="M119" si="172">L119+1</f>
        <v>1999</v>
      </c>
      <c r="N119" s="127">
        <f t="shared" ref="N119" si="173">M119+1</f>
        <v>2000</v>
      </c>
      <c r="O119" s="127">
        <f t="shared" ref="O119" si="174">N119+1</f>
        <v>2001</v>
      </c>
      <c r="P119" s="127">
        <f t="shared" ref="P119" si="175">O119+1</f>
        <v>2002</v>
      </c>
      <c r="Q119" s="127">
        <f t="shared" ref="Q119" si="176">P119+1</f>
        <v>2003</v>
      </c>
      <c r="R119" s="127">
        <f t="shared" ref="R119" si="177">Q119+1</f>
        <v>2004</v>
      </c>
      <c r="S119" s="127">
        <f t="shared" ref="S119" si="178">R119+1</f>
        <v>2005</v>
      </c>
      <c r="T119" s="127">
        <f t="shared" ref="T119" si="179">S119+1</f>
        <v>2006</v>
      </c>
      <c r="U119" s="127">
        <f t="shared" ref="U119" si="180">T119+1</f>
        <v>2007</v>
      </c>
      <c r="V119" s="127">
        <f t="shared" ref="V119" si="181">U119+1</f>
        <v>2008</v>
      </c>
      <c r="W119" s="127">
        <f t="shared" ref="W119" si="182">V119+1</f>
        <v>2009</v>
      </c>
      <c r="X119" s="127">
        <f t="shared" ref="X119" si="183">W119+1</f>
        <v>2010</v>
      </c>
      <c r="Y119" s="127">
        <f t="shared" ref="Y119" si="184">X119+1</f>
        <v>2011</v>
      </c>
      <c r="Z119" s="127">
        <f t="shared" ref="Z119" si="185">Y119+1</f>
        <v>2012</v>
      </c>
      <c r="AA119" s="127">
        <f t="shared" ref="AA119:AH119" si="186">Z119+1</f>
        <v>2013</v>
      </c>
      <c r="AB119" s="127">
        <f t="shared" si="186"/>
        <v>2014</v>
      </c>
      <c r="AC119" s="127">
        <f t="shared" si="186"/>
        <v>2015</v>
      </c>
      <c r="AD119" s="127">
        <f t="shared" si="186"/>
        <v>2016</v>
      </c>
      <c r="AE119" s="127">
        <f t="shared" si="186"/>
        <v>2017</v>
      </c>
      <c r="AF119" s="127">
        <f t="shared" si="186"/>
        <v>2018</v>
      </c>
      <c r="AG119" s="127">
        <f t="shared" si="186"/>
        <v>2019</v>
      </c>
      <c r="AH119" s="127">
        <f t="shared" si="186"/>
        <v>2020</v>
      </c>
      <c r="AI119" s="1"/>
    </row>
    <row r="120" spans="2:38" ht="15.9" customHeight="1">
      <c r="B120" s="124" t="s">
        <v>208</v>
      </c>
      <c r="C120" s="147" t="s">
        <v>154</v>
      </c>
      <c r="D120" s="287">
        <v>714.10400000000004</v>
      </c>
      <c r="E120" s="287">
        <v>741.94399999999996</v>
      </c>
      <c r="F120" s="287">
        <v>725.221</v>
      </c>
      <c r="G120" s="287">
        <v>661.80700000000002</v>
      </c>
      <c r="H120" s="287">
        <v>742.18600000000004</v>
      </c>
      <c r="I120" s="287">
        <v>794.86300000000006</v>
      </c>
      <c r="J120" s="287">
        <v>885.26599999999996</v>
      </c>
      <c r="K120" s="287">
        <v>956.57600000000002</v>
      </c>
      <c r="L120" s="287">
        <v>961.05499999999995</v>
      </c>
      <c r="M120" s="287">
        <v>992.50699999999995</v>
      </c>
      <c r="N120" s="287">
        <v>961.13</v>
      </c>
      <c r="O120" s="287">
        <v>869.07100000000003</v>
      </c>
      <c r="P120" s="287">
        <v>887.42700000000002</v>
      </c>
      <c r="Q120" s="287">
        <v>948.09699999999998</v>
      </c>
      <c r="R120" s="287">
        <v>958.8</v>
      </c>
      <c r="S120" s="287">
        <v>1000.568</v>
      </c>
      <c r="T120" s="287">
        <v>972.44100000000003</v>
      </c>
      <c r="U120" s="287">
        <v>957.35199999999998</v>
      </c>
      <c r="V120" s="287">
        <v>794.96100000000001</v>
      </c>
      <c r="W120" s="287">
        <v>792.14700000000005</v>
      </c>
      <c r="X120" s="287">
        <v>842.82600000000002</v>
      </c>
      <c r="Y120" s="287">
        <v>842.32399999999996</v>
      </c>
      <c r="Z120" s="287">
        <v>848.98500000000001</v>
      </c>
      <c r="AA120" s="287">
        <v>914.76499999999999</v>
      </c>
      <c r="AB120" s="287">
        <v>893.72500000000002</v>
      </c>
      <c r="AC120" s="287">
        <v>922.721</v>
      </c>
      <c r="AD120" s="287">
        <v>882.346</v>
      </c>
      <c r="AE120" s="287">
        <v>945.24599999999998</v>
      </c>
      <c r="AF120" s="287">
        <v>893.48500000000001</v>
      </c>
      <c r="AG120" s="287">
        <v>878.31899999999996</v>
      </c>
      <c r="AH120" s="287">
        <v>789.95500000000004</v>
      </c>
      <c r="AI120" s="199"/>
    </row>
    <row r="121" spans="2:38" ht="13.5" customHeight="1">
      <c r="B121" s="228"/>
      <c r="C121" s="199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199"/>
      <c r="AH121" s="199"/>
      <c r="AI121" s="1"/>
      <c r="AL121" s="172"/>
    </row>
    <row r="122" spans="2:38" ht="13.5" customHeight="1">
      <c r="B122" s="71"/>
      <c r="C122" s="68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1"/>
    </row>
    <row r="123" spans="2:38" ht="13.5" customHeight="1">
      <c r="B123" s="1" t="s">
        <v>209</v>
      </c>
      <c r="C123" s="68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1"/>
    </row>
    <row r="124" spans="2:38" ht="13.5" customHeight="1">
      <c r="B124" s="286" t="s">
        <v>135</v>
      </c>
      <c r="C124" s="286" t="s">
        <v>136</v>
      </c>
      <c r="D124" s="127">
        <v>1990</v>
      </c>
      <c r="E124" s="127">
        <f t="shared" ref="E124" si="187">D124+1</f>
        <v>1991</v>
      </c>
      <c r="F124" s="127">
        <f t="shared" ref="F124" si="188">E124+1</f>
        <v>1992</v>
      </c>
      <c r="G124" s="127">
        <f t="shared" ref="G124" si="189">F124+1</f>
        <v>1993</v>
      </c>
      <c r="H124" s="127">
        <f t="shared" ref="H124" si="190">G124+1</f>
        <v>1994</v>
      </c>
      <c r="I124" s="127">
        <f t="shared" ref="I124" si="191">H124+1</f>
        <v>1995</v>
      </c>
      <c r="J124" s="127">
        <f t="shared" ref="J124" si="192">I124+1</f>
        <v>1996</v>
      </c>
      <c r="K124" s="127">
        <f t="shared" ref="K124" si="193">J124+1</f>
        <v>1997</v>
      </c>
      <c r="L124" s="127">
        <f t="shared" ref="L124" si="194">K124+1</f>
        <v>1998</v>
      </c>
      <c r="M124" s="127">
        <f t="shared" ref="M124" si="195">L124+1</f>
        <v>1999</v>
      </c>
      <c r="N124" s="127">
        <f t="shared" ref="N124" si="196">M124+1</f>
        <v>2000</v>
      </c>
      <c r="O124" s="127">
        <f t="shared" ref="O124" si="197">N124+1</f>
        <v>2001</v>
      </c>
      <c r="P124" s="127">
        <f t="shared" ref="P124" si="198">O124+1</f>
        <v>2002</v>
      </c>
      <c r="Q124" s="127">
        <f t="shared" ref="Q124" si="199">P124+1</f>
        <v>2003</v>
      </c>
      <c r="R124" s="127">
        <f t="shared" ref="R124" si="200">Q124+1</f>
        <v>2004</v>
      </c>
      <c r="S124" s="127">
        <f t="shared" ref="S124" si="201">R124+1</f>
        <v>2005</v>
      </c>
      <c r="T124" s="127">
        <f t="shared" ref="T124" si="202">S124+1</f>
        <v>2006</v>
      </c>
      <c r="U124" s="127">
        <f t="shared" ref="U124" si="203">T124+1</f>
        <v>2007</v>
      </c>
      <c r="V124" s="127">
        <f t="shared" ref="V124" si="204">U124+1</f>
        <v>2008</v>
      </c>
      <c r="W124" s="127">
        <f t="shared" ref="W124" si="205">V124+1</f>
        <v>2009</v>
      </c>
      <c r="X124" s="127">
        <f t="shared" ref="X124" si="206">W124+1</f>
        <v>2010</v>
      </c>
      <c r="Y124" s="127">
        <f t="shared" ref="Y124" si="207">X124+1</f>
        <v>2011</v>
      </c>
      <c r="Z124" s="127">
        <f t="shared" ref="Z124" si="208">Y124+1</f>
        <v>2012</v>
      </c>
      <c r="AA124" s="127">
        <f t="shared" ref="AA124:AH124" si="209">Z124+1</f>
        <v>2013</v>
      </c>
      <c r="AB124" s="127">
        <f t="shared" si="209"/>
        <v>2014</v>
      </c>
      <c r="AC124" s="127">
        <f t="shared" si="209"/>
        <v>2015</v>
      </c>
      <c r="AD124" s="127">
        <f t="shared" si="209"/>
        <v>2016</v>
      </c>
      <c r="AE124" s="127">
        <f t="shared" si="209"/>
        <v>2017</v>
      </c>
      <c r="AF124" s="127">
        <f t="shared" si="209"/>
        <v>2018</v>
      </c>
      <c r="AG124" s="127">
        <f t="shared" si="209"/>
        <v>2019</v>
      </c>
      <c r="AH124" s="127">
        <f t="shared" si="209"/>
        <v>2020</v>
      </c>
      <c r="AI124" s="1"/>
    </row>
    <row r="125" spans="2:38" ht="15.9" customHeight="1">
      <c r="B125" s="124" t="s">
        <v>210</v>
      </c>
      <c r="C125" s="147" t="s">
        <v>154</v>
      </c>
      <c r="D125" s="287">
        <v>602.33600000000001</v>
      </c>
      <c r="E125" s="287">
        <v>605.75199999999995</v>
      </c>
      <c r="F125" s="287">
        <v>621.77</v>
      </c>
      <c r="G125" s="287">
        <v>587.04399999999998</v>
      </c>
      <c r="H125" s="287">
        <v>639.89</v>
      </c>
      <c r="I125" s="287">
        <v>651.56399999999996</v>
      </c>
      <c r="J125" s="287">
        <v>701.03599999999994</v>
      </c>
      <c r="K125" s="287">
        <v>707.77700000000004</v>
      </c>
      <c r="L125" s="287">
        <v>679.678</v>
      </c>
      <c r="M125" s="287">
        <v>739.08100000000002</v>
      </c>
      <c r="N125" s="287">
        <v>733.61300000000006</v>
      </c>
      <c r="O125" s="287">
        <v>712.524</v>
      </c>
      <c r="P125" s="287">
        <v>751.15</v>
      </c>
      <c r="Q125" s="287">
        <v>742.02300000000002</v>
      </c>
      <c r="R125" s="287">
        <v>738.31700000000001</v>
      </c>
      <c r="S125" s="287">
        <v>697.29100000000005</v>
      </c>
      <c r="T125" s="287">
        <v>699.31399999999996</v>
      </c>
      <c r="U125" s="287">
        <v>712.90099999999995</v>
      </c>
      <c r="V125" s="287">
        <v>563.04300000000001</v>
      </c>
      <c r="W125" s="287">
        <v>631.18399999999997</v>
      </c>
      <c r="X125" s="287">
        <v>717.97500000000002</v>
      </c>
      <c r="Y125" s="287">
        <v>665.1</v>
      </c>
      <c r="Z125" s="287">
        <v>553.45000000000005</v>
      </c>
      <c r="AA125" s="287">
        <v>498.65</v>
      </c>
      <c r="AB125" s="287">
        <v>467.96300000000002</v>
      </c>
      <c r="AC125" s="287">
        <v>431.029</v>
      </c>
      <c r="AD125" s="287">
        <v>437.392</v>
      </c>
      <c r="AE125" s="287">
        <v>443.101</v>
      </c>
      <c r="AF125" s="287">
        <v>467.05799999999999</v>
      </c>
      <c r="AG125" s="287">
        <v>457.35300000000001</v>
      </c>
      <c r="AH125" s="287">
        <v>419.755</v>
      </c>
      <c r="AI125" s="199"/>
    </row>
    <row r="126" spans="2:38" ht="13.5" customHeight="1">
      <c r="B126" s="345"/>
      <c r="C126" s="199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199"/>
      <c r="AH126" s="199"/>
      <c r="AI126" s="1"/>
      <c r="AL126" s="172"/>
    </row>
    <row r="127" spans="2:38" ht="13.5" customHeigh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1"/>
    </row>
    <row r="128" spans="2:38" ht="13.5" customHeight="1">
      <c r="B128" s="1" t="s">
        <v>211</v>
      </c>
      <c r="C128" s="67"/>
      <c r="D128" s="24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2:38" ht="13.5" customHeight="1">
      <c r="B129" s="286" t="s">
        <v>135</v>
      </c>
      <c r="C129" s="286" t="s">
        <v>136</v>
      </c>
      <c r="D129" s="127">
        <v>1990</v>
      </c>
      <c r="E129" s="127">
        <f t="shared" ref="E129:R129" si="210">D129+1</f>
        <v>1991</v>
      </c>
      <c r="F129" s="127">
        <f t="shared" si="210"/>
        <v>1992</v>
      </c>
      <c r="G129" s="127">
        <f t="shared" si="210"/>
        <v>1993</v>
      </c>
      <c r="H129" s="127">
        <f t="shared" si="210"/>
        <v>1994</v>
      </c>
      <c r="I129" s="127">
        <f t="shared" si="210"/>
        <v>1995</v>
      </c>
      <c r="J129" s="127">
        <f t="shared" si="210"/>
        <v>1996</v>
      </c>
      <c r="K129" s="127">
        <f t="shared" si="210"/>
        <v>1997</v>
      </c>
      <c r="L129" s="127">
        <f t="shared" si="210"/>
        <v>1998</v>
      </c>
      <c r="M129" s="127">
        <f t="shared" si="210"/>
        <v>1999</v>
      </c>
      <c r="N129" s="127">
        <f t="shared" si="210"/>
        <v>2000</v>
      </c>
      <c r="O129" s="127">
        <f t="shared" si="210"/>
        <v>2001</v>
      </c>
      <c r="P129" s="127">
        <f t="shared" si="210"/>
        <v>2002</v>
      </c>
      <c r="Q129" s="127">
        <f t="shared" si="210"/>
        <v>2003</v>
      </c>
      <c r="R129" s="127">
        <f t="shared" si="210"/>
        <v>2004</v>
      </c>
      <c r="S129" s="127">
        <f t="shared" ref="S129:AH129" si="211">R129+1</f>
        <v>2005</v>
      </c>
      <c r="T129" s="127">
        <f t="shared" si="211"/>
        <v>2006</v>
      </c>
      <c r="U129" s="127">
        <f t="shared" si="211"/>
        <v>2007</v>
      </c>
      <c r="V129" s="127">
        <f t="shared" si="211"/>
        <v>2008</v>
      </c>
      <c r="W129" s="127">
        <f t="shared" si="211"/>
        <v>2009</v>
      </c>
      <c r="X129" s="127">
        <f t="shared" si="211"/>
        <v>2010</v>
      </c>
      <c r="Y129" s="127">
        <f t="shared" si="211"/>
        <v>2011</v>
      </c>
      <c r="Z129" s="127">
        <f t="shared" si="211"/>
        <v>2012</v>
      </c>
      <c r="AA129" s="127">
        <f t="shared" si="211"/>
        <v>2013</v>
      </c>
      <c r="AB129" s="127">
        <f t="shared" si="211"/>
        <v>2014</v>
      </c>
      <c r="AC129" s="127">
        <f t="shared" si="211"/>
        <v>2015</v>
      </c>
      <c r="AD129" s="127">
        <f t="shared" si="211"/>
        <v>2016</v>
      </c>
      <c r="AE129" s="127">
        <f t="shared" si="211"/>
        <v>2017</v>
      </c>
      <c r="AF129" s="127">
        <f t="shared" si="211"/>
        <v>2018</v>
      </c>
      <c r="AG129" s="127">
        <f t="shared" si="211"/>
        <v>2019</v>
      </c>
      <c r="AH129" s="127">
        <f t="shared" si="211"/>
        <v>2020</v>
      </c>
      <c r="AI129" s="1"/>
    </row>
    <row r="130" spans="2:38" ht="15.9" customHeight="1">
      <c r="B130" s="124" t="s">
        <v>212</v>
      </c>
      <c r="C130" s="147" t="s">
        <v>154</v>
      </c>
      <c r="D130" s="166">
        <v>792.72199999999998</v>
      </c>
      <c r="E130" s="166">
        <v>786.83100000000002</v>
      </c>
      <c r="F130" s="166">
        <v>755.04200000000003</v>
      </c>
      <c r="G130" s="166">
        <v>685.47199999999998</v>
      </c>
      <c r="H130" s="166">
        <v>727.553</v>
      </c>
      <c r="I130" s="166">
        <v>758.53599999999994</v>
      </c>
      <c r="J130" s="166">
        <v>762.827</v>
      </c>
      <c r="K130" s="166">
        <v>767.27</v>
      </c>
      <c r="L130" s="166">
        <v>718.66600000000005</v>
      </c>
      <c r="M130" s="166">
        <v>778.54899999999998</v>
      </c>
      <c r="N130" s="166">
        <v>771.875</v>
      </c>
      <c r="O130" s="166">
        <v>736.54399999999998</v>
      </c>
      <c r="P130" s="166">
        <v>770.58699999999999</v>
      </c>
      <c r="Q130" s="166">
        <v>792.11400000000003</v>
      </c>
      <c r="R130" s="166">
        <v>809.09199999999998</v>
      </c>
      <c r="S130" s="166">
        <v>805.46100000000001</v>
      </c>
      <c r="T130" s="166">
        <v>832.47</v>
      </c>
      <c r="U130" s="166">
        <v>840.63400000000001</v>
      </c>
      <c r="V130" s="166">
        <v>725.11300000000006</v>
      </c>
      <c r="W130" s="166">
        <v>634.73299999999995</v>
      </c>
      <c r="X130" s="166">
        <v>730.35199999999998</v>
      </c>
      <c r="Y130" s="166">
        <v>669.88699999999994</v>
      </c>
      <c r="Z130" s="166">
        <v>612.04300000000001</v>
      </c>
      <c r="AA130" s="166">
        <v>628.38699999999994</v>
      </c>
      <c r="AB130" s="166">
        <v>608.34699999999998</v>
      </c>
      <c r="AC130" s="166">
        <v>563.428</v>
      </c>
      <c r="AD130" s="166">
        <v>567.16499999999996</v>
      </c>
      <c r="AE130" s="166">
        <v>597.21299999999997</v>
      </c>
      <c r="AF130" s="166">
        <v>611.01199999999994</v>
      </c>
      <c r="AG130" s="166">
        <v>571.63599999999997</v>
      </c>
      <c r="AH130" s="166">
        <v>475.91899999999998</v>
      </c>
      <c r="AI130" s="199"/>
    </row>
    <row r="131" spans="2:38" ht="13.5" customHeight="1">
      <c r="B131" s="211"/>
      <c r="C131" s="199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199"/>
      <c r="AH131" s="199"/>
      <c r="AI131" s="1"/>
      <c r="AL131" s="172"/>
    </row>
    <row r="132" spans="2:38" ht="13.5" customHeight="1">
      <c r="B132" s="23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2:38" ht="13.5" customHeight="1">
      <c r="B133" s="1" t="s">
        <v>213</v>
      </c>
      <c r="C133" s="67"/>
      <c r="D133" s="24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2:38" ht="13.5" customHeight="1">
      <c r="B134" s="286" t="s">
        <v>135</v>
      </c>
      <c r="C134" s="286" t="s">
        <v>136</v>
      </c>
      <c r="D134" s="127">
        <v>1990</v>
      </c>
      <c r="E134" s="127">
        <f t="shared" ref="E134:AH134" si="212">D134+1</f>
        <v>1991</v>
      </c>
      <c r="F134" s="127">
        <f t="shared" si="212"/>
        <v>1992</v>
      </c>
      <c r="G134" s="127">
        <f t="shared" si="212"/>
        <v>1993</v>
      </c>
      <c r="H134" s="127">
        <f t="shared" si="212"/>
        <v>1994</v>
      </c>
      <c r="I134" s="127">
        <f t="shared" si="212"/>
        <v>1995</v>
      </c>
      <c r="J134" s="127">
        <f t="shared" si="212"/>
        <v>1996</v>
      </c>
      <c r="K134" s="127">
        <f t="shared" si="212"/>
        <v>1997</v>
      </c>
      <c r="L134" s="127">
        <f t="shared" si="212"/>
        <v>1998</v>
      </c>
      <c r="M134" s="127">
        <f t="shared" si="212"/>
        <v>1999</v>
      </c>
      <c r="N134" s="127">
        <f t="shared" si="212"/>
        <v>2000</v>
      </c>
      <c r="O134" s="127">
        <f t="shared" si="212"/>
        <v>2001</v>
      </c>
      <c r="P134" s="127">
        <f t="shared" si="212"/>
        <v>2002</v>
      </c>
      <c r="Q134" s="127">
        <f t="shared" si="212"/>
        <v>2003</v>
      </c>
      <c r="R134" s="127">
        <f t="shared" si="212"/>
        <v>2004</v>
      </c>
      <c r="S134" s="127">
        <f t="shared" si="212"/>
        <v>2005</v>
      </c>
      <c r="T134" s="127">
        <f t="shared" si="212"/>
        <v>2006</v>
      </c>
      <c r="U134" s="127">
        <f t="shared" si="212"/>
        <v>2007</v>
      </c>
      <c r="V134" s="127">
        <f t="shared" si="212"/>
        <v>2008</v>
      </c>
      <c r="W134" s="127">
        <f t="shared" si="212"/>
        <v>2009</v>
      </c>
      <c r="X134" s="127">
        <f t="shared" si="212"/>
        <v>2010</v>
      </c>
      <c r="Y134" s="127">
        <f t="shared" si="212"/>
        <v>2011</v>
      </c>
      <c r="Z134" s="127">
        <f t="shared" si="212"/>
        <v>2012</v>
      </c>
      <c r="AA134" s="127">
        <f t="shared" si="212"/>
        <v>2013</v>
      </c>
      <c r="AB134" s="127">
        <f t="shared" si="212"/>
        <v>2014</v>
      </c>
      <c r="AC134" s="127">
        <f t="shared" si="212"/>
        <v>2015</v>
      </c>
      <c r="AD134" s="127">
        <f t="shared" si="212"/>
        <v>2016</v>
      </c>
      <c r="AE134" s="127">
        <f t="shared" si="212"/>
        <v>2017</v>
      </c>
      <c r="AF134" s="127">
        <f t="shared" si="212"/>
        <v>2018</v>
      </c>
      <c r="AG134" s="127">
        <f t="shared" si="212"/>
        <v>2019</v>
      </c>
      <c r="AH134" s="127">
        <f t="shared" si="212"/>
        <v>2020</v>
      </c>
      <c r="AI134" s="1"/>
    </row>
    <row r="135" spans="2:38" ht="15.9" customHeight="1">
      <c r="B135" s="301" t="s">
        <v>214</v>
      </c>
      <c r="C135" s="147" t="s">
        <v>154</v>
      </c>
      <c r="D135" s="166">
        <v>2227.1640000000002</v>
      </c>
      <c r="E135" s="166">
        <v>2187.576</v>
      </c>
      <c r="F135" s="166">
        <v>2167.3919999999998</v>
      </c>
      <c r="G135" s="166">
        <v>2252.4830000000002</v>
      </c>
      <c r="H135" s="166">
        <v>2762.8919999999998</v>
      </c>
      <c r="I135" s="166">
        <v>2951.703</v>
      </c>
      <c r="J135" s="166">
        <v>3133.5619999999999</v>
      </c>
      <c r="K135" s="166">
        <v>2865.2979999999998</v>
      </c>
      <c r="L135" s="166">
        <v>2934.3150000000001</v>
      </c>
      <c r="M135" s="166">
        <v>2994.5990000000002</v>
      </c>
      <c r="N135" s="166">
        <v>3020.1790000000001</v>
      </c>
      <c r="O135" s="166">
        <v>2947.8440000000001</v>
      </c>
      <c r="P135" s="166">
        <v>3073.5929999999998</v>
      </c>
      <c r="Q135" s="166">
        <v>3255.3209999999999</v>
      </c>
      <c r="R135" s="166">
        <v>3323.5949999999998</v>
      </c>
      <c r="S135" s="166">
        <v>3374.5709999999999</v>
      </c>
      <c r="T135" s="166">
        <v>3372.7359999999999</v>
      </c>
      <c r="U135" s="166">
        <v>3416.7739999999999</v>
      </c>
      <c r="V135" s="166">
        <v>2698.7460000000001</v>
      </c>
      <c r="W135" s="166">
        <v>3043.4569999999999</v>
      </c>
      <c r="X135" s="166">
        <v>3018.6210000000001</v>
      </c>
      <c r="Y135" s="166">
        <v>2593.9279999999999</v>
      </c>
      <c r="Z135" s="166">
        <v>2425.5729999999999</v>
      </c>
      <c r="AA135" s="166">
        <v>2538.5859999999998</v>
      </c>
      <c r="AB135" s="166">
        <v>2517.982</v>
      </c>
      <c r="AC135" s="166">
        <v>2259.69</v>
      </c>
      <c r="AD135" s="166">
        <v>1951.7059999999999</v>
      </c>
      <c r="AE135" s="166">
        <v>2100.232</v>
      </c>
      <c r="AF135" s="166">
        <v>1994.0129999999999</v>
      </c>
      <c r="AG135" s="166">
        <v>1979.81</v>
      </c>
      <c r="AH135" s="166">
        <v>1873.576</v>
      </c>
      <c r="AI135" s="199"/>
    </row>
    <row r="136" spans="2:38" ht="13.5" customHeight="1">
      <c r="B136" s="211"/>
      <c r="C136" s="199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199"/>
      <c r="AH136" s="199"/>
      <c r="AI136" s="1"/>
      <c r="AL136" s="172"/>
    </row>
    <row r="137" spans="2:38" ht="13.5" customHeight="1">
      <c r="B137" s="23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2:38" ht="13.5" customHeight="1">
      <c r="B138" s="1" t="s">
        <v>215</v>
      </c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2:38" ht="13.5" customHeight="1">
      <c r="B139" s="286" t="s">
        <v>135</v>
      </c>
      <c r="C139" s="286" t="s">
        <v>136</v>
      </c>
      <c r="D139" s="127">
        <v>1990</v>
      </c>
      <c r="E139" s="127">
        <f t="shared" ref="E139" si="213">D139+1</f>
        <v>1991</v>
      </c>
      <c r="F139" s="127">
        <f t="shared" ref="F139" si="214">E139+1</f>
        <v>1992</v>
      </c>
      <c r="G139" s="127">
        <f t="shared" ref="G139" si="215">F139+1</f>
        <v>1993</v>
      </c>
      <c r="H139" s="127">
        <f t="shared" ref="H139" si="216">G139+1</f>
        <v>1994</v>
      </c>
      <c r="I139" s="127">
        <f t="shared" ref="I139" si="217">H139+1</f>
        <v>1995</v>
      </c>
      <c r="J139" s="127">
        <f t="shared" ref="J139" si="218">I139+1</f>
        <v>1996</v>
      </c>
      <c r="K139" s="127">
        <f t="shared" ref="K139" si="219">J139+1</f>
        <v>1997</v>
      </c>
      <c r="L139" s="127">
        <f t="shared" ref="L139" si="220">K139+1</f>
        <v>1998</v>
      </c>
      <c r="M139" s="127">
        <f t="shared" ref="M139" si="221">L139+1</f>
        <v>1999</v>
      </c>
      <c r="N139" s="127">
        <f t="shared" ref="N139" si="222">M139+1</f>
        <v>2000</v>
      </c>
      <c r="O139" s="127">
        <f t="shared" ref="O139" si="223">N139+1</f>
        <v>2001</v>
      </c>
      <c r="P139" s="127">
        <f t="shared" ref="P139" si="224">O139+1</f>
        <v>2002</v>
      </c>
      <c r="Q139" s="127">
        <f t="shared" ref="Q139" si="225">P139+1</f>
        <v>2003</v>
      </c>
      <c r="R139" s="127">
        <f t="shared" ref="R139" si="226">Q139+1</f>
        <v>2004</v>
      </c>
      <c r="S139" s="127">
        <f t="shared" ref="S139" si="227">R139+1</f>
        <v>2005</v>
      </c>
      <c r="T139" s="127">
        <f t="shared" ref="T139" si="228">S139+1</f>
        <v>2006</v>
      </c>
      <c r="U139" s="127">
        <f t="shared" ref="U139" si="229">T139+1</f>
        <v>2007</v>
      </c>
      <c r="V139" s="127">
        <f t="shared" ref="V139" si="230">U139+1</f>
        <v>2008</v>
      </c>
      <c r="W139" s="127">
        <f t="shared" ref="W139" si="231">V139+1</f>
        <v>2009</v>
      </c>
      <c r="X139" s="127">
        <f t="shared" ref="X139" si="232">W139+1</f>
        <v>2010</v>
      </c>
      <c r="Y139" s="127">
        <f t="shared" ref="Y139" si="233">X139+1</f>
        <v>2011</v>
      </c>
      <c r="Z139" s="127">
        <f t="shared" ref="Z139" si="234">Y139+1</f>
        <v>2012</v>
      </c>
      <c r="AA139" s="127">
        <f t="shared" ref="AA139:AH139" si="235">Z139+1</f>
        <v>2013</v>
      </c>
      <c r="AB139" s="127">
        <f t="shared" si="235"/>
        <v>2014</v>
      </c>
      <c r="AC139" s="127">
        <f t="shared" si="235"/>
        <v>2015</v>
      </c>
      <c r="AD139" s="127">
        <f t="shared" si="235"/>
        <v>2016</v>
      </c>
      <c r="AE139" s="127">
        <f t="shared" si="235"/>
        <v>2017</v>
      </c>
      <c r="AF139" s="127">
        <f t="shared" si="235"/>
        <v>2018</v>
      </c>
      <c r="AG139" s="127">
        <f t="shared" si="235"/>
        <v>2019</v>
      </c>
      <c r="AH139" s="127">
        <f t="shared" si="235"/>
        <v>2020</v>
      </c>
      <c r="AI139" s="1"/>
    </row>
    <row r="140" spans="2:38" ht="15.9" customHeight="1">
      <c r="B140" s="341" t="s">
        <v>415</v>
      </c>
      <c r="C140" s="147" t="s">
        <v>143</v>
      </c>
      <c r="D140" s="302">
        <v>0.38992764091676207</v>
      </c>
      <c r="E140" s="302">
        <v>0.38992764091676207</v>
      </c>
      <c r="F140" s="302">
        <v>0.38992764091676207</v>
      </c>
      <c r="G140" s="302">
        <v>0.38992764091676207</v>
      </c>
      <c r="H140" s="302">
        <v>0.38992764091676207</v>
      </c>
      <c r="I140" s="302">
        <v>0.38992764091676207</v>
      </c>
      <c r="J140" s="302">
        <v>0.38992764091676207</v>
      </c>
      <c r="K140" s="302">
        <v>0.39865395177075064</v>
      </c>
      <c r="L140" s="302">
        <v>0.41646353109458767</v>
      </c>
      <c r="M140" s="302">
        <v>0.41646353109458767</v>
      </c>
      <c r="N140" s="302">
        <v>0.40991893108308014</v>
      </c>
      <c r="O140" s="302">
        <v>0.4136851479128249</v>
      </c>
      <c r="P140" s="302">
        <v>0.4136851479128249</v>
      </c>
      <c r="Q140" s="302">
        <v>0.41151389066812605</v>
      </c>
      <c r="R140" s="302">
        <v>0.41151389066812605</v>
      </c>
      <c r="S140" s="302">
        <v>0.37391390402438957</v>
      </c>
      <c r="T140" s="302">
        <v>0.37391390402438957</v>
      </c>
      <c r="U140" s="302">
        <v>0.37391390402438957</v>
      </c>
      <c r="V140" s="302">
        <v>0.37391390402438957</v>
      </c>
      <c r="W140" s="302">
        <v>0.37391390402438957</v>
      </c>
      <c r="X140" s="302">
        <v>0.37391390402438957</v>
      </c>
      <c r="Y140" s="302">
        <v>0.37391390402438957</v>
      </c>
      <c r="Z140" s="302">
        <v>0.37391390402438957</v>
      </c>
      <c r="AA140" s="302">
        <v>0.37391390402438957</v>
      </c>
      <c r="AB140" s="302">
        <v>0.37391390402438957</v>
      </c>
      <c r="AC140" s="302">
        <v>0.37391390402438957</v>
      </c>
      <c r="AD140" s="302">
        <v>0.37391390402438957</v>
      </c>
      <c r="AE140" s="302">
        <v>0.37391390402438957</v>
      </c>
      <c r="AF140" s="302">
        <v>0.37391390402438957</v>
      </c>
      <c r="AG140" s="302">
        <v>0.37391390402438957</v>
      </c>
      <c r="AH140" s="302">
        <v>0.37391390402438957</v>
      </c>
      <c r="AI140" s="199"/>
    </row>
    <row r="141" spans="2:38" ht="13.5" customHeight="1">
      <c r="B141" s="228"/>
      <c r="C141" s="199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199"/>
      <c r="AH141" s="199"/>
      <c r="AI141" s="1"/>
      <c r="AL141" s="172"/>
    </row>
    <row r="142" spans="2:38" ht="13.5" customHeight="1">
      <c r="B142" s="71"/>
      <c r="C142" s="68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1"/>
    </row>
    <row r="143" spans="2:38" ht="13.5" customHeight="1">
      <c r="B143" s="1" t="s">
        <v>216</v>
      </c>
      <c r="C143" s="68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1"/>
    </row>
    <row r="144" spans="2:38" ht="13.5" customHeight="1">
      <c r="B144" s="286" t="s">
        <v>135</v>
      </c>
      <c r="C144" s="286" t="s">
        <v>136</v>
      </c>
      <c r="D144" s="127">
        <v>1990</v>
      </c>
      <c r="E144" s="127">
        <f t="shared" ref="E144" si="236">D144+1</f>
        <v>1991</v>
      </c>
      <c r="F144" s="127">
        <f t="shared" ref="F144" si="237">E144+1</f>
        <v>1992</v>
      </c>
      <c r="G144" s="127">
        <f t="shared" ref="G144" si="238">F144+1</f>
        <v>1993</v>
      </c>
      <c r="H144" s="127">
        <f t="shared" ref="H144" si="239">G144+1</f>
        <v>1994</v>
      </c>
      <c r="I144" s="127">
        <f t="shared" ref="I144" si="240">H144+1</f>
        <v>1995</v>
      </c>
      <c r="J144" s="127">
        <f t="shared" ref="J144" si="241">I144+1</f>
        <v>1996</v>
      </c>
      <c r="K144" s="127">
        <f t="shared" ref="K144" si="242">J144+1</f>
        <v>1997</v>
      </c>
      <c r="L144" s="127">
        <f t="shared" ref="L144" si="243">K144+1</f>
        <v>1998</v>
      </c>
      <c r="M144" s="127">
        <f t="shared" ref="M144" si="244">L144+1</f>
        <v>1999</v>
      </c>
      <c r="N144" s="127">
        <f t="shared" ref="N144" si="245">M144+1</f>
        <v>2000</v>
      </c>
      <c r="O144" s="127">
        <f t="shared" ref="O144" si="246">N144+1</f>
        <v>2001</v>
      </c>
      <c r="P144" s="127">
        <f t="shared" ref="P144" si="247">O144+1</f>
        <v>2002</v>
      </c>
      <c r="Q144" s="127">
        <f t="shared" ref="Q144" si="248">P144+1</f>
        <v>2003</v>
      </c>
      <c r="R144" s="127">
        <f t="shared" ref="R144" si="249">Q144+1</f>
        <v>2004</v>
      </c>
      <c r="S144" s="127">
        <f t="shared" ref="S144" si="250">R144+1</f>
        <v>2005</v>
      </c>
      <c r="T144" s="127">
        <f t="shared" ref="T144" si="251">S144+1</f>
        <v>2006</v>
      </c>
      <c r="U144" s="127">
        <f t="shared" ref="U144" si="252">T144+1</f>
        <v>2007</v>
      </c>
      <c r="V144" s="127">
        <f t="shared" ref="V144" si="253">U144+1</f>
        <v>2008</v>
      </c>
      <c r="W144" s="127">
        <f t="shared" ref="W144" si="254">V144+1</f>
        <v>2009</v>
      </c>
      <c r="X144" s="127">
        <f t="shared" ref="X144" si="255">W144+1</f>
        <v>2010</v>
      </c>
      <c r="Y144" s="127">
        <f t="shared" ref="Y144" si="256">X144+1</f>
        <v>2011</v>
      </c>
      <c r="Z144" s="127">
        <f t="shared" ref="Z144" si="257">Y144+1</f>
        <v>2012</v>
      </c>
      <c r="AA144" s="127">
        <f t="shared" ref="AA144:AH144" si="258">Z144+1</f>
        <v>2013</v>
      </c>
      <c r="AB144" s="127">
        <f t="shared" si="258"/>
        <v>2014</v>
      </c>
      <c r="AC144" s="127">
        <f t="shared" si="258"/>
        <v>2015</v>
      </c>
      <c r="AD144" s="127">
        <f t="shared" si="258"/>
        <v>2016</v>
      </c>
      <c r="AE144" s="127">
        <f t="shared" si="258"/>
        <v>2017</v>
      </c>
      <c r="AF144" s="127">
        <f t="shared" si="258"/>
        <v>2018</v>
      </c>
      <c r="AG144" s="127">
        <f t="shared" si="258"/>
        <v>2019</v>
      </c>
      <c r="AH144" s="127">
        <f t="shared" si="258"/>
        <v>2020</v>
      </c>
      <c r="AI144" s="1"/>
    </row>
    <row r="145" spans="2:38" ht="15.9" customHeight="1">
      <c r="B145" s="124" t="s">
        <v>217</v>
      </c>
      <c r="C145" s="147" t="s">
        <v>154</v>
      </c>
      <c r="D145" s="287">
        <v>300.35599999999999</v>
      </c>
      <c r="E145" s="287">
        <v>313.34300000000002</v>
      </c>
      <c r="F145" s="287">
        <v>294.41199999999998</v>
      </c>
      <c r="G145" s="287">
        <v>286.45600000000002</v>
      </c>
      <c r="H145" s="287">
        <v>312.81799999999998</v>
      </c>
      <c r="I145" s="287">
        <v>318.59500000000003</v>
      </c>
      <c r="J145" s="287">
        <v>345.45600000000002</v>
      </c>
      <c r="K145" s="287">
        <v>325.58600000000001</v>
      </c>
      <c r="L145" s="287">
        <v>296.84300000000002</v>
      </c>
      <c r="M145" s="287">
        <v>296</v>
      </c>
      <c r="N145" s="287">
        <v>288.10300000000001</v>
      </c>
      <c r="O145" s="287">
        <v>254.01499999999999</v>
      </c>
      <c r="P145" s="287">
        <v>268.22500000000002</v>
      </c>
      <c r="Q145" s="287">
        <v>257.435</v>
      </c>
      <c r="R145" s="287">
        <v>257.16800000000001</v>
      </c>
      <c r="S145" s="287">
        <v>215.739</v>
      </c>
      <c r="T145" s="287">
        <v>177.14699999999999</v>
      </c>
      <c r="U145" s="287">
        <v>181.25299999999999</v>
      </c>
      <c r="V145" s="287">
        <v>158.74600000000001</v>
      </c>
      <c r="W145" s="287">
        <v>136.673</v>
      </c>
      <c r="X145" s="287">
        <v>159.501</v>
      </c>
      <c r="Y145" s="287">
        <v>148</v>
      </c>
      <c r="Z145" s="287">
        <v>161.68</v>
      </c>
      <c r="AA145" s="287">
        <v>158.304</v>
      </c>
      <c r="AB145" s="287">
        <v>155.68100000000001</v>
      </c>
      <c r="AC145" s="287">
        <v>159.44800000000001</v>
      </c>
      <c r="AD145" s="287">
        <v>156.16800000000001</v>
      </c>
      <c r="AE145" s="287">
        <v>162.858</v>
      </c>
      <c r="AF145" s="287">
        <v>154.65600000000001</v>
      </c>
      <c r="AG145" s="287">
        <v>160.155</v>
      </c>
      <c r="AH145" s="287">
        <v>137.09200000000001</v>
      </c>
      <c r="AI145" s="199"/>
    </row>
    <row r="146" spans="2:38" ht="13.5" customHeight="1">
      <c r="B146" s="228"/>
      <c r="C146" s="199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199"/>
      <c r="AH146" s="234"/>
      <c r="AI146" s="1"/>
      <c r="AL146" s="172"/>
    </row>
    <row r="147" spans="2:38" ht="13.5" customHeight="1">
      <c r="B147" s="71"/>
      <c r="C147" s="68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1"/>
    </row>
    <row r="148" spans="2:38" ht="13.5" customHeight="1">
      <c r="B148" s="1" t="s">
        <v>218</v>
      </c>
      <c r="C148" s="68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1"/>
    </row>
    <row r="149" spans="2:38" ht="13.5" customHeight="1">
      <c r="B149" s="286" t="s">
        <v>135</v>
      </c>
      <c r="C149" s="286" t="s">
        <v>136</v>
      </c>
      <c r="D149" s="127">
        <v>1990</v>
      </c>
      <c r="E149" s="127">
        <f t="shared" ref="E149" si="259">D149+1</f>
        <v>1991</v>
      </c>
      <c r="F149" s="127">
        <f t="shared" ref="F149" si="260">E149+1</f>
        <v>1992</v>
      </c>
      <c r="G149" s="127">
        <f t="shared" ref="G149" si="261">F149+1</f>
        <v>1993</v>
      </c>
      <c r="H149" s="127">
        <f t="shared" ref="H149" si="262">G149+1</f>
        <v>1994</v>
      </c>
      <c r="I149" s="127">
        <f t="shared" ref="I149" si="263">H149+1</f>
        <v>1995</v>
      </c>
      <c r="J149" s="127">
        <f t="shared" ref="J149" si="264">I149+1</f>
        <v>1996</v>
      </c>
      <c r="K149" s="127">
        <f t="shared" ref="K149" si="265">J149+1</f>
        <v>1997</v>
      </c>
      <c r="L149" s="127">
        <f t="shared" ref="L149" si="266">K149+1</f>
        <v>1998</v>
      </c>
      <c r="M149" s="127">
        <f t="shared" ref="M149" si="267">L149+1</f>
        <v>1999</v>
      </c>
      <c r="N149" s="127">
        <f t="shared" ref="N149" si="268">M149+1</f>
        <v>2000</v>
      </c>
      <c r="O149" s="127">
        <f t="shared" ref="O149" si="269">N149+1</f>
        <v>2001</v>
      </c>
      <c r="P149" s="127">
        <f t="shared" ref="P149" si="270">O149+1</f>
        <v>2002</v>
      </c>
      <c r="Q149" s="127">
        <f t="shared" ref="Q149" si="271">P149+1</f>
        <v>2003</v>
      </c>
      <c r="R149" s="127">
        <f t="shared" ref="R149" si="272">Q149+1</f>
        <v>2004</v>
      </c>
      <c r="S149" s="127">
        <f t="shared" ref="S149" si="273">R149+1</f>
        <v>2005</v>
      </c>
      <c r="T149" s="127">
        <f t="shared" ref="T149" si="274">S149+1</f>
        <v>2006</v>
      </c>
      <c r="U149" s="127">
        <f t="shared" ref="U149" si="275">T149+1</f>
        <v>2007</v>
      </c>
      <c r="V149" s="127">
        <f t="shared" ref="V149" si="276">U149+1</f>
        <v>2008</v>
      </c>
      <c r="W149" s="127">
        <f t="shared" ref="W149" si="277">V149+1</f>
        <v>2009</v>
      </c>
      <c r="X149" s="127">
        <f t="shared" ref="X149" si="278">W149+1</f>
        <v>2010</v>
      </c>
      <c r="Y149" s="127">
        <f t="shared" ref="Y149" si="279">X149+1</f>
        <v>2011</v>
      </c>
      <c r="Z149" s="127">
        <f t="shared" ref="Z149" si="280">Y149+1</f>
        <v>2012</v>
      </c>
      <c r="AA149" s="127">
        <f t="shared" ref="AA149:AH149" si="281">Z149+1</f>
        <v>2013</v>
      </c>
      <c r="AB149" s="127">
        <f t="shared" si="281"/>
        <v>2014</v>
      </c>
      <c r="AC149" s="127">
        <f t="shared" si="281"/>
        <v>2015</v>
      </c>
      <c r="AD149" s="127">
        <f t="shared" si="281"/>
        <v>2016</v>
      </c>
      <c r="AE149" s="127">
        <f t="shared" si="281"/>
        <v>2017</v>
      </c>
      <c r="AF149" s="127">
        <f t="shared" si="281"/>
        <v>2018</v>
      </c>
      <c r="AG149" s="127">
        <f t="shared" si="281"/>
        <v>2019</v>
      </c>
      <c r="AH149" s="127">
        <f t="shared" si="281"/>
        <v>2020</v>
      </c>
      <c r="AI149" s="1"/>
    </row>
    <row r="150" spans="2:38" ht="15.9" customHeight="1">
      <c r="B150" s="341" t="s">
        <v>416</v>
      </c>
      <c r="C150" s="147" t="s">
        <v>143</v>
      </c>
      <c r="D150" s="302">
        <v>1.1950658761528328</v>
      </c>
      <c r="E150" s="302">
        <v>1.1950658761528328</v>
      </c>
      <c r="F150" s="302">
        <v>1.1950658761528328</v>
      </c>
      <c r="G150" s="302">
        <v>1.1950658761528328</v>
      </c>
      <c r="H150" s="302">
        <v>1.1950658761528328</v>
      </c>
      <c r="I150" s="302">
        <v>1.1950658761528328</v>
      </c>
      <c r="J150" s="302">
        <v>1.1950658761528328</v>
      </c>
      <c r="K150" s="302">
        <v>1.2515892621870883</v>
      </c>
      <c r="L150" s="302">
        <v>1.2515892621870883</v>
      </c>
      <c r="M150" s="302">
        <v>1.2302660686532074</v>
      </c>
      <c r="N150" s="302">
        <v>1.2302660686532074</v>
      </c>
      <c r="O150" s="302">
        <v>1.1062434123847169</v>
      </c>
      <c r="P150" s="302">
        <v>1.1062434123847169</v>
      </c>
      <c r="Q150" s="302">
        <v>1.1062434123847169</v>
      </c>
      <c r="R150" s="302">
        <v>1.1062434123847169</v>
      </c>
      <c r="S150" s="302">
        <v>1.1062434123847169</v>
      </c>
      <c r="T150" s="302">
        <v>1.1062434123847169</v>
      </c>
      <c r="U150" s="302">
        <v>1.1062434123847169</v>
      </c>
      <c r="V150" s="302">
        <v>1.1062434123847169</v>
      </c>
      <c r="W150" s="302">
        <v>1.1062434123847169</v>
      </c>
      <c r="X150" s="302">
        <v>1.1062434123847169</v>
      </c>
      <c r="Y150" s="302">
        <v>1.0352017540357463</v>
      </c>
      <c r="Z150" s="302">
        <v>1.0352017540357463</v>
      </c>
      <c r="AA150" s="302">
        <v>1.0352017540357463</v>
      </c>
      <c r="AB150" s="302">
        <v>1.0352017540357463</v>
      </c>
      <c r="AC150" s="302">
        <v>1.0352017540357463</v>
      </c>
      <c r="AD150" s="302">
        <v>1.0352017540357463</v>
      </c>
      <c r="AE150" s="302">
        <v>1.0352017540357463</v>
      </c>
      <c r="AF150" s="302">
        <v>1.0352017540357463</v>
      </c>
      <c r="AG150" s="302">
        <v>1.064434050651442</v>
      </c>
      <c r="AH150" s="302">
        <v>1.064434050651442</v>
      </c>
      <c r="AI150" s="199"/>
    </row>
    <row r="151" spans="2:38" ht="13.5" customHeight="1">
      <c r="B151" s="228"/>
      <c r="C151" s="343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199"/>
      <c r="AH151" s="234"/>
      <c r="AI151" s="1"/>
      <c r="AL151" s="172"/>
    </row>
    <row r="152" spans="2:38" ht="13.5" customHeight="1">
      <c r="B152" s="71"/>
      <c r="C152" s="68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1"/>
    </row>
    <row r="153" spans="2:38" ht="13.5" customHeight="1">
      <c r="B153" s="1" t="s">
        <v>219</v>
      </c>
      <c r="C153" s="68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1"/>
    </row>
    <row r="154" spans="2:38" ht="13.5" customHeight="1">
      <c r="B154" s="286" t="s">
        <v>135</v>
      </c>
      <c r="C154" s="286" t="s">
        <v>136</v>
      </c>
      <c r="D154" s="127">
        <v>1990</v>
      </c>
      <c r="E154" s="127">
        <f t="shared" ref="E154" si="282">D154+1</f>
        <v>1991</v>
      </c>
      <c r="F154" s="127">
        <f t="shared" ref="F154" si="283">E154+1</f>
        <v>1992</v>
      </c>
      <c r="G154" s="127">
        <f t="shared" ref="G154" si="284">F154+1</f>
        <v>1993</v>
      </c>
      <c r="H154" s="127">
        <f t="shared" ref="H154" si="285">G154+1</f>
        <v>1994</v>
      </c>
      <c r="I154" s="127">
        <f t="shared" ref="I154" si="286">H154+1</f>
        <v>1995</v>
      </c>
      <c r="J154" s="127">
        <f t="shared" ref="J154" si="287">I154+1</f>
        <v>1996</v>
      </c>
      <c r="K154" s="127">
        <f t="shared" ref="K154" si="288">J154+1</f>
        <v>1997</v>
      </c>
      <c r="L154" s="127">
        <f t="shared" ref="L154" si="289">K154+1</f>
        <v>1998</v>
      </c>
      <c r="M154" s="127">
        <f t="shared" ref="M154" si="290">L154+1</f>
        <v>1999</v>
      </c>
      <c r="N154" s="127">
        <f t="shared" ref="N154" si="291">M154+1</f>
        <v>2000</v>
      </c>
      <c r="O154" s="127">
        <f t="shared" ref="O154" si="292">N154+1</f>
        <v>2001</v>
      </c>
      <c r="P154" s="127">
        <f t="shared" ref="P154" si="293">O154+1</f>
        <v>2002</v>
      </c>
      <c r="Q154" s="127">
        <f t="shared" ref="Q154" si="294">P154+1</f>
        <v>2003</v>
      </c>
      <c r="R154" s="127">
        <f t="shared" ref="R154" si="295">Q154+1</f>
        <v>2004</v>
      </c>
      <c r="S154" s="127">
        <f t="shared" ref="S154" si="296">R154+1</f>
        <v>2005</v>
      </c>
      <c r="T154" s="127">
        <f t="shared" ref="T154" si="297">S154+1</f>
        <v>2006</v>
      </c>
      <c r="U154" s="127">
        <f t="shared" ref="U154" si="298">T154+1</f>
        <v>2007</v>
      </c>
      <c r="V154" s="127">
        <f t="shared" ref="V154" si="299">U154+1</f>
        <v>2008</v>
      </c>
      <c r="W154" s="127">
        <f t="shared" ref="W154" si="300">V154+1</f>
        <v>2009</v>
      </c>
      <c r="X154" s="127">
        <f t="shared" ref="X154" si="301">W154+1</f>
        <v>2010</v>
      </c>
      <c r="Y154" s="127">
        <f t="shared" ref="Y154" si="302">X154+1</f>
        <v>2011</v>
      </c>
      <c r="Z154" s="127">
        <f t="shared" ref="Z154" si="303">Y154+1</f>
        <v>2012</v>
      </c>
      <c r="AA154" s="127">
        <f t="shared" ref="AA154:AH154" si="304">Z154+1</f>
        <v>2013</v>
      </c>
      <c r="AB154" s="127">
        <f t="shared" si="304"/>
        <v>2014</v>
      </c>
      <c r="AC154" s="127">
        <f t="shared" si="304"/>
        <v>2015</v>
      </c>
      <c r="AD154" s="127">
        <f t="shared" si="304"/>
        <v>2016</v>
      </c>
      <c r="AE154" s="127">
        <f t="shared" si="304"/>
        <v>2017</v>
      </c>
      <c r="AF154" s="127">
        <f t="shared" si="304"/>
        <v>2018</v>
      </c>
      <c r="AG154" s="127">
        <f t="shared" si="304"/>
        <v>2019</v>
      </c>
      <c r="AH154" s="127">
        <f t="shared" si="304"/>
        <v>2020</v>
      </c>
      <c r="AI154" s="1"/>
    </row>
    <row r="155" spans="2:38" ht="15.9" customHeight="1">
      <c r="B155" s="341" t="s">
        <v>414</v>
      </c>
      <c r="C155" s="147" t="s">
        <v>154</v>
      </c>
      <c r="D155" s="287">
        <v>103.303</v>
      </c>
      <c r="E155" s="287">
        <v>98.721000000000004</v>
      </c>
      <c r="F155" s="287">
        <v>105.43899999999999</v>
      </c>
      <c r="G155" s="287">
        <v>110.944</v>
      </c>
      <c r="H155" s="287">
        <v>118.217</v>
      </c>
      <c r="I155" s="287">
        <v>115.78400000000001</v>
      </c>
      <c r="J155" s="287">
        <v>121.199</v>
      </c>
      <c r="K155" s="287">
        <v>136.34399999999999</v>
      </c>
      <c r="L155" s="287">
        <v>133.149</v>
      </c>
      <c r="M155" s="287">
        <v>133.96899999999999</v>
      </c>
      <c r="N155" s="287">
        <v>132.249</v>
      </c>
      <c r="O155" s="287">
        <v>108.633</v>
      </c>
      <c r="P155" s="287">
        <v>103.14100000000001</v>
      </c>
      <c r="Q155" s="287">
        <v>109.87</v>
      </c>
      <c r="R155" s="287">
        <v>111.604</v>
      </c>
      <c r="S155" s="287">
        <v>102.779</v>
      </c>
      <c r="T155" s="287">
        <v>106.26600000000001</v>
      </c>
      <c r="U155" s="287">
        <v>103.825</v>
      </c>
      <c r="V155" s="287">
        <v>86.423000000000002</v>
      </c>
      <c r="W155" s="287">
        <v>84.894000000000005</v>
      </c>
      <c r="X155" s="287">
        <v>92.551000000000002</v>
      </c>
      <c r="Y155" s="287">
        <v>87.548000000000002</v>
      </c>
      <c r="Z155" s="287">
        <v>75.197000000000003</v>
      </c>
      <c r="AA155" s="287">
        <v>85.918000000000006</v>
      </c>
      <c r="AB155" s="287">
        <v>85.257000000000005</v>
      </c>
      <c r="AC155" s="287">
        <v>86.962000000000003</v>
      </c>
      <c r="AD155" s="287">
        <v>87.608999999999995</v>
      </c>
      <c r="AE155" s="287">
        <v>90.409000000000006</v>
      </c>
      <c r="AF155" s="287">
        <v>88.518000000000001</v>
      </c>
      <c r="AG155" s="287">
        <v>79.757999999999996</v>
      </c>
      <c r="AH155" s="287">
        <v>74.001999999999995</v>
      </c>
      <c r="AI155" s="199"/>
    </row>
    <row r="156" spans="2:38" ht="13.5" customHeight="1">
      <c r="B156" s="211"/>
      <c r="C156" s="199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199"/>
      <c r="AH156" s="234"/>
      <c r="AI156" s="1"/>
      <c r="AL156" s="172"/>
    </row>
    <row r="157" spans="2:38" ht="13.5" customHeight="1">
      <c r="B157" s="71"/>
      <c r="C157" s="68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1"/>
    </row>
    <row r="158" spans="2:38" ht="13.5" customHeight="1">
      <c r="B158" s="1" t="s">
        <v>220</v>
      </c>
      <c r="C158" s="68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1"/>
    </row>
    <row r="159" spans="2:38" ht="13.5" customHeight="1">
      <c r="B159" s="286" t="s">
        <v>135</v>
      </c>
      <c r="C159" s="286" t="s">
        <v>136</v>
      </c>
      <c r="D159" s="127">
        <v>1990</v>
      </c>
      <c r="E159" s="127">
        <f t="shared" ref="E159" si="305">D159+1</f>
        <v>1991</v>
      </c>
      <c r="F159" s="127">
        <f t="shared" ref="F159" si="306">E159+1</f>
        <v>1992</v>
      </c>
      <c r="G159" s="127">
        <f t="shared" ref="G159" si="307">F159+1</f>
        <v>1993</v>
      </c>
      <c r="H159" s="127">
        <f t="shared" ref="H159" si="308">G159+1</f>
        <v>1994</v>
      </c>
      <c r="I159" s="127">
        <f t="shared" ref="I159" si="309">H159+1</f>
        <v>1995</v>
      </c>
      <c r="J159" s="127">
        <f t="shared" ref="J159" si="310">I159+1</f>
        <v>1996</v>
      </c>
      <c r="K159" s="127">
        <f t="shared" ref="K159" si="311">J159+1</f>
        <v>1997</v>
      </c>
      <c r="L159" s="127">
        <f t="shared" ref="L159" si="312">K159+1</f>
        <v>1998</v>
      </c>
      <c r="M159" s="127">
        <f t="shared" ref="M159" si="313">L159+1</f>
        <v>1999</v>
      </c>
      <c r="N159" s="127">
        <f t="shared" ref="N159" si="314">M159+1</f>
        <v>2000</v>
      </c>
      <c r="O159" s="127">
        <f t="shared" ref="O159" si="315">N159+1</f>
        <v>2001</v>
      </c>
      <c r="P159" s="127">
        <f t="shared" ref="P159" si="316">O159+1</f>
        <v>2002</v>
      </c>
      <c r="Q159" s="127">
        <f t="shared" ref="Q159" si="317">P159+1</f>
        <v>2003</v>
      </c>
      <c r="R159" s="127">
        <f t="shared" ref="R159" si="318">Q159+1</f>
        <v>2004</v>
      </c>
      <c r="S159" s="127">
        <f t="shared" ref="S159" si="319">R159+1</f>
        <v>2005</v>
      </c>
      <c r="T159" s="127">
        <f t="shared" ref="T159" si="320">S159+1</f>
        <v>2006</v>
      </c>
      <c r="U159" s="127">
        <f t="shared" ref="U159" si="321">T159+1</f>
        <v>2007</v>
      </c>
      <c r="V159" s="127">
        <f t="shared" ref="V159" si="322">U159+1</f>
        <v>2008</v>
      </c>
      <c r="W159" s="127">
        <f t="shared" ref="W159" si="323">V159+1</f>
        <v>2009</v>
      </c>
      <c r="X159" s="127">
        <f t="shared" ref="X159" si="324">W159+1</f>
        <v>2010</v>
      </c>
      <c r="Y159" s="127">
        <f t="shared" ref="Y159" si="325">X159+1</f>
        <v>2011</v>
      </c>
      <c r="Z159" s="127">
        <f t="shared" ref="Z159" si="326">Y159+1</f>
        <v>2012</v>
      </c>
      <c r="AA159" s="127">
        <f t="shared" ref="AA159" si="327">Z159+1</f>
        <v>2013</v>
      </c>
      <c r="AB159" s="127">
        <f t="shared" ref="AB159:AH159" si="328">AA159+1</f>
        <v>2014</v>
      </c>
      <c r="AC159" s="127">
        <f t="shared" si="328"/>
        <v>2015</v>
      </c>
      <c r="AD159" s="127">
        <f t="shared" si="328"/>
        <v>2016</v>
      </c>
      <c r="AE159" s="127">
        <f t="shared" si="328"/>
        <v>2017</v>
      </c>
      <c r="AF159" s="127">
        <f t="shared" si="328"/>
        <v>2018</v>
      </c>
      <c r="AG159" s="127">
        <f t="shared" si="328"/>
        <v>2019</v>
      </c>
      <c r="AH159" s="127">
        <f t="shared" si="328"/>
        <v>2020</v>
      </c>
      <c r="AI159" s="1"/>
    </row>
    <row r="160" spans="2:38" ht="15.9" customHeight="1">
      <c r="B160" s="341" t="s">
        <v>417</v>
      </c>
      <c r="C160" s="147" t="s">
        <v>221</v>
      </c>
      <c r="D160" s="302">
        <v>0.82202425546517233</v>
      </c>
      <c r="E160" s="302">
        <v>0.82472034964585939</v>
      </c>
      <c r="F160" s="302">
        <v>0.8094799400987136</v>
      </c>
      <c r="G160" s="302">
        <v>0.78366917450545337</v>
      </c>
      <c r="H160" s="302">
        <v>0.79093013845283977</v>
      </c>
      <c r="I160" s="302">
        <v>0.83183768811447101</v>
      </c>
      <c r="J160" s="302">
        <v>0.82943804652347541</v>
      </c>
      <c r="K160" s="302">
        <v>0.85401118188801062</v>
      </c>
      <c r="L160" s="302">
        <v>0.87129877849482695</v>
      </c>
      <c r="M160" s="302">
        <v>0.88054776444374305</v>
      </c>
      <c r="N160" s="302">
        <v>0.82888039635572686</v>
      </c>
      <c r="O160" s="302">
        <v>0.83417762250014016</v>
      </c>
      <c r="P160" s="302">
        <v>0.8447708695416779</v>
      </c>
      <c r="Q160" s="302">
        <v>0.84378464754145466</v>
      </c>
      <c r="R160" s="302">
        <v>0.86154468397651252</v>
      </c>
      <c r="S160" s="302">
        <v>0.88493794837448392</v>
      </c>
      <c r="T160" s="302">
        <v>0.86383305114185482</v>
      </c>
      <c r="U160" s="302">
        <v>0.86666386970925602</v>
      </c>
      <c r="V160" s="302">
        <v>0.8711209679334615</v>
      </c>
      <c r="W160" s="302">
        <v>0.86741614192586913</v>
      </c>
      <c r="X160" s="302">
        <v>0.86781168291462518</v>
      </c>
      <c r="Y160" s="302">
        <v>0.86775700616970997</v>
      </c>
      <c r="Z160" s="302">
        <v>0.87565862629265001</v>
      </c>
      <c r="AA160" s="302">
        <v>0.86376834037846784</v>
      </c>
      <c r="AB160" s="302">
        <v>0.85018337270524913</v>
      </c>
      <c r="AC160" s="302">
        <v>0.84917124563431889</v>
      </c>
      <c r="AD160" s="302">
        <v>0.83977122582777819</v>
      </c>
      <c r="AE160" s="302">
        <v>0.85676379576360062</v>
      </c>
      <c r="AF160" s="302">
        <v>0.85565969732057645</v>
      </c>
      <c r="AG160" s="302">
        <v>0.84111729524193035</v>
      </c>
      <c r="AH160" s="302">
        <v>0.83048601656089693</v>
      </c>
      <c r="AI160" s="199"/>
    </row>
    <row r="161" spans="2:38" ht="13.5" customHeight="1">
      <c r="B161" s="228"/>
      <c r="C161" s="199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199"/>
      <c r="AH161" s="234"/>
      <c r="AI161" s="1"/>
      <c r="AL161" s="172"/>
    </row>
    <row r="162" spans="2:38" ht="13.5" customHeight="1">
      <c r="B162" s="71"/>
      <c r="C162" s="68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1"/>
    </row>
    <row r="163" spans="2:38" ht="13.5" customHeight="1">
      <c r="B163" s="1" t="s">
        <v>222</v>
      </c>
      <c r="C163" s="68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1"/>
    </row>
    <row r="164" spans="2:38" ht="13.2">
      <c r="B164" s="286" t="s">
        <v>135</v>
      </c>
      <c r="C164" s="286" t="s">
        <v>136</v>
      </c>
      <c r="D164" s="127">
        <v>1990</v>
      </c>
      <c r="E164" s="127">
        <f t="shared" ref="E164" si="329">D164+1</f>
        <v>1991</v>
      </c>
      <c r="F164" s="127">
        <f t="shared" ref="F164" si="330">E164+1</f>
        <v>1992</v>
      </c>
      <c r="G164" s="127">
        <f t="shared" ref="G164" si="331">F164+1</f>
        <v>1993</v>
      </c>
      <c r="H164" s="127">
        <f t="shared" ref="H164" si="332">G164+1</f>
        <v>1994</v>
      </c>
      <c r="I164" s="127">
        <f t="shared" ref="I164" si="333">H164+1</f>
        <v>1995</v>
      </c>
      <c r="J164" s="127">
        <f t="shared" ref="J164" si="334">I164+1</f>
        <v>1996</v>
      </c>
      <c r="K164" s="127">
        <f t="shared" ref="K164" si="335">J164+1</f>
        <v>1997</v>
      </c>
      <c r="L164" s="127">
        <f t="shared" ref="L164" si="336">K164+1</f>
        <v>1998</v>
      </c>
      <c r="M164" s="127">
        <f t="shared" ref="M164" si="337">L164+1</f>
        <v>1999</v>
      </c>
      <c r="N164" s="127">
        <f t="shared" ref="N164" si="338">M164+1</f>
        <v>2000</v>
      </c>
      <c r="O164" s="127">
        <f t="shared" ref="O164" si="339">N164+1</f>
        <v>2001</v>
      </c>
      <c r="P164" s="127">
        <f t="shared" ref="P164" si="340">O164+1</f>
        <v>2002</v>
      </c>
      <c r="Q164" s="127">
        <f t="shared" ref="Q164" si="341">P164+1</f>
        <v>2003</v>
      </c>
      <c r="R164" s="127">
        <f t="shared" ref="R164" si="342">Q164+1</f>
        <v>2004</v>
      </c>
      <c r="S164" s="127">
        <f t="shared" ref="S164" si="343">R164+1</f>
        <v>2005</v>
      </c>
      <c r="T164" s="127">
        <f t="shared" ref="T164" si="344">S164+1</f>
        <v>2006</v>
      </c>
      <c r="U164" s="127">
        <f t="shared" ref="U164" si="345">T164+1</f>
        <v>2007</v>
      </c>
      <c r="V164" s="127">
        <f t="shared" ref="V164" si="346">U164+1</f>
        <v>2008</v>
      </c>
      <c r="W164" s="127">
        <f t="shared" ref="W164" si="347">V164+1</f>
        <v>2009</v>
      </c>
      <c r="X164" s="127">
        <f t="shared" ref="X164" si="348">W164+1</f>
        <v>2010</v>
      </c>
      <c r="Y164" s="127">
        <f t="shared" ref="Y164" si="349">X164+1</f>
        <v>2011</v>
      </c>
      <c r="Z164" s="127">
        <f t="shared" ref="Z164" si="350">Y164+1</f>
        <v>2012</v>
      </c>
      <c r="AA164" s="127">
        <f t="shared" ref="AA164" si="351">Z164+1</f>
        <v>2013</v>
      </c>
      <c r="AB164" s="127">
        <f t="shared" ref="AB164:AH164" si="352">AA164+1</f>
        <v>2014</v>
      </c>
      <c r="AC164" s="127">
        <f t="shared" si="352"/>
        <v>2015</v>
      </c>
      <c r="AD164" s="127">
        <f t="shared" si="352"/>
        <v>2016</v>
      </c>
      <c r="AE164" s="127">
        <f t="shared" si="352"/>
        <v>2017</v>
      </c>
      <c r="AF164" s="127">
        <f t="shared" si="352"/>
        <v>2018</v>
      </c>
      <c r="AG164" s="127">
        <f t="shared" si="352"/>
        <v>2019</v>
      </c>
      <c r="AH164" s="127">
        <f t="shared" si="352"/>
        <v>2020</v>
      </c>
      <c r="AI164" s="1"/>
    </row>
    <row r="165" spans="2:38" ht="15.9" customHeight="1">
      <c r="B165" s="124" t="s">
        <v>223</v>
      </c>
      <c r="C165" s="147" t="s">
        <v>224</v>
      </c>
      <c r="D165" s="287">
        <v>7430.6999208234365</v>
      </c>
      <c r="E165" s="287">
        <v>7546.3982581155979</v>
      </c>
      <c r="F165" s="287">
        <v>9271.9184481393513</v>
      </c>
      <c r="G165" s="287">
        <v>12731.429057798892</v>
      </c>
      <c r="H165" s="287">
        <v>15604.942573238322</v>
      </c>
      <c r="I165" s="287">
        <v>25116.152692003168</v>
      </c>
      <c r="J165" s="287">
        <v>27127.627854315124</v>
      </c>
      <c r="K165" s="287">
        <v>36682.53191607284</v>
      </c>
      <c r="L165" s="287">
        <v>26986.780471892322</v>
      </c>
      <c r="M165" s="287">
        <v>35358.340453681711</v>
      </c>
      <c r="N165" s="287">
        <v>46561.57385906572</v>
      </c>
      <c r="O165" s="287">
        <v>42344.830488519401</v>
      </c>
      <c r="P165" s="287">
        <v>35125.903731591447</v>
      </c>
      <c r="Q165" s="287">
        <v>39591.526917656374</v>
      </c>
      <c r="R165" s="287">
        <v>39283.430422802849</v>
      </c>
      <c r="S165" s="287">
        <v>37911.247286619167</v>
      </c>
      <c r="T165" s="287">
        <v>37261.66788440221</v>
      </c>
      <c r="U165" s="287">
        <v>36082.076041171815</v>
      </c>
      <c r="V165" s="287">
        <v>34329.975941409342</v>
      </c>
      <c r="W165" s="287">
        <v>36277.012442596992</v>
      </c>
      <c r="X165" s="287">
        <v>38888.884864608081</v>
      </c>
      <c r="Y165" s="287">
        <v>37436.535248614411</v>
      </c>
      <c r="Z165" s="287">
        <v>34845.520962787021</v>
      </c>
      <c r="AA165" s="287">
        <v>32169.702106096593</v>
      </c>
      <c r="AB165" s="287">
        <v>28394.236682501982</v>
      </c>
      <c r="AC165" s="287">
        <v>32257</v>
      </c>
      <c r="AD165" s="287">
        <v>34235</v>
      </c>
      <c r="AE165" s="287">
        <v>34094.684999999998</v>
      </c>
      <c r="AF165" s="287">
        <v>33574.17</v>
      </c>
      <c r="AG165" s="287">
        <v>24788.174999999999</v>
      </c>
      <c r="AH165" s="287">
        <v>23567.015899999999</v>
      </c>
      <c r="AI165" s="199"/>
    </row>
    <row r="166" spans="2:38" ht="13.5" customHeight="1">
      <c r="B166" s="211"/>
      <c r="C166" s="214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199"/>
      <c r="AH166" s="199"/>
      <c r="AI166" s="1"/>
      <c r="AL166" s="172"/>
    </row>
    <row r="167" spans="2:38" ht="13.5" customHeight="1">
      <c r="B167" s="71"/>
      <c r="C167" s="68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1"/>
    </row>
    <row r="168" spans="2:38" ht="13.5" customHeight="1">
      <c r="B168" s="1" t="s">
        <v>225</v>
      </c>
      <c r="C168" s="67"/>
      <c r="D168" s="24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2:38" ht="13.5" customHeight="1">
      <c r="B169" s="286" t="s">
        <v>135</v>
      </c>
      <c r="C169" s="286" t="s">
        <v>136</v>
      </c>
      <c r="D169" s="127">
        <v>1990</v>
      </c>
      <c r="E169" s="127">
        <f t="shared" ref="E169:R169" si="353">D169+1</f>
        <v>1991</v>
      </c>
      <c r="F169" s="127">
        <f t="shared" si="353"/>
        <v>1992</v>
      </c>
      <c r="G169" s="127">
        <f t="shared" si="353"/>
        <v>1993</v>
      </c>
      <c r="H169" s="127">
        <f t="shared" si="353"/>
        <v>1994</v>
      </c>
      <c r="I169" s="127">
        <f t="shared" si="353"/>
        <v>1995</v>
      </c>
      <c r="J169" s="127">
        <f t="shared" si="353"/>
        <v>1996</v>
      </c>
      <c r="K169" s="127">
        <f t="shared" si="353"/>
        <v>1997</v>
      </c>
      <c r="L169" s="127">
        <f t="shared" si="353"/>
        <v>1998</v>
      </c>
      <c r="M169" s="127">
        <f t="shared" si="353"/>
        <v>1999</v>
      </c>
      <c r="N169" s="127">
        <f t="shared" si="353"/>
        <v>2000</v>
      </c>
      <c r="O169" s="127">
        <f t="shared" si="353"/>
        <v>2001</v>
      </c>
      <c r="P169" s="127">
        <f t="shared" si="353"/>
        <v>2002</v>
      </c>
      <c r="Q169" s="127">
        <f t="shared" si="353"/>
        <v>2003</v>
      </c>
      <c r="R169" s="127">
        <f t="shared" si="353"/>
        <v>2004</v>
      </c>
      <c r="S169" s="127">
        <f t="shared" ref="S169:AH169" si="354">R169+1</f>
        <v>2005</v>
      </c>
      <c r="T169" s="127">
        <f t="shared" si="354"/>
        <v>2006</v>
      </c>
      <c r="U169" s="127">
        <f t="shared" si="354"/>
        <v>2007</v>
      </c>
      <c r="V169" s="127">
        <f t="shared" si="354"/>
        <v>2008</v>
      </c>
      <c r="W169" s="127">
        <f t="shared" si="354"/>
        <v>2009</v>
      </c>
      <c r="X169" s="127">
        <f t="shared" si="354"/>
        <v>2010</v>
      </c>
      <c r="Y169" s="127">
        <f t="shared" si="354"/>
        <v>2011</v>
      </c>
      <c r="Z169" s="127">
        <f t="shared" si="354"/>
        <v>2012</v>
      </c>
      <c r="AA169" s="127">
        <f t="shared" si="354"/>
        <v>2013</v>
      </c>
      <c r="AB169" s="127">
        <f t="shared" si="354"/>
        <v>2014</v>
      </c>
      <c r="AC169" s="127">
        <f t="shared" si="354"/>
        <v>2015</v>
      </c>
      <c r="AD169" s="127">
        <f t="shared" si="354"/>
        <v>2016</v>
      </c>
      <c r="AE169" s="127">
        <f t="shared" si="354"/>
        <v>2017</v>
      </c>
      <c r="AF169" s="127">
        <f t="shared" si="354"/>
        <v>2018</v>
      </c>
      <c r="AG169" s="127">
        <f t="shared" si="354"/>
        <v>2019</v>
      </c>
      <c r="AH169" s="127">
        <f t="shared" si="354"/>
        <v>2020</v>
      </c>
      <c r="AI169" s="1"/>
    </row>
    <row r="170" spans="2:38" ht="15.9" customHeight="1">
      <c r="B170" s="124" t="s">
        <v>226</v>
      </c>
      <c r="C170" s="147" t="s">
        <v>184</v>
      </c>
      <c r="D170" s="166">
        <v>60122.401006768785</v>
      </c>
      <c r="E170" s="166">
        <v>65485.491543985016</v>
      </c>
      <c r="F170" s="166">
        <v>66355.480887907004</v>
      </c>
      <c r="G170" s="166">
        <v>63383.521003564623</v>
      </c>
      <c r="H170" s="166">
        <v>69513.762607549186</v>
      </c>
      <c r="I170" s="166">
        <v>81000</v>
      </c>
      <c r="J170" s="166">
        <v>79489</v>
      </c>
      <c r="K170" s="166">
        <v>80265</v>
      </c>
      <c r="L170" s="166">
        <v>85487</v>
      </c>
      <c r="M170" s="166">
        <v>94525</v>
      </c>
      <c r="N170" s="166">
        <v>95271</v>
      </c>
      <c r="O170" s="166">
        <v>88157</v>
      </c>
      <c r="P170" s="166">
        <v>72787</v>
      </c>
      <c r="Q170" s="166">
        <v>77310</v>
      </c>
      <c r="R170" s="166">
        <v>61900.4</v>
      </c>
      <c r="S170" s="166">
        <v>65714.5</v>
      </c>
      <c r="T170" s="166">
        <v>65905</v>
      </c>
      <c r="U170" s="166">
        <v>61196.7</v>
      </c>
      <c r="V170" s="166">
        <v>60401.2</v>
      </c>
      <c r="W170" s="166">
        <v>26682.2</v>
      </c>
      <c r="X170" s="166">
        <v>46149.253731343284</v>
      </c>
      <c r="Y170" s="166">
        <v>45313.725490196077</v>
      </c>
      <c r="Z170" s="166">
        <v>54387.5</v>
      </c>
      <c r="AA170" s="166">
        <v>47546.099290780141</v>
      </c>
      <c r="AB170" s="166">
        <v>51753.424657534248</v>
      </c>
      <c r="AC170" s="166">
        <v>49116.438356164384</v>
      </c>
      <c r="AD170" s="166">
        <v>48833.333333333336</v>
      </c>
      <c r="AE170" s="166">
        <v>52646.258503401361</v>
      </c>
      <c r="AF170" s="166">
        <v>56933.333333333336</v>
      </c>
      <c r="AG170" s="166">
        <v>57872.340425531911</v>
      </c>
      <c r="AH170" s="166">
        <v>44733.00970873786</v>
      </c>
      <c r="AI170" s="199"/>
    </row>
    <row r="171" spans="2:38" ht="15.9" customHeight="1">
      <c r="B171" s="124" t="s">
        <v>227</v>
      </c>
      <c r="C171" s="147" t="s">
        <v>138</v>
      </c>
      <c r="D171" s="303">
        <v>2.1271604938271606E-2</v>
      </c>
      <c r="E171" s="303">
        <v>2.1271604938271606E-2</v>
      </c>
      <c r="F171" s="303">
        <v>2.1271604938271606E-2</v>
      </c>
      <c r="G171" s="303">
        <v>2.1271604938271606E-2</v>
      </c>
      <c r="H171" s="303">
        <v>2.1271604938271606E-2</v>
      </c>
      <c r="I171" s="303">
        <v>2.1271604938271606E-2</v>
      </c>
      <c r="J171" s="303">
        <v>2.0405339103523757E-2</v>
      </c>
      <c r="K171" s="303">
        <v>2.0918208434560517E-2</v>
      </c>
      <c r="L171" s="303">
        <v>1.9464947886813199E-2</v>
      </c>
      <c r="M171" s="303">
        <v>1.7519174821475799E-2</v>
      </c>
      <c r="N171" s="303">
        <v>1.6972635954277795E-2</v>
      </c>
      <c r="O171" s="303">
        <v>1.3895663418673503E-2</v>
      </c>
      <c r="P171" s="303">
        <v>1.5442317996345501E-2</v>
      </c>
      <c r="Q171" s="303">
        <v>1.6517914888112793E-2</v>
      </c>
      <c r="R171" s="303">
        <v>1.9381134855348269E-2</v>
      </c>
      <c r="S171" s="303">
        <v>1.8957764268159996E-2</v>
      </c>
      <c r="T171" s="303">
        <v>1.9427964494347926E-2</v>
      </c>
      <c r="U171" s="303">
        <v>1.8156207769373184E-2</v>
      </c>
      <c r="V171" s="303">
        <v>1.9981391098190103E-2</v>
      </c>
      <c r="W171" s="303">
        <v>2.336389053376408E-2</v>
      </c>
      <c r="X171" s="303">
        <v>2.01E-2</v>
      </c>
      <c r="Y171" s="303">
        <v>1.5299999999999999E-2</v>
      </c>
      <c r="Z171" s="303">
        <v>1.6E-2</v>
      </c>
      <c r="AA171" s="303">
        <v>1.41E-2</v>
      </c>
      <c r="AB171" s="303">
        <v>1.46E-2</v>
      </c>
      <c r="AC171" s="303">
        <v>1.46E-2</v>
      </c>
      <c r="AD171" s="303">
        <v>1.38E-2</v>
      </c>
      <c r="AE171" s="303">
        <v>1.47E-2</v>
      </c>
      <c r="AF171" s="303">
        <v>1.7999999999999999E-2</v>
      </c>
      <c r="AG171" s="303">
        <v>1.8800000000000001E-2</v>
      </c>
      <c r="AH171" s="303">
        <v>2.06E-2</v>
      </c>
      <c r="AI171" s="1"/>
    </row>
    <row r="172" spans="2:38" ht="15.9" customHeight="1">
      <c r="B172" s="124" t="s">
        <v>228</v>
      </c>
      <c r="C172" s="147" t="s">
        <v>138</v>
      </c>
      <c r="D172" s="303">
        <v>1.7901234567901235E-2</v>
      </c>
      <c r="E172" s="303">
        <v>1.7901234567901235E-2</v>
      </c>
      <c r="F172" s="303">
        <v>1.7901234567901235E-2</v>
      </c>
      <c r="G172" s="303">
        <v>1.7901234567901235E-2</v>
      </c>
      <c r="H172" s="303">
        <v>1.7901234567901235E-2</v>
      </c>
      <c r="I172" s="303">
        <v>1.7901234567901235E-2</v>
      </c>
      <c r="J172" s="303">
        <v>1.6769615921699857E-2</v>
      </c>
      <c r="K172" s="303">
        <v>1.5648165451940449E-2</v>
      </c>
      <c r="L172" s="303">
        <v>1.3779872963140594E-2</v>
      </c>
      <c r="M172" s="303">
        <v>1.2747950277704312E-2</v>
      </c>
      <c r="N172" s="303">
        <v>1.1126155913132013E-2</v>
      </c>
      <c r="O172" s="303">
        <v>9.0520321698787393E-3</v>
      </c>
      <c r="P172" s="303">
        <v>7.1578715979501838E-3</v>
      </c>
      <c r="Q172" s="303">
        <v>5.5529685681024446E-3</v>
      </c>
      <c r="R172" s="303">
        <v>1.4054836479247307E-3</v>
      </c>
      <c r="S172" s="303">
        <v>6.0260673063022624E-4</v>
      </c>
      <c r="T172" s="303">
        <v>8.5198391624307713E-4</v>
      </c>
      <c r="U172" s="303">
        <v>3.0393795743888154E-4</v>
      </c>
      <c r="V172" s="303">
        <v>6.6389409481930827E-4</v>
      </c>
      <c r="W172" s="303">
        <v>1.2742577448636167E-4</v>
      </c>
      <c r="X172" s="303">
        <v>7.8007761966364814E-5</v>
      </c>
      <c r="Y172" s="304">
        <v>2.4275205538727826E-5</v>
      </c>
      <c r="Z172" s="304">
        <v>2.2063893357848769E-5</v>
      </c>
      <c r="AA172" s="304">
        <v>2.3135441527446303E-5</v>
      </c>
      <c r="AB172" s="304">
        <v>3.0915828480677607E-5</v>
      </c>
      <c r="AC172" s="304">
        <v>4.07195649142379E-5</v>
      </c>
      <c r="AD172" s="304">
        <v>3.2764505119453927E-5</v>
      </c>
      <c r="AE172" s="304">
        <v>4.9386225610543998E-5</v>
      </c>
      <c r="AF172" s="304">
        <v>1.405152224824356E-5</v>
      </c>
      <c r="AG172" s="304">
        <v>1.5551470588235294E-5</v>
      </c>
      <c r="AH172" s="304">
        <v>2.1237113402061857E-4</v>
      </c>
      <c r="AI172" s="234"/>
    </row>
    <row r="173" spans="2:38" ht="15.9" customHeight="1">
      <c r="B173" s="448" t="s">
        <v>229</v>
      </c>
      <c r="C173" s="147" t="s">
        <v>184</v>
      </c>
      <c r="D173" s="305">
        <v>1076.2652032075894</v>
      </c>
      <c r="E173" s="305">
        <v>1172.2711449231886</v>
      </c>
      <c r="F173" s="305">
        <v>1187.8450282403105</v>
      </c>
      <c r="G173" s="305">
        <v>1134.6432772243049</v>
      </c>
      <c r="H173" s="305">
        <v>1244.3821701351399</v>
      </c>
      <c r="I173" s="305">
        <v>1450</v>
      </c>
      <c r="J173" s="305">
        <v>1333</v>
      </c>
      <c r="K173" s="305">
        <v>1256</v>
      </c>
      <c r="L173" s="305">
        <v>1178</v>
      </c>
      <c r="M173" s="305">
        <v>1205</v>
      </c>
      <c r="N173" s="305">
        <v>1060</v>
      </c>
      <c r="O173" s="305">
        <v>798</v>
      </c>
      <c r="P173" s="305">
        <v>521</v>
      </c>
      <c r="Q173" s="305">
        <v>429.3</v>
      </c>
      <c r="R173" s="305">
        <v>87</v>
      </c>
      <c r="S173" s="305">
        <v>39.6</v>
      </c>
      <c r="T173" s="305">
        <v>56.15</v>
      </c>
      <c r="U173" s="305">
        <v>18.600000000000001</v>
      </c>
      <c r="V173" s="305">
        <v>40.1</v>
      </c>
      <c r="W173" s="305">
        <v>3.4</v>
      </c>
      <c r="X173" s="305">
        <v>3.6</v>
      </c>
      <c r="Y173" s="305">
        <v>1.1000000000000001</v>
      </c>
      <c r="Z173" s="305">
        <v>1.2</v>
      </c>
      <c r="AA173" s="305">
        <v>1.1000000000000001</v>
      </c>
      <c r="AB173" s="305">
        <v>1.6</v>
      </c>
      <c r="AC173" s="305">
        <v>2</v>
      </c>
      <c r="AD173" s="305">
        <v>1.6</v>
      </c>
      <c r="AE173" s="305">
        <v>2.6</v>
      </c>
      <c r="AF173" s="305">
        <v>0.8</v>
      </c>
      <c r="AG173" s="305">
        <v>0.9</v>
      </c>
      <c r="AH173" s="305">
        <v>9.5</v>
      </c>
      <c r="AI173" s="1"/>
    </row>
    <row r="174" spans="2:38" ht="15.9" customHeight="1">
      <c r="B174" s="449"/>
      <c r="C174" s="150" t="s">
        <v>230</v>
      </c>
      <c r="D174" s="306">
        <v>15928.725007472323</v>
      </c>
      <c r="E174" s="306">
        <v>17349.612944863187</v>
      </c>
      <c r="F174" s="306">
        <v>17580.106417956591</v>
      </c>
      <c r="G174" s="306">
        <v>16792.720502919714</v>
      </c>
      <c r="H174" s="306">
        <v>18416.856118000072</v>
      </c>
      <c r="I174" s="306">
        <v>21460</v>
      </c>
      <c r="J174" s="306">
        <v>19728.400000000001</v>
      </c>
      <c r="K174" s="306">
        <v>18588.8</v>
      </c>
      <c r="L174" s="306">
        <v>17434.400000000001</v>
      </c>
      <c r="M174" s="306">
        <v>17834</v>
      </c>
      <c r="N174" s="306">
        <v>15688</v>
      </c>
      <c r="O174" s="306">
        <v>11810.4</v>
      </c>
      <c r="P174" s="306">
        <v>7710.8</v>
      </c>
      <c r="Q174" s="306">
        <v>6353.64</v>
      </c>
      <c r="R174" s="306">
        <v>1287.5999999999999</v>
      </c>
      <c r="S174" s="306">
        <v>586.08000000000004</v>
      </c>
      <c r="T174" s="306">
        <v>831.02</v>
      </c>
      <c r="U174" s="306">
        <v>275.27999999999997</v>
      </c>
      <c r="V174" s="306">
        <v>593.48</v>
      </c>
      <c r="W174" s="306">
        <v>50.32</v>
      </c>
      <c r="X174" s="306">
        <v>53.28</v>
      </c>
      <c r="Y174" s="306">
        <v>16.28</v>
      </c>
      <c r="Z174" s="306">
        <v>17.760000000000002</v>
      </c>
      <c r="AA174" s="306">
        <v>16.28</v>
      </c>
      <c r="AB174" s="306">
        <v>23.68</v>
      </c>
      <c r="AC174" s="306">
        <v>29.6</v>
      </c>
      <c r="AD174" s="306">
        <v>23.68</v>
      </c>
      <c r="AE174" s="306">
        <v>38.479999999999997</v>
      </c>
      <c r="AF174" s="306">
        <v>11.84</v>
      </c>
      <c r="AG174" s="306">
        <v>13.32</v>
      </c>
      <c r="AH174" s="306">
        <v>140.6</v>
      </c>
      <c r="AI174" s="120"/>
    </row>
    <row r="175" spans="2:38" ht="13.5" customHeight="1">
      <c r="B175" s="230"/>
      <c r="C175" s="215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216"/>
      <c r="AH175" s="232"/>
      <c r="AI175" s="1"/>
      <c r="AL175" s="22"/>
    </row>
    <row r="176" spans="2:38" ht="13.5" customHeight="1">
      <c r="B176" s="71"/>
      <c r="C176" s="68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1"/>
    </row>
    <row r="177" spans="2:38" ht="13.5" customHeight="1">
      <c r="B177" s="225" t="s">
        <v>231</v>
      </c>
      <c r="C177" s="67"/>
      <c r="D177" s="24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2:38" ht="13.2">
      <c r="B178" s="126" t="s">
        <v>135</v>
      </c>
      <c r="C178" s="126" t="s">
        <v>136</v>
      </c>
      <c r="D178" s="127">
        <v>1990</v>
      </c>
      <c r="E178" s="127">
        <f t="shared" ref="E178:Q178" si="355">D178+1</f>
        <v>1991</v>
      </c>
      <c r="F178" s="127">
        <f t="shared" si="355"/>
        <v>1992</v>
      </c>
      <c r="G178" s="127">
        <f t="shared" si="355"/>
        <v>1993</v>
      </c>
      <c r="H178" s="127">
        <f t="shared" si="355"/>
        <v>1994</v>
      </c>
      <c r="I178" s="127">
        <f t="shared" si="355"/>
        <v>1995</v>
      </c>
      <c r="J178" s="127">
        <f t="shared" si="355"/>
        <v>1996</v>
      </c>
      <c r="K178" s="127">
        <f t="shared" si="355"/>
        <v>1997</v>
      </c>
      <c r="L178" s="127">
        <f t="shared" si="355"/>
        <v>1998</v>
      </c>
      <c r="M178" s="127">
        <f t="shared" si="355"/>
        <v>1999</v>
      </c>
      <c r="N178" s="127">
        <f t="shared" si="355"/>
        <v>2000</v>
      </c>
      <c r="O178" s="127">
        <f t="shared" si="355"/>
        <v>2001</v>
      </c>
      <c r="P178" s="127">
        <f t="shared" si="355"/>
        <v>2002</v>
      </c>
      <c r="Q178" s="127">
        <f t="shared" si="355"/>
        <v>2003</v>
      </c>
      <c r="R178" s="127">
        <f t="shared" ref="R178:AH178" si="356">Q178+1</f>
        <v>2004</v>
      </c>
      <c r="S178" s="127">
        <f t="shared" si="356"/>
        <v>2005</v>
      </c>
      <c r="T178" s="127">
        <f t="shared" si="356"/>
        <v>2006</v>
      </c>
      <c r="U178" s="127">
        <f t="shared" si="356"/>
        <v>2007</v>
      </c>
      <c r="V178" s="127">
        <f t="shared" si="356"/>
        <v>2008</v>
      </c>
      <c r="W178" s="127">
        <f t="shared" si="356"/>
        <v>2009</v>
      </c>
      <c r="X178" s="127">
        <f t="shared" si="356"/>
        <v>2010</v>
      </c>
      <c r="Y178" s="127">
        <f t="shared" si="356"/>
        <v>2011</v>
      </c>
      <c r="Z178" s="127">
        <f t="shared" si="356"/>
        <v>2012</v>
      </c>
      <c r="AA178" s="127">
        <f t="shared" si="356"/>
        <v>2013</v>
      </c>
      <c r="AB178" s="127">
        <f t="shared" si="356"/>
        <v>2014</v>
      </c>
      <c r="AC178" s="127">
        <f t="shared" si="356"/>
        <v>2015</v>
      </c>
      <c r="AD178" s="127">
        <f t="shared" si="356"/>
        <v>2016</v>
      </c>
      <c r="AE178" s="127">
        <f t="shared" si="356"/>
        <v>2017</v>
      </c>
      <c r="AF178" s="127">
        <f t="shared" si="356"/>
        <v>2018</v>
      </c>
      <c r="AG178" s="127">
        <f t="shared" si="356"/>
        <v>2019</v>
      </c>
      <c r="AH178" s="127">
        <f t="shared" si="356"/>
        <v>2020</v>
      </c>
      <c r="AI178" s="1"/>
    </row>
    <row r="179" spans="2:38" ht="15.9" customHeight="1">
      <c r="B179" s="222" t="s">
        <v>412</v>
      </c>
      <c r="C179" s="150" t="s">
        <v>230</v>
      </c>
      <c r="D179" s="151">
        <v>1.5108061842099747</v>
      </c>
      <c r="E179" s="151" t="s">
        <v>473</v>
      </c>
      <c r="F179" s="151">
        <v>45.324185526299246</v>
      </c>
      <c r="G179" s="151">
        <v>294.60720592094515</v>
      </c>
      <c r="H179" s="151">
        <v>506.12007171034162</v>
      </c>
      <c r="I179" s="151">
        <v>558.99828815769069</v>
      </c>
      <c r="J179" s="151">
        <v>532.59626158890399</v>
      </c>
      <c r="K179" s="151">
        <v>428.58755931152115</v>
      </c>
      <c r="L179" s="151">
        <v>308.07671766165294</v>
      </c>
      <c r="M179" s="151">
        <v>188.64228618390447</v>
      </c>
      <c r="N179" s="151">
        <v>296.21856583966508</v>
      </c>
      <c r="O179" s="151">
        <v>436.30568618390453</v>
      </c>
      <c r="P179" s="151">
        <v>410.4739861839044</v>
      </c>
      <c r="Q179" s="151">
        <v>520.338639928671</v>
      </c>
      <c r="R179" s="151">
        <v>564.94742226701817</v>
      </c>
      <c r="S179" s="151">
        <v>449.37063436191647</v>
      </c>
      <c r="T179" s="151">
        <v>366.55998714529392</v>
      </c>
      <c r="U179" s="151">
        <v>356.72709827880294</v>
      </c>
      <c r="V179" s="151">
        <v>306.47826027291057</v>
      </c>
      <c r="W179" s="151">
        <v>233.75886027291054</v>
      </c>
      <c r="X179" s="151">
        <v>128.06176027291053</v>
      </c>
      <c r="Y179" s="151">
        <v>151.34906027291052</v>
      </c>
      <c r="Z179" s="151">
        <v>120.47619377291053</v>
      </c>
      <c r="AA179" s="151">
        <v>131.15786027291054</v>
      </c>
      <c r="AB179" s="151">
        <v>100.56856027291053</v>
      </c>
      <c r="AC179" s="151">
        <v>82.982160272910534</v>
      </c>
      <c r="AD179" s="151">
        <v>148.65688527291056</v>
      </c>
      <c r="AE179" s="151">
        <v>94.953960272910521</v>
      </c>
      <c r="AF179" s="151">
        <v>88.461360272910511</v>
      </c>
      <c r="AG179" s="151">
        <v>119.09156027291051</v>
      </c>
      <c r="AH179" s="151">
        <v>75.839640272910529</v>
      </c>
      <c r="AI179" s="199"/>
    </row>
    <row r="180" spans="2:38" ht="13.5" customHeight="1">
      <c r="B180" s="230"/>
      <c r="C180" s="230"/>
      <c r="D180" s="307"/>
      <c r="E180" s="307"/>
      <c r="F180" s="307"/>
      <c r="G180" s="307"/>
      <c r="H180" s="307"/>
      <c r="I180" s="307"/>
      <c r="J180" s="307"/>
      <c r="K180" s="307"/>
      <c r="L180" s="307"/>
      <c r="M180" s="307"/>
      <c r="N180" s="307"/>
      <c r="O180" s="307"/>
      <c r="P180" s="307"/>
      <c r="Q180" s="307"/>
      <c r="R180" s="307"/>
      <c r="S180" s="307"/>
      <c r="T180" s="307"/>
      <c r="U180" s="307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216"/>
      <c r="AH180" s="231"/>
      <c r="AI180" s="1"/>
      <c r="AL180" s="22"/>
    </row>
    <row r="181" spans="2:38" ht="13.5" customHeight="1">
      <c r="B181" s="23"/>
      <c r="C181" s="68"/>
      <c r="D181" s="1"/>
      <c r="E181" s="1"/>
      <c r="F181" s="1"/>
      <c r="G181" s="1"/>
      <c r="H181" s="1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8" ht="13.5" customHeight="1">
      <c r="B182" s="225" t="s">
        <v>233</v>
      </c>
      <c r="C182" s="77"/>
      <c r="D182" s="79"/>
      <c r="E182" s="78"/>
      <c r="F182" s="78"/>
      <c r="G182" s="78"/>
      <c r="H182" s="78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8" ht="13.2">
      <c r="B183" s="126" t="s">
        <v>135</v>
      </c>
      <c r="C183" s="126" t="s">
        <v>136</v>
      </c>
      <c r="D183" s="127">
        <v>1990</v>
      </c>
      <c r="E183" s="127">
        <f t="shared" ref="E183:Q183" si="357">D183+1</f>
        <v>1991</v>
      </c>
      <c r="F183" s="127">
        <f t="shared" si="357"/>
        <v>1992</v>
      </c>
      <c r="G183" s="127">
        <f t="shared" si="357"/>
        <v>1993</v>
      </c>
      <c r="H183" s="127">
        <f t="shared" si="357"/>
        <v>1994</v>
      </c>
      <c r="I183" s="127">
        <f t="shared" si="357"/>
        <v>1995</v>
      </c>
      <c r="J183" s="127">
        <f t="shared" si="357"/>
        <v>1996</v>
      </c>
      <c r="K183" s="127">
        <f t="shared" si="357"/>
        <v>1997</v>
      </c>
      <c r="L183" s="127">
        <f t="shared" si="357"/>
        <v>1998</v>
      </c>
      <c r="M183" s="127">
        <f t="shared" si="357"/>
        <v>1999</v>
      </c>
      <c r="N183" s="127">
        <f t="shared" si="357"/>
        <v>2000</v>
      </c>
      <c r="O183" s="127">
        <f t="shared" si="357"/>
        <v>2001</v>
      </c>
      <c r="P183" s="127">
        <f t="shared" si="357"/>
        <v>2002</v>
      </c>
      <c r="Q183" s="127">
        <f t="shared" si="357"/>
        <v>2003</v>
      </c>
      <c r="R183" s="127">
        <f t="shared" ref="R183:AH183" si="358">Q183+1</f>
        <v>2004</v>
      </c>
      <c r="S183" s="127">
        <f t="shared" si="358"/>
        <v>2005</v>
      </c>
      <c r="T183" s="127">
        <f t="shared" si="358"/>
        <v>2006</v>
      </c>
      <c r="U183" s="127">
        <f t="shared" si="358"/>
        <v>2007</v>
      </c>
      <c r="V183" s="127">
        <f t="shared" si="358"/>
        <v>2008</v>
      </c>
      <c r="W183" s="127">
        <f t="shared" si="358"/>
        <v>2009</v>
      </c>
      <c r="X183" s="127">
        <f t="shared" si="358"/>
        <v>2010</v>
      </c>
      <c r="Y183" s="127">
        <f t="shared" si="358"/>
        <v>2011</v>
      </c>
      <c r="Z183" s="127">
        <f t="shared" si="358"/>
        <v>2012</v>
      </c>
      <c r="AA183" s="127">
        <f t="shared" si="358"/>
        <v>2013</v>
      </c>
      <c r="AB183" s="127">
        <f t="shared" si="358"/>
        <v>2014</v>
      </c>
      <c r="AC183" s="127">
        <f t="shared" si="358"/>
        <v>2015</v>
      </c>
      <c r="AD183" s="127">
        <f t="shared" si="358"/>
        <v>2016</v>
      </c>
      <c r="AE183" s="127">
        <f t="shared" si="358"/>
        <v>2017</v>
      </c>
      <c r="AF183" s="127">
        <f t="shared" si="358"/>
        <v>2018</v>
      </c>
      <c r="AG183" s="127">
        <f t="shared" si="358"/>
        <v>2019</v>
      </c>
      <c r="AH183" s="127">
        <f t="shared" si="358"/>
        <v>2020</v>
      </c>
      <c r="AI183" s="1"/>
    </row>
    <row r="184" spans="2:38" ht="15.9" customHeight="1">
      <c r="B184" s="222" t="s">
        <v>413</v>
      </c>
      <c r="C184" s="150" t="s">
        <v>230</v>
      </c>
      <c r="D184" s="306">
        <v>330.91847619047621</v>
      </c>
      <c r="E184" s="306">
        <v>383.16876190476194</v>
      </c>
      <c r="F184" s="306">
        <v>391.87714285714287</v>
      </c>
      <c r="G184" s="306">
        <v>566.04476190476191</v>
      </c>
      <c r="H184" s="306">
        <v>696.67047619047628</v>
      </c>
      <c r="I184" s="306">
        <v>914.38</v>
      </c>
      <c r="J184" s="306">
        <v>1206.7599999999998</v>
      </c>
      <c r="K184" s="306">
        <v>1685.26</v>
      </c>
      <c r="L184" s="306">
        <v>1645.7600000000002</v>
      </c>
      <c r="M184" s="306">
        <v>1569.921</v>
      </c>
      <c r="N184" s="306">
        <v>1661.28</v>
      </c>
      <c r="O184" s="306">
        <v>1329.9640000000002</v>
      </c>
      <c r="P184" s="306">
        <v>1257.3040000000001</v>
      </c>
      <c r="Q184" s="306">
        <v>1211.5829999999999</v>
      </c>
      <c r="R184" s="306">
        <v>1086.037</v>
      </c>
      <c r="S184" s="306">
        <v>1040.597</v>
      </c>
      <c r="T184" s="306">
        <v>1091.28648</v>
      </c>
      <c r="U184" s="306">
        <v>976.84460999999999</v>
      </c>
      <c r="V184" s="306">
        <v>648.96199999999999</v>
      </c>
      <c r="W184" s="306">
        <v>458.69399999999985</v>
      </c>
      <c r="X184" s="306">
        <v>248.41200000000001</v>
      </c>
      <c r="Y184" s="306">
        <v>206.45000000000002</v>
      </c>
      <c r="Z184" s="306">
        <v>147.62800000000001</v>
      </c>
      <c r="AA184" s="306">
        <v>110.79899999999999</v>
      </c>
      <c r="AB184" s="306">
        <v>107.37300000000002</v>
      </c>
      <c r="AC184" s="306">
        <v>114.58500000000001</v>
      </c>
      <c r="AD184" s="306">
        <v>97.105001315251002</v>
      </c>
      <c r="AE184" s="306">
        <v>81.101500715449447</v>
      </c>
      <c r="AF184" s="306">
        <v>87.379999087974426</v>
      </c>
      <c r="AG184" s="306">
        <v>64.132599920257917</v>
      </c>
      <c r="AH184" s="306">
        <v>73.752299772724498</v>
      </c>
      <c r="AI184" s="199"/>
    </row>
    <row r="185" spans="2:38" ht="13.5" customHeight="1">
      <c r="B185" s="230"/>
      <c r="C185" s="230"/>
      <c r="D185" s="308"/>
      <c r="E185" s="308"/>
      <c r="F185" s="308"/>
      <c r="G185" s="308"/>
      <c r="H185" s="308"/>
      <c r="I185" s="308"/>
      <c r="J185" s="308"/>
      <c r="K185" s="308"/>
      <c r="L185" s="308"/>
      <c r="M185" s="308"/>
      <c r="N185" s="308"/>
      <c r="O185" s="308"/>
      <c r="P185" s="308"/>
      <c r="Q185" s="308"/>
      <c r="R185" s="308"/>
      <c r="S185" s="308"/>
      <c r="T185" s="308"/>
      <c r="U185" s="308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216"/>
      <c r="AH185" s="231"/>
      <c r="AI185" s="1"/>
      <c r="AL185" s="22"/>
    </row>
    <row r="186" spans="2:38" ht="13.5" customHeight="1">
      <c r="B186" s="23"/>
      <c r="C186" s="68"/>
      <c r="D186" s="1"/>
      <c r="E186" s="1"/>
      <c r="F186" s="1"/>
      <c r="G186" s="1"/>
      <c r="H186" s="1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8" ht="13.5" customHeight="1">
      <c r="B187" s="1" t="s">
        <v>234</v>
      </c>
      <c r="C187" s="77"/>
      <c r="D187" s="79"/>
      <c r="E187" s="78"/>
      <c r="F187" s="78"/>
      <c r="G187" s="78"/>
      <c r="H187" s="78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2:38" ht="13.5" customHeight="1">
      <c r="B188" s="126" t="s">
        <v>135</v>
      </c>
      <c r="C188" s="126" t="s">
        <v>136</v>
      </c>
      <c r="D188" s="127">
        <v>1990</v>
      </c>
      <c r="E188" s="127">
        <f t="shared" ref="E188:Q188" si="359">D188+1</f>
        <v>1991</v>
      </c>
      <c r="F188" s="127">
        <f t="shared" si="359"/>
        <v>1992</v>
      </c>
      <c r="G188" s="127">
        <f t="shared" si="359"/>
        <v>1993</v>
      </c>
      <c r="H188" s="127">
        <f t="shared" si="359"/>
        <v>1994</v>
      </c>
      <c r="I188" s="127">
        <f t="shared" si="359"/>
        <v>1995</v>
      </c>
      <c r="J188" s="127">
        <f t="shared" si="359"/>
        <v>1996</v>
      </c>
      <c r="K188" s="127">
        <f t="shared" si="359"/>
        <v>1997</v>
      </c>
      <c r="L188" s="127">
        <f t="shared" si="359"/>
        <v>1998</v>
      </c>
      <c r="M188" s="127">
        <f t="shared" si="359"/>
        <v>1999</v>
      </c>
      <c r="N188" s="127">
        <f t="shared" si="359"/>
        <v>2000</v>
      </c>
      <c r="O188" s="127">
        <f t="shared" si="359"/>
        <v>2001</v>
      </c>
      <c r="P188" s="127">
        <f t="shared" si="359"/>
        <v>2002</v>
      </c>
      <c r="Q188" s="127">
        <f t="shared" si="359"/>
        <v>2003</v>
      </c>
      <c r="R188" s="127">
        <f t="shared" ref="R188:AH188" si="360">Q188+1</f>
        <v>2004</v>
      </c>
      <c r="S188" s="127">
        <f t="shared" si="360"/>
        <v>2005</v>
      </c>
      <c r="T188" s="127">
        <f t="shared" si="360"/>
        <v>2006</v>
      </c>
      <c r="U188" s="127">
        <f t="shared" si="360"/>
        <v>2007</v>
      </c>
      <c r="V188" s="127">
        <f t="shared" si="360"/>
        <v>2008</v>
      </c>
      <c r="W188" s="127">
        <f t="shared" si="360"/>
        <v>2009</v>
      </c>
      <c r="X188" s="127">
        <f t="shared" si="360"/>
        <v>2010</v>
      </c>
      <c r="Y188" s="127">
        <f t="shared" si="360"/>
        <v>2011</v>
      </c>
      <c r="Z188" s="127">
        <f t="shared" si="360"/>
        <v>2012</v>
      </c>
      <c r="AA188" s="127">
        <f t="shared" si="360"/>
        <v>2013</v>
      </c>
      <c r="AB188" s="127">
        <f t="shared" si="360"/>
        <v>2014</v>
      </c>
      <c r="AC188" s="127">
        <f t="shared" si="360"/>
        <v>2015</v>
      </c>
      <c r="AD188" s="127">
        <f t="shared" si="360"/>
        <v>2016</v>
      </c>
      <c r="AE188" s="127">
        <f t="shared" si="360"/>
        <v>2017</v>
      </c>
      <c r="AF188" s="127">
        <f t="shared" si="360"/>
        <v>2018</v>
      </c>
      <c r="AG188" s="127">
        <f t="shared" si="360"/>
        <v>2019</v>
      </c>
      <c r="AH188" s="127">
        <f t="shared" si="360"/>
        <v>2020</v>
      </c>
      <c r="AI188" s="1"/>
    </row>
    <row r="189" spans="2:38" ht="15.9" customHeight="1">
      <c r="B189" s="146" t="s">
        <v>235</v>
      </c>
      <c r="C189" s="147" t="s">
        <v>184</v>
      </c>
      <c r="D189" s="309">
        <v>1848.3636363636363</v>
      </c>
      <c r="E189" s="309">
        <v>2065.818181818182</v>
      </c>
      <c r="F189" s="309">
        <v>2283.2727272727275</v>
      </c>
      <c r="G189" s="309">
        <v>2283.2727272727275</v>
      </c>
      <c r="H189" s="309">
        <v>2174.5454545454545</v>
      </c>
      <c r="I189" s="309">
        <v>2392</v>
      </c>
      <c r="J189" s="309">
        <v>2420</v>
      </c>
      <c r="K189" s="309">
        <v>2542</v>
      </c>
      <c r="L189" s="309">
        <v>2440</v>
      </c>
      <c r="M189" s="309">
        <v>1838</v>
      </c>
      <c r="N189" s="309">
        <v>1556</v>
      </c>
      <c r="O189" s="309">
        <v>1666</v>
      </c>
      <c r="P189" s="309">
        <v>1642</v>
      </c>
      <c r="Q189" s="309">
        <v>1757</v>
      </c>
      <c r="R189" s="309">
        <v>1895</v>
      </c>
      <c r="S189" s="309">
        <v>2313</v>
      </c>
      <c r="T189" s="309">
        <v>2787</v>
      </c>
      <c r="U189" s="309">
        <v>2723</v>
      </c>
      <c r="V189" s="309">
        <v>2647</v>
      </c>
      <c r="W189" s="309">
        <v>2562</v>
      </c>
      <c r="X189" s="309">
        <v>2201</v>
      </c>
      <c r="Y189" s="309">
        <v>1993</v>
      </c>
      <c r="Z189" s="309">
        <v>2230</v>
      </c>
      <c r="AA189" s="309">
        <v>2128</v>
      </c>
      <c r="AB189" s="309">
        <v>1997</v>
      </c>
      <c r="AC189" s="309">
        <v>2027</v>
      </c>
      <c r="AD189" s="309">
        <v>2002.7449951171875</v>
      </c>
      <c r="AE189" s="309">
        <v>1680.3900146484375</v>
      </c>
      <c r="AF189" s="309">
        <v>1658</v>
      </c>
      <c r="AG189" s="309">
        <v>1573</v>
      </c>
      <c r="AH189" s="309">
        <v>1260</v>
      </c>
      <c r="AI189" s="199"/>
    </row>
    <row r="190" spans="2:38" ht="15.9" customHeight="1">
      <c r="B190" s="448" t="s">
        <v>236</v>
      </c>
      <c r="C190" s="147" t="s">
        <v>184</v>
      </c>
      <c r="D190" s="305">
        <v>152.22727272727272</v>
      </c>
      <c r="E190" s="305">
        <v>170.13636363636365</v>
      </c>
      <c r="F190" s="305">
        <v>188.04545454545456</v>
      </c>
      <c r="G190" s="305">
        <v>188.04545454545456</v>
      </c>
      <c r="H190" s="305">
        <v>179.09090909090909</v>
      </c>
      <c r="I190" s="305">
        <v>197</v>
      </c>
      <c r="J190" s="305">
        <v>175</v>
      </c>
      <c r="K190" s="305">
        <v>108</v>
      </c>
      <c r="L190" s="305">
        <v>88</v>
      </c>
      <c r="M190" s="305">
        <v>64</v>
      </c>
      <c r="N190" s="305">
        <v>36</v>
      </c>
      <c r="O190" s="305">
        <v>33</v>
      </c>
      <c r="P190" s="305">
        <v>36</v>
      </c>
      <c r="Q190" s="305">
        <v>34</v>
      </c>
      <c r="R190" s="305">
        <v>32</v>
      </c>
      <c r="S190" s="305">
        <v>40.799999999999997</v>
      </c>
      <c r="T190" s="305">
        <v>57.17</v>
      </c>
      <c r="U190" s="305">
        <v>50.16</v>
      </c>
      <c r="V190" s="305">
        <v>53.9</v>
      </c>
      <c r="W190" s="305">
        <v>10.199999999999999</v>
      </c>
      <c r="X190" s="305">
        <v>8.3000000000000007</v>
      </c>
      <c r="Y190" s="305">
        <v>5.8</v>
      </c>
      <c r="Z190" s="305">
        <v>5.4</v>
      </c>
      <c r="AA190" s="305">
        <v>4.07</v>
      </c>
      <c r="AB190" s="305">
        <v>2.7</v>
      </c>
      <c r="AC190" s="305">
        <v>2.2999999999999998</v>
      </c>
      <c r="AD190" s="305">
        <v>2.2000000000000002</v>
      </c>
      <c r="AE190" s="305">
        <v>1.7849999666213989</v>
      </c>
      <c r="AF190" s="305">
        <v>1.9979999959468842</v>
      </c>
      <c r="AG190" s="305">
        <v>1.761000007390976</v>
      </c>
      <c r="AH190" s="305">
        <v>2.2820000052452087</v>
      </c>
      <c r="AI190" s="1"/>
    </row>
    <row r="191" spans="2:38" ht="15.9" customHeight="1">
      <c r="B191" s="449"/>
      <c r="C191" s="150" t="s">
        <v>230</v>
      </c>
      <c r="D191" s="306">
        <v>3470.7818181818179</v>
      </c>
      <c r="E191" s="306">
        <v>3879.1090909090917</v>
      </c>
      <c r="F191" s="306">
        <v>4287.4363636363641</v>
      </c>
      <c r="G191" s="306">
        <v>4287.4363636363641</v>
      </c>
      <c r="H191" s="306">
        <v>4083.2727272727275</v>
      </c>
      <c r="I191" s="306">
        <v>4491.6000000000004</v>
      </c>
      <c r="J191" s="306">
        <v>3990</v>
      </c>
      <c r="K191" s="306">
        <v>2462.4</v>
      </c>
      <c r="L191" s="306">
        <v>2006.4</v>
      </c>
      <c r="M191" s="306">
        <v>1459.2</v>
      </c>
      <c r="N191" s="306">
        <v>820.8</v>
      </c>
      <c r="O191" s="306">
        <v>752.4</v>
      </c>
      <c r="P191" s="306">
        <v>820.8</v>
      </c>
      <c r="Q191" s="306">
        <v>775.2</v>
      </c>
      <c r="R191" s="306">
        <v>729.6</v>
      </c>
      <c r="S191" s="306">
        <v>930.2399999999999</v>
      </c>
      <c r="T191" s="306">
        <v>1303.4760000000001</v>
      </c>
      <c r="U191" s="306">
        <v>1143.6479999999999</v>
      </c>
      <c r="V191" s="306">
        <v>1228.92</v>
      </c>
      <c r="W191" s="306">
        <v>232.55999999999997</v>
      </c>
      <c r="X191" s="306">
        <v>189.24000000000004</v>
      </c>
      <c r="Y191" s="306">
        <v>132.24</v>
      </c>
      <c r="Z191" s="306">
        <v>123.12000000000002</v>
      </c>
      <c r="AA191" s="306">
        <v>92.796000000000006</v>
      </c>
      <c r="AB191" s="306">
        <v>61.560000000000009</v>
      </c>
      <c r="AC191" s="306">
        <v>52.439999999999991</v>
      </c>
      <c r="AD191" s="306">
        <v>50.160000000000011</v>
      </c>
      <c r="AE191" s="306">
        <v>40.697999238967896</v>
      </c>
      <c r="AF191" s="306">
        <v>45.554399907588959</v>
      </c>
      <c r="AG191" s="306">
        <v>40.150800168514252</v>
      </c>
      <c r="AH191" s="306">
        <v>52.029600119590761</v>
      </c>
      <c r="AI191" s="120"/>
    </row>
    <row r="192" spans="2:38" ht="13.5" customHeight="1">
      <c r="B192" s="230"/>
      <c r="C192" s="215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216"/>
      <c r="AH192" s="216"/>
      <c r="AI192" s="1"/>
      <c r="AL192" s="22"/>
    </row>
    <row r="193" spans="2:38" ht="13.5" customHeight="1">
      <c r="B193" s="23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2:38" ht="13.5" customHeight="1">
      <c r="B194" s="1" t="s">
        <v>237</v>
      </c>
      <c r="C194" s="77"/>
      <c r="D194" s="79"/>
      <c r="E194" s="78"/>
      <c r="F194" s="78"/>
      <c r="G194" s="78"/>
      <c r="H194" s="78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2:38" ht="13.5" customHeight="1">
      <c r="B195" s="126" t="s">
        <v>135</v>
      </c>
      <c r="C195" s="126" t="s">
        <v>136</v>
      </c>
      <c r="D195" s="127">
        <v>1990</v>
      </c>
      <c r="E195" s="127">
        <f t="shared" ref="E195" si="361">D195+1</f>
        <v>1991</v>
      </c>
      <c r="F195" s="127">
        <f t="shared" ref="F195" si="362">E195+1</f>
        <v>1992</v>
      </c>
      <c r="G195" s="127">
        <f t="shared" ref="G195" si="363">F195+1</f>
        <v>1993</v>
      </c>
      <c r="H195" s="127">
        <f t="shared" ref="H195" si="364">G195+1</f>
        <v>1994</v>
      </c>
      <c r="I195" s="127">
        <f t="shared" ref="I195" si="365">H195+1</f>
        <v>1995</v>
      </c>
      <c r="J195" s="127">
        <f t="shared" ref="J195" si="366">I195+1</f>
        <v>1996</v>
      </c>
      <c r="K195" s="127">
        <f t="shared" ref="K195" si="367">J195+1</f>
        <v>1997</v>
      </c>
      <c r="L195" s="127">
        <f t="shared" ref="L195" si="368">K195+1</f>
        <v>1998</v>
      </c>
      <c r="M195" s="127">
        <f t="shared" ref="M195" si="369">L195+1</f>
        <v>1999</v>
      </c>
      <c r="N195" s="127">
        <f t="shared" ref="N195" si="370">M195+1</f>
        <v>2000</v>
      </c>
      <c r="O195" s="127">
        <f t="shared" ref="O195" si="371">N195+1</f>
        <v>2001</v>
      </c>
      <c r="P195" s="127">
        <f t="shared" ref="P195" si="372">O195+1</f>
        <v>2002</v>
      </c>
      <c r="Q195" s="127">
        <f t="shared" ref="Q195" si="373">P195+1</f>
        <v>2003</v>
      </c>
      <c r="R195" s="127">
        <f t="shared" ref="R195" si="374">Q195+1</f>
        <v>2004</v>
      </c>
      <c r="S195" s="127">
        <f t="shared" ref="S195" si="375">R195+1</f>
        <v>2005</v>
      </c>
      <c r="T195" s="127">
        <f t="shared" ref="T195" si="376">S195+1</f>
        <v>2006</v>
      </c>
      <c r="U195" s="127">
        <f t="shared" ref="U195" si="377">T195+1</f>
        <v>2007</v>
      </c>
      <c r="V195" s="127">
        <f t="shared" ref="V195" si="378">U195+1</f>
        <v>2008</v>
      </c>
      <c r="W195" s="127">
        <f t="shared" ref="W195" si="379">V195+1</f>
        <v>2009</v>
      </c>
      <c r="X195" s="127">
        <f t="shared" ref="X195" si="380">W195+1</f>
        <v>2010</v>
      </c>
      <c r="Y195" s="127">
        <f t="shared" ref="Y195" si="381">X195+1</f>
        <v>2011</v>
      </c>
      <c r="Z195" s="127">
        <f t="shared" ref="Z195" si="382">Y195+1</f>
        <v>2012</v>
      </c>
      <c r="AA195" s="127">
        <f t="shared" ref="AA195:AH195" si="383">Z195+1</f>
        <v>2013</v>
      </c>
      <c r="AB195" s="127">
        <f t="shared" si="383"/>
        <v>2014</v>
      </c>
      <c r="AC195" s="127">
        <f t="shared" si="383"/>
        <v>2015</v>
      </c>
      <c r="AD195" s="127">
        <f t="shared" si="383"/>
        <v>2016</v>
      </c>
      <c r="AE195" s="127">
        <f t="shared" si="383"/>
        <v>2017</v>
      </c>
      <c r="AF195" s="127">
        <f t="shared" si="383"/>
        <v>2018</v>
      </c>
      <c r="AG195" s="127">
        <f t="shared" si="383"/>
        <v>2019</v>
      </c>
      <c r="AH195" s="127">
        <f t="shared" si="383"/>
        <v>2020</v>
      </c>
      <c r="AI195" s="1"/>
    </row>
    <row r="196" spans="2:38" ht="15.9" customHeight="1">
      <c r="B196" s="146" t="s">
        <v>238</v>
      </c>
      <c r="C196" s="147" t="s">
        <v>184</v>
      </c>
      <c r="D196" s="309">
        <v>6</v>
      </c>
      <c r="E196" s="309">
        <v>6</v>
      </c>
      <c r="F196" s="309">
        <v>6</v>
      </c>
      <c r="G196" s="309">
        <v>8</v>
      </c>
      <c r="H196" s="309">
        <v>14</v>
      </c>
      <c r="I196" s="309">
        <v>37</v>
      </c>
      <c r="J196" s="309">
        <v>45</v>
      </c>
      <c r="K196" s="309">
        <v>50</v>
      </c>
      <c r="L196" s="309">
        <v>62</v>
      </c>
      <c r="M196" s="309">
        <v>107</v>
      </c>
      <c r="N196" s="309">
        <v>208</v>
      </c>
      <c r="O196" s="309">
        <v>274</v>
      </c>
      <c r="P196" s="309">
        <v>371</v>
      </c>
      <c r="Q196" s="309">
        <v>487</v>
      </c>
      <c r="R196" s="309">
        <v>609</v>
      </c>
      <c r="S196" s="309">
        <v>1663</v>
      </c>
      <c r="T196" s="309">
        <v>2390</v>
      </c>
      <c r="U196" s="309">
        <v>3028</v>
      </c>
      <c r="V196" s="309">
        <v>3353</v>
      </c>
      <c r="W196" s="309">
        <v>2887</v>
      </c>
      <c r="X196" s="309">
        <v>3642</v>
      </c>
      <c r="Y196" s="309">
        <v>3612</v>
      </c>
      <c r="Z196" s="309">
        <v>3501</v>
      </c>
      <c r="AA196" s="309">
        <v>4148</v>
      </c>
      <c r="AB196" s="309">
        <v>4660.08</v>
      </c>
      <c r="AC196" s="309">
        <v>4963</v>
      </c>
      <c r="AD196" s="309">
        <v>4365.5</v>
      </c>
      <c r="AE196" s="309">
        <v>4649.39990234375</v>
      </c>
      <c r="AF196" s="309">
        <v>4718.89990234375</v>
      </c>
      <c r="AG196" s="309">
        <v>3828.699951171875</v>
      </c>
      <c r="AH196" s="309">
        <v>4037</v>
      </c>
      <c r="AI196" s="199"/>
    </row>
    <row r="197" spans="2:38" ht="15.9" customHeight="1">
      <c r="B197" s="448" t="s">
        <v>236</v>
      </c>
      <c r="C197" s="147" t="s">
        <v>184</v>
      </c>
      <c r="D197" s="305">
        <v>0.16216216216216217</v>
      </c>
      <c r="E197" s="305">
        <v>0.16216216216216217</v>
      </c>
      <c r="F197" s="305">
        <v>0.16216216216216217</v>
      </c>
      <c r="G197" s="305">
        <v>0.21621621621621623</v>
      </c>
      <c r="H197" s="305">
        <v>0.3783783783783784</v>
      </c>
      <c r="I197" s="305">
        <v>1</v>
      </c>
      <c r="J197" s="305">
        <v>1</v>
      </c>
      <c r="K197" s="305">
        <v>1</v>
      </c>
      <c r="L197" s="305">
        <v>2</v>
      </c>
      <c r="M197" s="305">
        <v>3</v>
      </c>
      <c r="N197" s="305">
        <v>7</v>
      </c>
      <c r="O197" s="305">
        <v>7</v>
      </c>
      <c r="P197" s="305">
        <v>9</v>
      </c>
      <c r="Q197" s="305">
        <v>8</v>
      </c>
      <c r="R197" s="305">
        <v>8.1</v>
      </c>
      <c r="S197" s="305">
        <v>72.099999999999994</v>
      </c>
      <c r="T197" s="305">
        <v>65.300000000000011</v>
      </c>
      <c r="U197" s="305">
        <v>71.399999999999991</v>
      </c>
      <c r="V197" s="305">
        <v>71.099999999999994</v>
      </c>
      <c r="W197" s="305">
        <v>66.800000000000011</v>
      </c>
      <c r="X197" s="305">
        <v>76.899999999999991</v>
      </c>
      <c r="Y197" s="305">
        <v>93.1</v>
      </c>
      <c r="Z197" s="305">
        <v>76.399999999999991</v>
      </c>
      <c r="AA197" s="305">
        <v>86.399999999999991</v>
      </c>
      <c r="AB197" s="305">
        <v>56.0854</v>
      </c>
      <c r="AC197" s="305">
        <v>23.5</v>
      </c>
      <c r="AD197" s="305">
        <v>25.100000381469727</v>
      </c>
      <c r="AE197" s="305">
        <v>13.610000252723694</v>
      </c>
      <c r="AF197" s="305">
        <v>3.3699999749660492</v>
      </c>
      <c r="AG197" s="305">
        <v>1.1199999749660492</v>
      </c>
      <c r="AH197" s="305">
        <v>0.87846998870372772</v>
      </c>
      <c r="AI197" s="1"/>
    </row>
    <row r="198" spans="2:38" ht="15.9" customHeight="1">
      <c r="B198" s="449"/>
      <c r="C198" s="150" t="s">
        <v>230</v>
      </c>
      <c r="D198" s="306">
        <v>2.7891891891891891</v>
      </c>
      <c r="E198" s="306">
        <v>2.7891891891891891</v>
      </c>
      <c r="F198" s="306">
        <v>2.7891891891891891</v>
      </c>
      <c r="G198" s="306">
        <v>3.7189189189189191</v>
      </c>
      <c r="H198" s="306">
        <v>6.5081081081081082</v>
      </c>
      <c r="I198" s="306">
        <v>17.2</v>
      </c>
      <c r="J198" s="306">
        <v>17.2</v>
      </c>
      <c r="K198" s="306">
        <v>17.2</v>
      </c>
      <c r="L198" s="306">
        <v>34.4</v>
      </c>
      <c r="M198" s="306">
        <v>51.6</v>
      </c>
      <c r="N198" s="306">
        <v>120.4</v>
      </c>
      <c r="O198" s="306">
        <v>120.4</v>
      </c>
      <c r="P198" s="306">
        <v>154.80000000000001</v>
      </c>
      <c r="Q198" s="306">
        <v>137.6</v>
      </c>
      <c r="R198" s="306">
        <v>139.32</v>
      </c>
      <c r="S198" s="306">
        <v>1240.1199999999999</v>
      </c>
      <c r="T198" s="306">
        <v>1123.1600000000003</v>
      </c>
      <c r="U198" s="306">
        <v>1228.0799999999997</v>
      </c>
      <c r="V198" s="306">
        <v>1222.92</v>
      </c>
      <c r="W198" s="306">
        <v>1148.9600000000003</v>
      </c>
      <c r="X198" s="306">
        <v>1322.6799999999998</v>
      </c>
      <c r="Y198" s="306">
        <v>1601.32</v>
      </c>
      <c r="Z198" s="306">
        <v>1314.0799999999997</v>
      </c>
      <c r="AA198" s="306">
        <v>1486.0799999999997</v>
      </c>
      <c r="AB198" s="306">
        <v>964.66888000000006</v>
      </c>
      <c r="AC198" s="306">
        <v>404.2</v>
      </c>
      <c r="AD198" s="306">
        <v>431.72000656127932</v>
      </c>
      <c r="AE198" s="306">
        <v>234.09200434684752</v>
      </c>
      <c r="AF198" s="306">
        <v>57.963999569416046</v>
      </c>
      <c r="AG198" s="306">
        <v>19.263999569416047</v>
      </c>
      <c r="AH198" s="306">
        <v>15.109683805704117</v>
      </c>
      <c r="AI198" s="120"/>
    </row>
    <row r="199" spans="2:38" ht="13.5" customHeight="1">
      <c r="B199" s="215"/>
      <c r="C199" s="215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216"/>
      <c r="AH199" s="216"/>
      <c r="AI199" s="1"/>
      <c r="AL199" s="22"/>
    </row>
    <row r="200" spans="2:38" ht="13.5" customHeight="1">
      <c r="B200" s="23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2:38" ht="13.5" customHeight="1">
      <c r="B201" s="1" t="s">
        <v>239</v>
      </c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2:38" ht="13.2">
      <c r="B202" s="126" t="s">
        <v>135</v>
      </c>
      <c r="C202" s="126" t="s">
        <v>136</v>
      </c>
      <c r="D202" s="127">
        <v>1990</v>
      </c>
      <c r="E202" s="127">
        <f t="shared" ref="E202" si="384">D202+1</f>
        <v>1991</v>
      </c>
      <c r="F202" s="127">
        <f t="shared" ref="F202" si="385">E202+1</f>
        <v>1992</v>
      </c>
      <c r="G202" s="127">
        <f t="shared" ref="G202" si="386">F202+1</f>
        <v>1993</v>
      </c>
      <c r="H202" s="127">
        <f t="shared" ref="H202" si="387">G202+1</f>
        <v>1994</v>
      </c>
      <c r="I202" s="127">
        <f t="shared" ref="I202" si="388">H202+1</f>
        <v>1995</v>
      </c>
      <c r="J202" s="127">
        <f t="shared" ref="J202" si="389">I202+1</f>
        <v>1996</v>
      </c>
      <c r="K202" s="127">
        <f t="shared" ref="K202" si="390">J202+1</f>
        <v>1997</v>
      </c>
      <c r="L202" s="127">
        <f t="shared" ref="L202" si="391">K202+1</f>
        <v>1998</v>
      </c>
      <c r="M202" s="127">
        <f t="shared" ref="M202" si="392">L202+1</f>
        <v>1999</v>
      </c>
      <c r="N202" s="127">
        <f t="shared" ref="N202" si="393">M202+1</f>
        <v>2000</v>
      </c>
      <c r="O202" s="127">
        <f t="shared" ref="O202" si="394">N202+1</f>
        <v>2001</v>
      </c>
      <c r="P202" s="127">
        <f t="shared" ref="P202" si="395">O202+1</f>
        <v>2002</v>
      </c>
      <c r="Q202" s="127">
        <f t="shared" ref="Q202" si="396">P202+1</f>
        <v>2003</v>
      </c>
      <c r="R202" s="127">
        <f t="shared" ref="R202" si="397">Q202+1</f>
        <v>2004</v>
      </c>
      <c r="S202" s="127">
        <f t="shared" ref="S202" si="398">R202+1</f>
        <v>2005</v>
      </c>
      <c r="T202" s="127">
        <f t="shared" ref="T202" si="399">S202+1</f>
        <v>2006</v>
      </c>
      <c r="U202" s="127">
        <f t="shared" ref="U202" si="400">T202+1</f>
        <v>2007</v>
      </c>
      <c r="V202" s="127">
        <f t="shared" ref="V202" si="401">U202+1</f>
        <v>2008</v>
      </c>
      <c r="W202" s="127">
        <f t="shared" ref="W202" si="402">V202+1</f>
        <v>2009</v>
      </c>
      <c r="X202" s="127">
        <f t="shared" ref="X202" si="403">W202+1</f>
        <v>2010</v>
      </c>
      <c r="Y202" s="127">
        <f t="shared" ref="Y202" si="404">X202+1</f>
        <v>2011</v>
      </c>
      <c r="Z202" s="127">
        <f t="shared" ref="Z202" si="405">Y202+1</f>
        <v>2012</v>
      </c>
      <c r="AA202" s="127">
        <f t="shared" ref="AA202" si="406">Z202+1</f>
        <v>2013</v>
      </c>
      <c r="AB202" s="127">
        <f t="shared" ref="AB202" si="407">AA202+1</f>
        <v>2014</v>
      </c>
      <c r="AC202" s="127">
        <f t="shared" ref="AC202" si="408">AB202+1</f>
        <v>2015</v>
      </c>
      <c r="AD202" s="127">
        <f t="shared" ref="AD202" si="409">AC202+1</f>
        <v>2016</v>
      </c>
      <c r="AE202" s="127">
        <f t="shared" ref="AE202" si="410">AD202+1</f>
        <v>2017</v>
      </c>
      <c r="AF202" s="127">
        <f t="shared" ref="AF202:AH202" si="411">AE202+1</f>
        <v>2018</v>
      </c>
      <c r="AG202" s="127">
        <f t="shared" si="411"/>
        <v>2019</v>
      </c>
      <c r="AH202" s="127">
        <f t="shared" si="411"/>
        <v>2020</v>
      </c>
      <c r="AI202" s="1"/>
    </row>
    <row r="203" spans="2:38" ht="32.1" customHeight="1">
      <c r="B203" s="164" t="s">
        <v>240</v>
      </c>
      <c r="C203" s="137" t="s">
        <v>241</v>
      </c>
      <c r="D203" s="167">
        <v>150690.94784260771</v>
      </c>
      <c r="E203" s="167">
        <v>146223.47741802403</v>
      </c>
      <c r="F203" s="167">
        <v>139451.38130245492</v>
      </c>
      <c r="G203" s="167">
        <v>139320.03964087434</v>
      </c>
      <c r="H203" s="167">
        <v>141560.60854721762</v>
      </c>
      <c r="I203" s="167">
        <v>143097.21435748952</v>
      </c>
      <c r="J203" s="167">
        <v>145624.48241152987</v>
      </c>
      <c r="K203" s="167">
        <v>148048.34959980415</v>
      </c>
      <c r="L203" s="167">
        <v>140181.80192133476</v>
      </c>
      <c r="M203" s="167">
        <v>144266.94226177692</v>
      </c>
      <c r="N203" s="167">
        <v>152105.82819768009</v>
      </c>
      <c r="O203" s="167">
        <v>149528.39021044466</v>
      </c>
      <c r="P203" s="167">
        <v>155366.35585838236</v>
      </c>
      <c r="Q203" s="167">
        <v>156831.90628997158</v>
      </c>
      <c r="R203" s="167">
        <v>157600.09199755464</v>
      </c>
      <c r="S203" s="167">
        <v>154168.05656019092</v>
      </c>
      <c r="T203" s="167">
        <v>156124.12533267116</v>
      </c>
      <c r="U203" s="167">
        <v>160330.0069854999</v>
      </c>
      <c r="V203" s="167">
        <v>144755.04809850236</v>
      </c>
      <c r="W203" s="167">
        <v>135634.64936280795</v>
      </c>
      <c r="X203" s="167">
        <v>153154.14090097049</v>
      </c>
      <c r="Y203" s="167">
        <v>148878.6352770146</v>
      </c>
      <c r="Z203" s="167">
        <v>151286.19217981858</v>
      </c>
      <c r="AA203" s="167">
        <v>157549.7192367083</v>
      </c>
      <c r="AB203" s="167">
        <v>155101.13872916295</v>
      </c>
      <c r="AC203" s="167">
        <v>148878.23928137263</v>
      </c>
      <c r="AD203" s="167">
        <v>142756.41851113038</v>
      </c>
      <c r="AE203" s="167">
        <v>139751.80794011542</v>
      </c>
      <c r="AF203" s="167">
        <v>136179.21410871373</v>
      </c>
      <c r="AG203" s="167">
        <v>134139.58595583454</v>
      </c>
      <c r="AH203" s="167">
        <v>111996.34451386114</v>
      </c>
      <c r="AI203" s="199"/>
    </row>
    <row r="204" spans="2:38" ht="32.1" customHeight="1">
      <c r="B204" s="164" t="s">
        <v>242</v>
      </c>
      <c r="C204" s="137" t="s">
        <v>241</v>
      </c>
      <c r="D204" s="165">
        <v>7269.330016533122</v>
      </c>
      <c r="E204" s="165">
        <v>7122.0092485771402</v>
      </c>
      <c r="F204" s="165">
        <v>6830.7989243575121</v>
      </c>
      <c r="G204" s="165">
        <v>6693.3023498901985</v>
      </c>
      <c r="H204" s="165">
        <v>6706.0110499155853</v>
      </c>
      <c r="I204" s="165">
        <v>6905.9304021904272</v>
      </c>
      <c r="J204" s="165">
        <v>6934.2020741520782</v>
      </c>
      <c r="K204" s="165">
        <v>6905.1670364530464</v>
      </c>
      <c r="L204" s="165">
        <v>6617.6586801390267</v>
      </c>
      <c r="M204" s="165">
        <v>6550.9465642452469</v>
      </c>
      <c r="N204" s="165">
        <v>6841.8556725671369</v>
      </c>
      <c r="O204" s="165">
        <v>6876.9893057484696</v>
      </c>
      <c r="P204" s="165">
        <v>6736.4136586495733</v>
      </c>
      <c r="Q204" s="165">
        <v>6515.1494904062711</v>
      </c>
      <c r="R204" s="165">
        <v>6651.2038321624541</v>
      </c>
      <c r="S204" s="165">
        <v>6670.4917019880595</v>
      </c>
      <c r="T204" s="165">
        <v>6768.246317266965</v>
      </c>
      <c r="U204" s="165">
        <v>6913.0859915925639</v>
      </c>
      <c r="V204" s="165">
        <v>6445.9347570594982</v>
      </c>
      <c r="W204" s="165">
        <v>5679.9368975624257</v>
      </c>
      <c r="X204" s="165">
        <v>6343.7696042888274</v>
      </c>
      <c r="Y204" s="165">
        <v>6175.8330028795881</v>
      </c>
      <c r="Z204" s="165">
        <v>6275.7463164417668</v>
      </c>
      <c r="AA204" s="165">
        <v>6420.5001692107026</v>
      </c>
      <c r="AB204" s="165">
        <v>6343.3084599390622</v>
      </c>
      <c r="AC204" s="165">
        <v>6140.8371963105637</v>
      </c>
      <c r="AD204" s="165">
        <v>6028.9038794686649</v>
      </c>
      <c r="AE204" s="165">
        <v>5919.3698700448886</v>
      </c>
      <c r="AF204" s="165">
        <v>5833.2094953449168</v>
      </c>
      <c r="AG204" s="165">
        <v>5631.6696266787148</v>
      </c>
      <c r="AH204" s="165">
        <v>5429.704681686173</v>
      </c>
      <c r="AI204" s="1"/>
    </row>
    <row r="205" spans="2:38" ht="15.9" customHeight="1">
      <c r="B205" s="164" t="s">
        <v>243</v>
      </c>
      <c r="C205" s="137" t="s">
        <v>241</v>
      </c>
      <c r="D205" s="166">
        <f>SUM(D203:D204)</f>
        <v>157960.27785914083</v>
      </c>
      <c r="E205" s="166">
        <f>SUM(E203:E204)</f>
        <v>153345.48666660118</v>
      </c>
      <c r="F205" s="166">
        <f t="shared" ref="F205:AF205" si="412">SUM(F203:F204)</f>
        <v>146282.18022681243</v>
      </c>
      <c r="G205" s="166">
        <f t="shared" si="412"/>
        <v>146013.34199076454</v>
      </c>
      <c r="H205" s="166">
        <f t="shared" si="412"/>
        <v>148266.61959713319</v>
      </c>
      <c r="I205" s="166">
        <f t="shared" si="412"/>
        <v>150003.14475967994</v>
      </c>
      <c r="J205" s="166">
        <f t="shared" si="412"/>
        <v>152558.68448568194</v>
      </c>
      <c r="K205" s="166">
        <f t="shared" si="412"/>
        <v>154953.51663625721</v>
      </c>
      <c r="L205" s="166">
        <f t="shared" si="412"/>
        <v>146799.46060147378</v>
      </c>
      <c r="M205" s="166">
        <f t="shared" si="412"/>
        <v>150817.88882602216</v>
      </c>
      <c r="N205" s="166">
        <f t="shared" si="412"/>
        <v>158947.68387024722</v>
      </c>
      <c r="O205" s="166">
        <f t="shared" si="412"/>
        <v>156405.37951619312</v>
      </c>
      <c r="P205" s="166">
        <f t="shared" si="412"/>
        <v>162102.76951703193</v>
      </c>
      <c r="Q205" s="166">
        <f t="shared" si="412"/>
        <v>163347.05578037785</v>
      </c>
      <c r="R205" s="166">
        <f t="shared" si="412"/>
        <v>164251.2958297171</v>
      </c>
      <c r="S205" s="166">
        <f t="shared" si="412"/>
        <v>160838.54826217899</v>
      </c>
      <c r="T205" s="166">
        <f t="shared" si="412"/>
        <v>162892.37164993811</v>
      </c>
      <c r="U205" s="166">
        <f t="shared" si="412"/>
        <v>167243.09297709246</v>
      </c>
      <c r="V205" s="166">
        <f t="shared" si="412"/>
        <v>151200.98285556186</v>
      </c>
      <c r="W205" s="166">
        <f t="shared" si="412"/>
        <v>141314.58626037039</v>
      </c>
      <c r="X205" s="166">
        <f t="shared" si="412"/>
        <v>159497.91050525932</v>
      </c>
      <c r="Y205" s="166">
        <f t="shared" si="412"/>
        <v>155054.46827989418</v>
      </c>
      <c r="Z205" s="166">
        <f t="shared" si="412"/>
        <v>157561.93849626035</v>
      </c>
      <c r="AA205" s="166">
        <f t="shared" si="412"/>
        <v>163970.21940591899</v>
      </c>
      <c r="AB205" s="166">
        <f t="shared" si="412"/>
        <v>161444.44718910201</v>
      </c>
      <c r="AC205" s="166">
        <f t="shared" si="412"/>
        <v>155019.07647768321</v>
      </c>
      <c r="AD205" s="166">
        <f t="shared" si="412"/>
        <v>148785.32239059906</v>
      </c>
      <c r="AE205" s="166">
        <f t="shared" si="412"/>
        <v>145671.17781016033</v>
      </c>
      <c r="AF205" s="166">
        <f t="shared" si="412"/>
        <v>142012.42360405865</v>
      </c>
      <c r="AG205" s="166">
        <f t="shared" ref="AG205:AH205" si="413">SUM(AG203:AG204)</f>
        <v>139771.25558251326</v>
      </c>
      <c r="AH205" s="166">
        <f t="shared" si="413"/>
        <v>117426.04919554731</v>
      </c>
      <c r="AI205" s="199"/>
    </row>
    <row r="206" spans="2:38" ht="13.5" customHeight="1">
      <c r="B206" s="215"/>
      <c r="C206" s="21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216"/>
      <c r="AH206" s="216"/>
      <c r="AI206" s="1"/>
      <c r="AL206" s="22"/>
    </row>
    <row r="207" spans="2:38" ht="13.5" customHeight="1">
      <c r="B207" s="23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2:38" ht="13.5" customHeight="1">
      <c r="B208" s="1" t="s">
        <v>244</v>
      </c>
      <c r="C208" s="67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2:39" ht="13.5" customHeight="1">
      <c r="B209" s="349" t="s">
        <v>427</v>
      </c>
      <c r="C209" s="286" t="s">
        <v>136</v>
      </c>
      <c r="D209" s="127">
        <v>1990</v>
      </c>
      <c r="E209" s="127">
        <f t="shared" ref="E209:Q209" si="414">D209+1</f>
        <v>1991</v>
      </c>
      <c r="F209" s="127">
        <f t="shared" si="414"/>
        <v>1992</v>
      </c>
      <c r="G209" s="127">
        <f t="shared" si="414"/>
        <v>1993</v>
      </c>
      <c r="H209" s="127">
        <f t="shared" si="414"/>
        <v>1994</v>
      </c>
      <c r="I209" s="127">
        <f t="shared" si="414"/>
        <v>1995</v>
      </c>
      <c r="J209" s="127">
        <f t="shared" si="414"/>
        <v>1996</v>
      </c>
      <c r="K209" s="127">
        <f t="shared" si="414"/>
        <v>1997</v>
      </c>
      <c r="L209" s="127">
        <f t="shared" si="414"/>
        <v>1998</v>
      </c>
      <c r="M209" s="127">
        <f t="shared" si="414"/>
        <v>1999</v>
      </c>
      <c r="N209" s="127">
        <f t="shared" si="414"/>
        <v>2000</v>
      </c>
      <c r="O209" s="127">
        <f t="shared" si="414"/>
        <v>2001</v>
      </c>
      <c r="P209" s="127">
        <f t="shared" si="414"/>
        <v>2002</v>
      </c>
      <c r="Q209" s="127">
        <f t="shared" si="414"/>
        <v>2003</v>
      </c>
      <c r="R209" s="127">
        <f t="shared" ref="R209:AH209" si="415">Q209+1</f>
        <v>2004</v>
      </c>
      <c r="S209" s="127">
        <f t="shared" si="415"/>
        <v>2005</v>
      </c>
      <c r="T209" s="127">
        <f t="shared" si="415"/>
        <v>2006</v>
      </c>
      <c r="U209" s="127">
        <f t="shared" si="415"/>
        <v>2007</v>
      </c>
      <c r="V209" s="127">
        <f t="shared" si="415"/>
        <v>2008</v>
      </c>
      <c r="W209" s="127">
        <f t="shared" si="415"/>
        <v>2009</v>
      </c>
      <c r="X209" s="127">
        <f t="shared" si="415"/>
        <v>2010</v>
      </c>
      <c r="Y209" s="127">
        <f t="shared" si="415"/>
        <v>2011</v>
      </c>
      <c r="Z209" s="127">
        <f t="shared" si="415"/>
        <v>2012</v>
      </c>
      <c r="AA209" s="127">
        <f t="shared" si="415"/>
        <v>2013</v>
      </c>
      <c r="AB209" s="127">
        <f t="shared" si="415"/>
        <v>2014</v>
      </c>
      <c r="AC209" s="127">
        <f t="shared" si="415"/>
        <v>2015</v>
      </c>
      <c r="AD209" s="127">
        <f t="shared" si="415"/>
        <v>2016</v>
      </c>
      <c r="AE209" s="127">
        <f t="shared" si="415"/>
        <v>2017</v>
      </c>
      <c r="AF209" s="127">
        <f t="shared" si="415"/>
        <v>2018</v>
      </c>
      <c r="AG209" s="127">
        <f t="shared" si="415"/>
        <v>2019</v>
      </c>
      <c r="AH209" s="127">
        <f t="shared" si="415"/>
        <v>2020</v>
      </c>
      <c r="AI209" s="1"/>
      <c r="AM209" s="217"/>
    </row>
    <row r="210" spans="2:39" ht="15.9" customHeight="1">
      <c r="B210" s="146" t="s">
        <v>245</v>
      </c>
      <c r="C210" s="147" t="s">
        <v>246</v>
      </c>
      <c r="D210" s="166">
        <v>12341.442999999999</v>
      </c>
      <c r="E210" s="166">
        <v>12843.708999999999</v>
      </c>
      <c r="F210" s="166">
        <v>10775.846</v>
      </c>
      <c r="G210" s="166">
        <v>9723.5950000000012</v>
      </c>
      <c r="H210" s="166">
        <v>14185.394</v>
      </c>
      <c r="I210" s="166">
        <v>18462.688000000002</v>
      </c>
      <c r="J210" s="166">
        <v>17406.936000000002</v>
      </c>
      <c r="K210" s="166">
        <v>15457.859</v>
      </c>
      <c r="L210" s="166">
        <v>10998.045999999998</v>
      </c>
      <c r="M210" s="166">
        <v>10857.964</v>
      </c>
      <c r="N210" s="166">
        <v>11362.501</v>
      </c>
      <c r="O210" s="166">
        <v>10905.974</v>
      </c>
      <c r="P210" s="166">
        <v>10860.174999999999</v>
      </c>
      <c r="Q210" s="166">
        <v>12000.827000000001</v>
      </c>
      <c r="R210" s="166">
        <v>15430.298999999999</v>
      </c>
      <c r="S210" s="166">
        <v>15075.115</v>
      </c>
      <c r="T210" s="166">
        <v>13892.597</v>
      </c>
      <c r="U210" s="166">
        <v>15035.397999999999</v>
      </c>
      <c r="V210" s="166">
        <v>15115.924999999999</v>
      </c>
      <c r="W210" s="166">
        <v>11218.203</v>
      </c>
      <c r="X210" s="166">
        <v>17321.311000000002</v>
      </c>
      <c r="Y210" s="166">
        <v>20437.419000000002</v>
      </c>
      <c r="Z210" s="166">
        <v>20026.878000000001</v>
      </c>
      <c r="AA210" s="166">
        <v>19959.734</v>
      </c>
      <c r="AB210" s="166">
        <v>19225.965</v>
      </c>
      <c r="AC210" s="166">
        <v>18209.348000000002</v>
      </c>
      <c r="AD210" s="166">
        <v>19772.577000000001</v>
      </c>
      <c r="AE210" s="166">
        <v>16652.808000000001</v>
      </c>
      <c r="AF210" s="166">
        <v>15719.800999999999</v>
      </c>
      <c r="AG210" s="166">
        <v>18055.593000000001</v>
      </c>
      <c r="AH210" s="166">
        <v>17380.321</v>
      </c>
      <c r="AI210" s="199"/>
    </row>
    <row r="211" spans="2:39" ht="15.9" customHeight="1">
      <c r="B211" s="146" t="s">
        <v>247</v>
      </c>
      <c r="C211" s="147" t="s">
        <v>246</v>
      </c>
      <c r="D211" s="166">
        <v>211933</v>
      </c>
      <c r="E211" s="166">
        <v>193576</v>
      </c>
      <c r="F211" s="166">
        <v>185992</v>
      </c>
      <c r="G211" s="166">
        <v>181946</v>
      </c>
      <c r="H211" s="166">
        <v>174855</v>
      </c>
      <c r="I211" s="166">
        <v>186143</v>
      </c>
      <c r="J211" s="166">
        <v>187298</v>
      </c>
      <c r="K211" s="166">
        <v>185335</v>
      </c>
      <c r="L211" s="166">
        <v>175089</v>
      </c>
      <c r="M211" s="166">
        <v>182145</v>
      </c>
      <c r="N211" s="166">
        <v>184728</v>
      </c>
      <c r="O211" s="166">
        <v>179028</v>
      </c>
      <c r="P211" s="166">
        <v>208655</v>
      </c>
      <c r="Q211" s="166">
        <v>206088</v>
      </c>
      <c r="R211" s="166">
        <v>206924</v>
      </c>
      <c r="S211" s="166">
        <v>216061</v>
      </c>
      <c r="T211" s="166">
        <v>221112</v>
      </c>
      <c r="U211" s="166">
        <v>229734</v>
      </c>
      <c r="V211" s="166">
        <v>201256</v>
      </c>
      <c r="W211" s="166">
        <v>169545</v>
      </c>
      <c r="X211" s="166">
        <v>205081</v>
      </c>
      <c r="Y211" s="166">
        <v>217847</v>
      </c>
      <c r="Z211" s="166">
        <v>197278</v>
      </c>
      <c r="AA211" s="166">
        <v>180322</v>
      </c>
      <c r="AB211" s="166">
        <v>180555</v>
      </c>
      <c r="AC211" s="166">
        <v>151979</v>
      </c>
      <c r="AD211" s="166">
        <v>141193</v>
      </c>
      <c r="AE211" s="166">
        <v>161919</v>
      </c>
      <c r="AF211" s="166">
        <v>160049</v>
      </c>
      <c r="AG211" s="166">
        <v>119233</v>
      </c>
      <c r="AH211" s="166">
        <v>76338</v>
      </c>
      <c r="AI211" s="1"/>
    </row>
    <row r="212" spans="2:39" ht="15.9" customHeight="1">
      <c r="B212" s="146" t="s">
        <v>248</v>
      </c>
      <c r="C212" s="147" t="s">
        <v>246</v>
      </c>
      <c r="D212" s="166">
        <v>87107.68</v>
      </c>
      <c r="E212" s="166">
        <v>80293.747000000003</v>
      </c>
      <c r="F212" s="166">
        <v>82122.777000000002</v>
      </c>
      <c r="G212" s="166">
        <v>78185.839000000007</v>
      </c>
      <c r="H212" s="166">
        <v>75067.235000000001</v>
      </c>
      <c r="I212" s="166">
        <v>92812.304999999993</v>
      </c>
      <c r="J212" s="166">
        <v>90500.349000000002</v>
      </c>
      <c r="K212" s="166">
        <v>85569.335999999996</v>
      </c>
      <c r="L212" s="166">
        <v>94022.895000000004</v>
      </c>
      <c r="M212" s="166">
        <v>101046.086</v>
      </c>
      <c r="N212" s="166">
        <v>107997.958</v>
      </c>
      <c r="O212" s="166">
        <v>112142.38</v>
      </c>
      <c r="P212" s="166">
        <v>135294.44500000001</v>
      </c>
      <c r="Q212" s="166">
        <v>131169.06200000001</v>
      </c>
      <c r="R212" s="166">
        <v>130259.97499999999</v>
      </c>
      <c r="S212" s="166">
        <v>138408.74900000001</v>
      </c>
      <c r="T212" s="166">
        <v>149330.242</v>
      </c>
      <c r="U212" s="166">
        <v>150490.592</v>
      </c>
      <c r="V212" s="166">
        <v>134509.31599999999</v>
      </c>
      <c r="W212" s="166">
        <v>116489.412</v>
      </c>
      <c r="X212" s="166">
        <v>139756.91800000001</v>
      </c>
      <c r="Y212" s="166">
        <v>154203.541</v>
      </c>
      <c r="Z212" s="166">
        <v>135863.39499999999</v>
      </c>
      <c r="AA212" s="166">
        <v>128435.29300000001</v>
      </c>
      <c r="AB212" s="166">
        <v>121079.383</v>
      </c>
      <c r="AC212" s="166">
        <v>103833.73299999999</v>
      </c>
      <c r="AD212" s="166">
        <v>90663.925000000003</v>
      </c>
      <c r="AE212" s="166">
        <v>104031.678</v>
      </c>
      <c r="AF212" s="166">
        <v>100267.671</v>
      </c>
      <c r="AG212" s="166">
        <v>72307.278999999995</v>
      </c>
      <c r="AH212" s="166">
        <v>44578.337</v>
      </c>
      <c r="AI212" s="1"/>
    </row>
    <row r="213" spans="2:39" ht="15.9" customHeight="1">
      <c r="B213" s="146" t="s">
        <v>249</v>
      </c>
      <c r="C213" s="147" t="s">
        <v>246</v>
      </c>
      <c r="D213" s="166">
        <v>39982.710974711998</v>
      </c>
      <c r="E213" s="166">
        <v>37960.371949895991</v>
      </c>
      <c r="F213" s="166">
        <v>25932.861387443998</v>
      </c>
      <c r="G213" s="166">
        <v>23212.808962595998</v>
      </c>
      <c r="H213" s="166">
        <v>19608.385493795995</v>
      </c>
      <c r="I213" s="166">
        <v>14299.906465415997</v>
      </c>
      <c r="J213" s="166">
        <v>10498.205176403999</v>
      </c>
      <c r="K213" s="166">
        <v>10290.629003423999</v>
      </c>
      <c r="L213" s="166">
        <v>15220.321744055997</v>
      </c>
      <c r="M213" s="166">
        <v>35700.205340843997</v>
      </c>
      <c r="N213" s="166">
        <v>33200.897079999995</v>
      </c>
      <c r="O213" s="166">
        <v>34292.291710400001</v>
      </c>
      <c r="P213" s="166">
        <v>39978.470666000001</v>
      </c>
      <c r="Q213" s="166">
        <v>36114.300044800002</v>
      </c>
      <c r="R213" s="166">
        <v>32924.169057599996</v>
      </c>
      <c r="S213" s="166">
        <v>26699.728235999995</v>
      </c>
      <c r="T213" s="166">
        <v>37216.686208799998</v>
      </c>
      <c r="U213" s="166">
        <v>36414.950816799996</v>
      </c>
      <c r="V213" s="166">
        <v>39349.043727199998</v>
      </c>
      <c r="W213" s="166">
        <v>33709.417149200002</v>
      </c>
      <c r="X213" s="166">
        <v>39016.711475999997</v>
      </c>
      <c r="Y213" s="166">
        <v>39949.37543</v>
      </c>
      <c r="Z213" s="166">
        <v>33897.566342000006</v>
      </c>
      <c r="AA213" s="166">
        <v>32146.153414204997</v>
      </c>
      <c r="AB213" s="166">
        <v>34760.462287773473</v>
      </c>
      <c r="AC213" s="166">
        <v>30444.38334971149</v>
      </c>
      <c r="AD213" s="166">
        <v>31272.934615862294</v>
      </c>
      <c r="AE213" s="166">
        <v>28049.322855986255</v>
      </c>
      <c r="AF213" s="166">
        <v>27805.740319569839</v>
      </c>
      <c r="AG213" s="166">
        <v>27022.302055623779</v>
      </c>
      <c r="AH213" s="166">
        <v>24397.467968878645</v>
      </c>
      <c r="AI213" s="1"/>
    </row>
    <row r="214" spans="2:39" ht="32.1" customHeight="1" thickBot="1">
      <c r="B214" s="139" t="s">
        <v>250</v>
      </c>
      <c r="C214" s="140" t="s">
        <v>246</v>
      </c>
      <c r="D214" s="141">
        <v>97184.052025288009</v>
      </c>
      <c r="E214" s="141">
        <v>88165.590050104016</v>
      </c>
      <c r="F214" s="141">
        <v>88712.207612555998</v>
      </c>
      <c r="G214" s="141">
        <v>90270.947037403996</v>
      </c>
      <c r="H214" s="141">
        <v>94364.773506204001</v>
      </c>
      <c r="I214" s="141">
        <v>97493.476534583999</v>
      </c>
      <c r="J214" s="141">
        <v>103706.38182359599</v>
      </c>
      <c r="K214" s="141">
        <v>104932.89399657601</v>
      </c>
      <c r="L214" s="141">
        <v>76843.829255944001</v>
      </c>
      <c r="M214" s="141">
        <v>56256.672659156015</v>
      </c>
      <c r="N214" s="141">
        <v>54891.645919999995</v>
      </c>
      <c r="O214" s="141">
        <v>43499.302289599982</v>
      </c>
      <c r="P214" s="141">
        <v>44242.25933399998</v>
      </c>
      <c r="Q214" s="141">
        <v>50805.464955199983</v>
      </c>
      <c r="R214" s="141">
        <v>59170.154942400011</v>
      </c>
      <c r="S214" s="141">
        <v>66027.637763999985</v>
      </c>
      <c r="T214" s="141">
        <v>48457.668791200012</v>
      </c>
      <c r="U214" s="141">
        <v>57863.855183199987</v>
      </c>
      <c r="V214" s="141">
        <v>42513.565272799999</v>
      </c>
      <c r="W214" s="141">
        <v>30564.37385080001</v>
      </c>
      <c r="X214" s="141">
        <v>43628.681523999985</v>
      </c>
      <c r="Y214" s="141">
        <v>44131.502569999997</v>
      </c>
      <c r="Z214" s="141">
        <v>47543.916658000002</v>
      </c>
      <c r="AA214" s="141">
        <v>39700.287585794998</v>
      </c>
      <c r="AB214" s="141">
        <v>43941.119712226522</v>
      </c>
      <c r="AC214" s="141">
        <v>35910.231650288515</v>
      </c>
      <c r="AD214" s="141">
        <v>39028.717384137693</v>
      </c>
      <c r="AE214" s="141">
        <v>46490.807144013736</v>
      </c>
      <c r="AF214" s="141">
        <v>47695.389680430162</v>
      </c>
      <c r="AG214" s="141">
        <v>37959.011944376223</v>
      </c>
      <c r="AH214" s="141">
        <v>24742.516031121351</v>
      </c>
      <c r="AI214" s="199"/>
    </row>
    <row r="215" spans="2:39" ht="15.9" customHeight="1" thickTop="1">
      <c r="B215" s="138" t="s">
        <v>251</v>
      </c>
      <c r="C215" s="134" t="s">
        <v>252</v>
      </c>
      <c r="D215" s="136">
        <v>356.08799813345269</v>
      </c>
      <c r="E215" s="136">
        <v>323.04383086462639</v>
      </c>
      <c r="F215" s="136">
        <v>325.04666928823383</v>
      </c>
      <c r="G215" s="136">
        <v>330.7579808649665</v>
      </c>
      <c r="H215" s="136">
        <v>345.75799827112917</v>
      </c>
      <c r="I215" s="136">
        <v>357.22174746569874</v>
      </c>
      <c r="J215" s="136">
        <v>379.98619246312848</v>
      </c>
      <c r="K215" s="136">
        <v>384.48020413748344</v>
      </c>
      <c r="L215" s="136">
        <v>281.56024325408708</v>
      </c>
      <c r="M215" s="136">
        <v>206.12770852192136</v>
      </c>
      <c r="N215" s="136">
        <v>201.12617145061029</v>
      </c>
      <c r="O215" s="136">
        <v>159.38396423803229</v>
      </c>
      <c r="P215" s="136">
        <v>162.10620190075809</v>
      </c>
      <c r="Q215" s="136">
        <v>186.15416761413672</v>
      </c>
      <c r="R215" s="136">
        <v>216.80287643494151</v>
      </c>
      <c r="S215" s="136">
        <v>241.92909086303183</v>
      </c>
      <c r="T215" s="136">
        <v>177.5517064217735</v>
      </c>
      <c r="U215" s="136">
        <v>212.01651842123457</v>
      </c>
      <c r="V215" s="136">
        <v>155.77216668809052</v>
      </c>
      <c r="W215" s="136">
        <v>111.98963689949694</v>
      </c>
      <c r="X215" s="136">
        <v>159.85801724999712</v>
      </c>
      <c r="Y215" s="136">
        <v>161.700382699453</v>
      </c>
      <c r="Z215" s="136">
        <v>174.20366565664159</v>
      </c>
      <c r="AA215" s="136">
        <v>145.46415422223399</v>
      </c>
      <c r="AB215" s="136">
        <v>161.00280887647799</v>
      </c>
      <c r="AC215" s="136">
        <v>131.57716965261403</v>
      </c>
      <c r="AD215" s="136">
        <v>143.00348208796237</v>
      </c>
      <c r="AE215" s="136">
        <v>170.34501137298315</v>
      </c>
      <c r="AF215" s="136">
        <v>174.75867158821507</v>
      </c>
      <c r="AG215" s="136">
        <v>139.08401937058142</v>
      </c>
      <c r="AH215" s="136">
        <v>90.658012489686087</v>
      </c>
      <c r="AI215" s="1"/>
    </row>
    <row r="216" spans="2:39" ht="13.5" customHeight="1">
      <c r="B216" s="215"/>
      <c r="C216" s="216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216"/>
      <c r="AH216" s="216"/>
      <c r="AI216" s="1"/>
      <c r="AL216" s="22"/>
    </row>
    <row r="217" spans="2:39" ht="13.5" customHeight="1">
      <c r="B217" s="23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2:39" ht="13.5" customHeight="1">
      <c r="B218" s="1" t="s">
        <v>253</v>
      </c>
      <c r="C218" s="67"/>
      <c r="D218" s="24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2:39" ht="13.5" customHeight="1">
      <c r="B219" s="349" t="s">
        <v>426</v>
      </c>
      <c r="C219" s="223" t="s">
        <v>136</v>
      </c>
      <c r="D219" s="127">
        <v>1990</v>
      </c>
      <c r="E219" s="127">
        <f t="shared" ref="E219:R219" si="416">D219+1</f>
        <v>1991</v>
      </c>
      <c r="F219" s="127">
        <f t="shared" si="416"/>
        <v>1992</v>
      </c>
      <c r="G219" s="127">
        <f t="shared" si="416"/>
        <v>1993</v>
      </c>
      <c r="H219" s="127">
        <f t="shared" si="416"/>
        <v>1994</v>
      </c>
      <c r="I219" s="127">
        <f t="shared" si="416"/>
        <v>1995</v>
      </c>
      <c r="J219" s="127">
        <f t="shared" si="416"/>
        <v>1996</v>
      </c>
      <c r="K219" s="127">
        <f t="shared" si="416"/>
        <v>1997</v>
      </c>
      <c r="L219" s="127">
        <f t="shared" si="416"/>
        <v>1998</v>
      </c>
      <c r="M219" s="127">
        <f t="shared" si="416"/>
        <v>1999</v>
      </c>
      <c r="N219" s="127">
        <f t="shared" si="416"/>
        <v>2000</v>
      </c>
      <c r="O219" s="127">
        <f t="shared" si="416"/>
        <v>2001</v>
      </c>
      <c r="P219" s="127">
        <f t="shared" si="416"/>
        <v>2002</v>
      </c>
      <c r="Q219" s="127">
        <f t="shared" si="416"/>
        <v>2003</v>
      </c>
      <c r="R219" s="127">
        <f t="shared" si="416"/>
        <v>2004</v>
      </c>
      <c r="S219" s="127">
        <f t="shared" ref="S219:AH219" si="417">R219+1</f>
        <v>2005</v>
      </c>
      <c r="T219" s="127">
        <f t="shared" si="417"/>
        <v>2006</v>
      </c>
      <c r="U219" s="127">
        <f t="shared" si="417"/>
        <v>2007</v>
      </c>
      <c r="V219" s="127">
        <f t="shared" si="417"/>
        <v>2008</v>
      </c>
      <c r="W219" s="127">
        <f t="shared" si="417"/>
        <v>2009</v>
      </c>
      <c r="X219" s="127">
        <f t="shared" si="417"/>
        <v>2010</v>
      </c>
      <c r="Y219" s="127">
        <f t="shared" si="417"/>
        <v>2011</v>
      </c>
      <c r="Z219" s="127">
        <f t="shared" si="417"/>
        <v>2012</v>
      </c>
      <c r="AA219" s="127">
        <f t="shared" si="417"/>
        <v>2013</v>
      </c>
      <c r="AB219" s="127">
        <f t="shared" si="417"/>
        <v>2014</v>
      </c>
      <c r="AC219" s="127">
        <f t="shared" si="417"/>
        <v>2015</v>
      </c>
      <c r="AD219" s="127">
        <f t="shared" si="417"/>
        <v>2016</v>
      </c>
      <c r="AE219" s="127">
        <f t="shared" si="417"/>
        <v>2017</v>
      </c>
      <c r="AF219" s="127">
        <f t="shared" si="417"/>
        <v>2018</v>
      </c>
      <c r="AG219" s="127">
        <f t="shared" si="417"/>
        <v>2019</v>
      </c>
      <c r="AH219" s="127">
        <f t="shared" si="417"/>
        <v>2020</v>
      </c>
      <c r="AI219" s="1"/>
      <c r="AM219" s="217"/>
    </row>
    <row r="220" spans="2:39" ht="15.9" customHeight="1">
      <c r="B220" s="350" t="s">
        <v>428</v>
      </c>
      <c r="C220" s="224" t="s">
        <v>254</v>
      </c>
      <c r="D220" s="166">
        <v>57563.960399999996</v>
      </c>
      <c r="E220" s="166">
        <v>54379.71</v>
      </c>
      <c r="F220" s="166">
        <v>54539.330399999999</v>
      </c>
      <c r="G220" s="166">
        <v>52580.5524</v>
      </c>
      <c r="H220" s="166">
        <v>55338.7212</v>
      </c>
      <c r="I220" s="166">
        <v>55985.724000000002</v>
      </c>
      <c r="J220" s="166">
        <v>57270.445200000002</v>
      </c>
      <c r="K220" s="166">
        <v>57095.351999999999</v>
      </c>
      <c r="L220" s="166">
        <v>50392.612800000003</v>
      </c>
      <c r="M220" s="166">
        <v>50198.263200000001</v>
      </c>
      <c r="N220" s="166">
        <v>52456.582799999996</v>
      </c>
      <c r="O220" s="166">
        <v>49307.090400000001</v>
      </c>
      <c r="P220" s="166">
        <v>51998.871599999999</v>
      </c>
      <c r="Q220" s="166">
        <v>51905.617200000001</v>
      </c>
      <c r="R220" s="166">
        <v>53453.3148</v>
      </c>
      <c r="S220" s="166">
        <v>52747.063199999997</v>
      </c>
      <c r="T220" s="166">
        <v>55051.113600000004</v>
      </c>
      <c r="U220" s="166">
        <v>55686.668400000002</v>
      </c>
      <c r="V220" s="166">
        <v>47316.466800000002</v>
      </c>
      <c r="W220" s="166">
        <v>39752.8704</v>
      </c>
      <c r="X220" s="166">
        <v>45793.065600000002</v>
      </c>
      <c r="Y220" s="166">
        <v>47185.228799999997</v>
      </c>
      <c r="Z220" s="166">
        <v>46195.462800000001</v>
      </c>
      <c r="AA220" s="166">
        <v>46785.664799999999</v>
      </c>
      <c r="AB220" s="166">
        <v>46155.639600000002</v>
      </c>
      <c r="AC220" s="166">
        <v>42918.7932</v>
      </c>
      <c r="AD220" s="166">
        <v>43045.099199999997</v>
      </c>
      <c r="AE220" s="166">
        <v>46109.1276</v>
      </c>
      <c r="AF220" s="166">
        <v>46697.475600000005</v>
      </c>
      <c r="AG220" s="166">
        <v>41978.390400000004</v>
      </c>
      <c r="AH220" s="166">
        <v>38160.320400000004</v>
      </c>
      <c r="AI220" s="199"/>
    </row>
    <row r="221" spans="2:39" ht="13.5" customHeight="1">
      <c r="B221" s="230"/>
      <c r="C221" s="232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216"/>
      <c r="AH221" s="232"/>
      <c r="AI221" s="1"/>
      <c r="AL221" s="22"/>
    </row>
    <row r="222" spans="2:39" ht="13.5" customHeight="1">
      <c r="B222" s="23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2:39" ht="13.5" customHeight="1">
      <c r="B223" s="1" t="s">
        <v>255</v>
      </c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2:39" ht="13.2">
      <c r="B224" s="286" t="s">
        <v>135</v>
      </c>
      <c r="C224" s="286" t="s">
        <v>136</v>
      </c>
      <c r="D224" s="127">
        <v>1990</v>
      </c>
      <c r="E224" s="127">
        <f t="shared" ref="E224" si="418">D224+1</f>
        <v>1991</v>
      </c>
      <c r="F224" s="127">
        <f t="shared" ref="F224" si="419">E224+1</f>
        <v>1992</v>
      </c>
      <c r="G224" s="127">
        <f t="shared" ref="G224" si="420">F224+1</f>
        <v>1993</v>
      </c>
      <c r="H224" s="127">
        <f t="shared" ref="H224" si="421">G224+1</f>
        <v>1994</v>
      </c>
      <c r="I224" s="127">
        <f t="shared" ref="I224" si="422">H224+1</f>
        <v>1995</v>
      </c>
      <c r="J224" s="127">
        <f t="shared" ref="J224" si="423">I224+1</f>
        <v>1996</v>
      </c>
      <c r="K224" s="127">
        <f t="shared" ref="K224" si="424">J224+1</f>
        <v>1997</v>
      </c>
      <c r="L224" s="127">
        <f t="shared" ref="L224" si="425">K224+1</f>
        <v>1998</v>
      </c>
      <c r="M224" s="127">
        <f t="shared" ref="M224" si="426">L224+1</f>
        <v>1999</v>
      </c>
      <c r="N224" s="127">
        <f t="shared" ref="N224" si="427">M224+1</f>
        <v>2000</v>
      </c>
      <c r="O224" s="127">
        <f t="shared" ref="O224" si="428">N224+1</f>
        <v>2001</v>
      </c>
      <c r="P224" s="127">
        <f t="shared" ref="P224" si="429">O224+1</f>
        <v>2002</v>
      </c>
      <c r="Q224" s="127">
        <f t="shared" ref="Q224" si="430">P224+1</f>
        <v>2003</v>
      </c>
      <c r="R224" s="127">
        <f t="shared" ref="R224" si="431">Q224+1</f>
        <v>2004</v>
      </c>
      <c r="S224" s="127">
        <f t="shared" ref="S224" si="432">R224+1</f>
        <v>2005</v>
      </c>
      <c r="T224" s="127">
        <f t="shared" ref="T224" si="433">S224+1</f>
        <v>2006</v>
      </c>
      <c r="U224" s="127">
        <f t="shared" ref="U224" si="434">T224+1</f>
        <v>2007</v>
      </c>
      <c r="V224" s="127">
        <f t="shared" ref="V224" si="435">U224+1</f>
        <v>2008</v>
      </c>
      <c r="W224" s="127">
        <f t="shared" ref="W224" si="436">V224+1</f>
        <v>2009</v>
      </c>
      <c r="X224" s="127">
        <f t="shared" ref="X224" si="437">W224+1</f>
        <v>2010</v>
      </c>
      <c r="Y224" s="127">
        <f t="shared" ref="Y224" si="438">X224+1</f>
        <v>2011</v>
      </c>
      <c r="Z224" s="127">
        <f t="shared" ref="Z224" si="439">Y224+1</f>
        <v>2012</v>
      </c>
      <c r="AA224" s="127">
        <f t="shared" ref="AA224" si="440">Z224+1</f>
        <v>2013</v>
      </c>
      <c r="AB224" s="127">
        <f t="shared" ref="AB224:AH224" si="441">AA224+1</f>
        <v>2014</v>
      </c>
      <c r="AC224" s="127">
        <f t="shared" si="441"/>
        <v>2015</v>
      </c>
      <c r="AD224" s="127">
        <f t="shared" si="441"/>
        <v>2016</v>
      </c>
      <c r="AE224" s="127">
        <f t="shared" si="441"/>
        <v>2017</v>
      </c>
      <c r="AF224" s="127">
        <f t="shared" si="441"/>
        <v>2018</v>
      </c>
      <c r="AG224" s="127">
        <f t="shared" si="441"/>
        <v>2019</v>
      </c>
      <c r="AH224" s="127">
        <f t="shared" si="441"/>
        <v>2020</v>
      </c>
      <c r="AI224" s="1"/>
    </row>
    <row r="225" spans="2:38" ht="15.9" customHeight="1">
      <c r="B225" s="295" t="s">
        <v>161</v>
      </c>
      <c r="C225" s="296"/>
      <c r="D225" s="310"/>
      <c r="E225" s="310"/>
      <c r="F225" s="310"/>
      <c r="G225" s="310"/>
      <c r="H225" s="310"/>
      <c r="I225" s="310"/>
      <c r="J225" s="310"/>
      <c r="K225" s="310"/>
      <c r="L225" s="310"/>
      <c r="M225" s="310"/>
      <c r="N225" s="310"/>
      <c r="O225" s="310"/>
      <c r="P225" s="310"/>
      <c r="Q225" s="310"/>
      <c r="R225" s="310"/>
      <c r="S225" s="310"/>
      <c r="T225" s="310"/>
      <c r="U225" s="310"/>
      <c r="V225" s="310"/>
      <c r="W225" s="310"/>
      <c r="X225" s="310"/>
      <c r="Y225" s="310"/>
      <c r="Z225" s="310"/>
      <c r="AA225" s="310"/>
      <c r="AB225" s="310"/>
      <c r="AC225" s="310"/>
      <c r="AD225" s="310"/>
      <c r="AE225" s="310"/>
      <c r="AF225" s="310"/>
      <c r="AG225" s="310"/>
      <c r="AH225" s="310"/>
      <c r="AI225" s="199"/>
    </row>
    <row r="226" spans="2:38" ht="15.9" customHeight="1">
      <c r="B226" s="222" t="s">
        <v>256</v>
      </c>
      <c r="C226" s="142" t="s">
        <v>154</v>
      </c>
      <c r="D226" s="143">
        <v>14429.685973048581</v>
      </c>
      <c r="E226" s="143">
        <v>14220.098919299802</v>
      </c>
      <c r="F226" s="143">
        <v>13516.83854395782</v>
      </c>
      <c r="G226" s="143">
        <v>13251.881136003622</v>
      </c>
      <c r="H226" s="143">
        <v>13340.679110815958</v>
      </c>
      <c r="I226" s="143">
        <v>13589.544356340988</v>
      </c>
      <c r="J226" s="143">
        <v>13422.966572534326</v>
      </c>
      <c r="K226" s="143">
        <v>13403.453207078122</v>
      </c>
      <c r="L226" s="143">
        <v>13059.920661462955</v>
      </c>
      <c r="M226" s="143">
        <v>12999.977175390944</v>
      </c>
      <c r="N226" s="143">
        <v>13618.542086447593</v>
      </c>
      <c r="O226" s="143">
        <v>13725.763329072395</v>
      </c>
      <c r="P226" s="143">
        <v>13202.66407091504</v>
      </c>
      <c r="Q226" s="143">
        <v>12474.756996266799</v>
      </c>
      <c r="R226" s="143">
        <v>12659.71530891524</v>
      </c>
      <c r="S226" s="143">
        <v>12577.12328623549</v>
      </c>
      <c r="T226" s="143">
        <v>12777.270835389738</v>
      </c>
      <c r="U226" s="143">
        <v>12872.736704135572</v>
      </c>
      <c r="V226" s="143">
        <v>12177.095974492295</v>
      </c>
      <c r="W226" s="143">
        <v>10999.988134132434</v>
      </c>
      <c r="X226" s="143">
        <v>11815.197708774191</v>
      </c>
      <c r="Y226" s="143">
        <v>11541.685903621297</v>
      </c>
      <c r="Z226" s="143">
        <v>11668.69536358647</v>
      </c>
      <c r="AA226" s="143">
        <v>11894.501326546673</v>
      </c>
      <c r="AB226" s="143">
        <v>11732.229830357117</v>
      </c>
      <c r="AC226" s="143">
        <v>11504.227009594855</v>
      </c>
      <c r="AD226" s="143">
        <v>11262.987754486783</v>
      </c>
      <c r="AE226" s="143">
        <v>11053.312989902304</v>
      </c>
      <c r="AF226" s="143">
        <v>10919.59250243211</v>
      </c>
      <c r="AG226" s="143">
        <v>10653.563795430342</v>
      </c>
      <c r="AH226" s="143">
        <v>10379.021101652112</v>
      </c>
      <c r="AI226" s="1"/>
    </row>
    <row r="227" spans="2:38" ht="15.9" customHeight="1">
      <c r="B227" s="295" t="s">
        <v>163</v>
      </c>
      <c r="C227" s="311"/>
      <c r="D227" s="310"/>
      <c r="E227" s="310"/>
      <c r="F227" s="310"/>
      <c r="G227" s="310"/>
      <c r="H227" s="310"/>
      <c r="I227" s="310"/>
      <c r="J227" s="310"/>
      <c r="K227" s="310"/>
      <c r="L227" s="310"/>
      <c r="M227" s="310"/>
      <c r="N227" s="310"/>
      <c r="O227" s="310"/>
      <c r="P227" s="310"/>
      <c r="Q227" s="310"/>
      <c r="R227" s="310"/>
      <c r="S227" s="310"/>
      <c r="T227" s="310"/>
      <c r="U227" s="310"/>
      <c r="V227" s="310"/>
      <c r="W227" s="310"/>
      <c r="X227" s="310"/>
      <c r="Y227" s="310"/>
      <c r="Z227" s="310"/>
      <c r="AA227" s="310"/>
      <c r="AB227" s="310"/>
      <c r="AC227" s="310"/>
      <c r="AD227" s="310"/>
      <c r="AE227" s="310"/>
      <c r="AF227" s="310"/>
      <c r="AG227" s="310"/>
      <c r="AH227" s="310"/>
      <c r="AI227" s="1"/>
    </row>
    <row r="228" spans="2:38" ht="15.9" customHeight="1">
      <c r="B228" s="222" t="s">
        <v>256</v>
      </c>
      <c r="C228" s="142" t="s">
        <v>154</v>
      </c>
      <c r="D228" s="143">
        <v>1144.4834766447505</v>
      </c>
      <c r="E228" s="143">
        <v>1086.0848318375145</v>
      </c>
      <c r="F228" s="143">
        <v>1111.6165866463584</v>
      </c>
      <c r="G228" s="143">
        <v>1041.7042594983161</v>
      </c>
      <c r="H228" s="143">
        <v>935.3082485380661</v>
      </c>
      <c r="I228" s="143">
        <v>1089.1158676971256</v>
      </c>
      <c r="J228" s="143">
        <v>1240.8181670806578</v>
      </c>
      <c r="K228" s="143">
        <v>1172.2439588130442</v>
      </c>
      <c r="L228" s="143">
        <v>1098.9736682829016</v>
      </c>
      <c r="M228" s="143">
        <v>1140.2624137805997</v>
      </c>
      <c r="N228" s="143">
        <v>1159.7511355386323</v>
      </c>
      <c r="O228" s="143">
        <v>1196.9954239999902</v>
      </c>
      <c r="P228" s="143">
        <v>1336.3413177767247</v>
      </c>
      <c r="Q228" s="143">
        <v>1468.0426008741028</v>
      </c>
      <c r="R228" s="143">
        <v>1477.6269699950892</v>
      </c>
      <c r="S228" s="143">
        <v>1530.3050797285143</v>
      </c>
      <c r="T228" s="143">
        <v>1631.4722162280696</v>
      </c>
      <c r="U228" s="143">
        <v>1738.6706750662108</v>
      </c>
      <c r="V228" s="143">
        <v>1534.7650125341117</v>
      </c>
      <c r="W228" s="143">
        <v>1096.3102005677549</v>
      </c>
      <c r="X228" s="143">
        <v>1575.6940228046813</v>
      </c>
      <c r="Y228" s="143">
        <v>1539.1619286654602</v>
      </c>
      <c r="Z228" s="143">
        <v>1602.754748697022</v>
      </c>
      <c r="AA228" s="143">
        <v>1720.4301597148401</v>
      </c>
      <c r="AB228" s="143">
        <v>1695.3765674443396</v>
      </c>
      <c r="AC228" s="143">
        <v>1583.7354875929482</v>
      </c>
      <c r="AD228" s="143">
        <v>1565.2300733543127</v>
      </c>
      <c r="AE228" s="143">
        <v>1512.280258323512</v>
      </c>
      <c r="AF228" s="143">
        <v>1465.8759951547136</v>
      </c>
      <c r="AG228" s="143">
        <v>1387.3877839306995</v>
      </c>
      <c r="AH228" s="143">
        <v>1384.3588656526354</v>
      </c>
      <c r="AI228" s="1"/>
    </row>
    <row r="229" spans="2:38" ht="13.5" customHeight="1">
      <c r="B229" s="215"/>
      <c r="C229" s="216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216"/>
      <c r="AH229" s="216"/>
      <c r="AI229" s="1"/>
      <c r="AL229" s="22"/>
    </row>
    <row r="230" spans="2:38" ht="13.5" customHeight="1">
      <c r="B230" s="23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2:38" ht="13.5" customHeight="1">
      <c r="B231" s="23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2:38" ht="13.5" customHeight="1">
      <c r="B232" s="225" t="s">
        <v>257</v>
      </c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2:38" ht="13.2">
      <c r="B233" s="126" t="s">
        <v>135</v>
      </c>
      <c r="C233" s="126" t="s">
        <v>136</v>
      </c>
      <c r="D233" s="127">
        <v>1990</v>
      </c>
      <c r="E233" s="127">
        <f t="shared" ref="E233" si="442">D233+1</f>
        <v>1991</v>
      </c>
      <c r="F233" s="127">
        <f t="shared" ref="F233" si="443">E233+1</f>
        <v>1992</v>
      </c>
      <c r="G233" s="127">
        <f t="shared" ref="G233" si="444">F233+1</f>
        <v>1993</v>
      </c>
      <c r="H233" s="127">
        <f t="shared" ref="H233" si="445">G233+1</f>
        <v>1994</v>
      </c>
      <c r="I233" s="127">
        <f t="shared" ref="I233" si="446">H233+1</f>
        <v>1995</v>
      </c>
      <c r="J233" s="127">
        <f t="shared" ref="J233" si="447">I233+1</f>
        <v>1996</v>
      </c>
      <c r="K233" s="127">
        <f t="shared" ref="K233" si="448">J233+1</f>
        <v>1997</v>
      </c>
      <c r="L233" s="127">
        <f t="shared" ref="L233" si="449">K233+1</f>
        <v>1998</v>
      </c>
      <c r="M233" s="127">
        <f t="shared" ref="M233" si="450">L233+1</f>
        <v>1999</v>
      </c>
      <c r="N233" s="127">
        <f t="shared" ref="N233" si="451">M233+1</f>
        <v>2000</v>
      </c>
      <c r="O233" s="127">
        <f t="shared" ref="O233" si="452">N233+1</f>
        <v>2001</v>
      </c>
      <c r="P233" s="127">
        <f t="shared" ref="P233" si="453">O233+1</f>
        <v>2002</v>
      </c>
      <c r="Q233" s="127">
        <f t="shared" ref="Q233" si="454">P233+1</f>
        <v>2003</v>
      </c>
      <c r="R233" s="127">
        <f t="shared" ref="R233" si="455">Q233+1</f>
        <v>2004</v>
      </c>
      <c r="S233" s="127">
        <f t="shared" ref="S233" si="456">R233+1</f>
        <v>2005</v>
      </c>
      <c r="T233" s="127">
        <f t="shared" ref="T233" si="457">S233+1</f>
        <v>2006</v>
      </c>
      <c r="U233" s="127">
        <f t="shared" ref="U233" si="458">T233+1</f>
        <v>2007</v>
      </c>
      <c r="V233" s="127">
        <f t="shared" ref="V233" si="459">U233+1</f>
        <v>2008</v>
      </c>
      <c r="W233" s="127">
        <f t="shared" ref="W233" si="460">V233+1</f>
        <v>2009</v>
      </c>
      <c r="X233" s="127">
        <f t="shared" ref="X233" si="461">W233+1</f>
        <v>2010</v>
      </c>
      <c r="Y233" s="127">
        <f t="shared" ref="Y233" si="462">X233+1</f>
        <v>2011</v>
      </c>
      <c r="Z233" s="127">
        <f t="shared" ref="Z233" si="463">Y233+1</f>
        <v>2012</v>
      </c>
      <c r="AA233" s="127">
        <f t="shared" ref="AA233" si="464">Z233+1</f>
        <v>2013</v>
      </c>
      <c r="AB233" s="127">
        <f t="shared" ref="AB233" si="465">AA233+1</f>
        <v>2014</v>
      </c>
      <c r="AC233" s="127">
        <f t="shared" ref="AC233" si="466">AB233+1</f>
        <v>2015</v>
      </c>
      <c r="AD233" s="127">
        <f t="shared" ref="AD233" si="467">AC233+1</f>
        <v>2016</v>
      </c>
      <c r="AE233" s="127">
        <f t="shared" ref="AE233" si="468">AD233+1</f>
        <v>2017</v>
      </c>
      <c r="AF233" s="127">
        <f t="shared" ref="AF233" si="469">AE233+1</f>
        <v>2018</v>
      </c>
      <c r="AG233" s="127">
        <f t="shared" ref="AG233" si="470">AF233+1</f>
        <v>2019</v>
      </c>
      <c r="AH233" s="127">
        <f t="shared" ref="AH233" si="471">AG233+1</f>
        <v>2020</v>
      </c>
      <c r="AI233" s="1"/>
    </row>
    <row r="234" spans="2:38" ht="15.9" customHeight="1">
      <c r="B234" s="226" t="s">
        <v>258</v>
      </c>
      <c r="C234" s="227" t="s">
        <v>259</v>
      </c>
      <c r="D234" s="167">
        <v>23.344954500377803</v>
      </c>
      <c r="E234" s="167">
        <v>22.650404517605427</v>
      </c>
      <c r="F234" s="167">
        <v>21.468584471087343</v>
      </c>
      <c r="G234" s="167">
        <v>21.310390402296246</v>
      </c>
      <c r="H234" s="167">
        <v>21.634047216062296</v>
      </c>
      <c r="I234" s="167">
        <v>21.619899638684839</v>
      </c>
      <c r="J234" s="167">
        <v>21.869125944771955</v>
      </c>
      <c r="K234" s="167">
        <v>22.080853752446824</v>
      </c>
      <c r="L234" s="167">
        <v>20.761410380141328</v>
      </c>
      <c r="M234" s="167">
        <v>21.445294338652285</v>
      </c>
      <c r="N234" s="167">
        <v>22.34442763356261</v>
      </c>
      <c r="O234" s="167">
        <v>23.174702655582237</v>
      </c>
      <c r="P234" s="167">
        <v>25.099390659979623</v>
      </c>
      <c r="Q234" s="167">
        <v>26.404052817097398</v>
      </c>
      <c r="R234" s="167">
        <v>27.712437229850739</v>
      </c>
      <c r="S234" s="167">
        <v>28.805393096806949</v>
      </c>
      <c r="T234" s="167">
        <v>30.738126865072108</v>
      </c>
      <c r="U234" s="167">
        <v>33.298769103215896</v>
      </c>
      <c r="V234" s="167">
        <v>31.19451041360756</v>
      </c>
      <c r="W234" s="167">
        <v>30.642729841040978</v>
      </c>
      <c r="X234" s="167">
        <v>36.335550515671287</v>
      </c>
      <c r="Y234" s="167">
        <v>33.061376632563828</v>
      </c>
      <c r="Z234" s="167">
        <v>32.290301906107118</v>
      </c>
      <c r="AA234" s="167">
        <v>33.675590763078553</v>
      </c>
      <c r="AB234" s="167">
        <v>31.518666883995124</v>
      </c>
      <c r="AC234" s="167">
        <v>28.176900336190691</v>
      </c>
      <c r="AD234" s="167">
        <v>26.241808962531472</v>
      </c>
      <c r="AE234" s="167">
        <v>23.882139848032949</v>
      </c>
      <c r="AF234" s="167">
        <v>21.789868025629964</v>
      </c>
      <c r="AG234" s="167">
        <v>19.485598485855753</v>
      </c>
      <c r="AH234" s="167">
        <v>14.238</v>
      </c>
      <c r="AI234" s="1"/>
    </row>
    <row r="235" spans="2:38" ht="15.9" customHeight="1">
      <c r="B235" s="226" t="s">
        <v>260</v>
      </c>
      <c r="C235" s="227" t="s">
        <v>259</v>
      </c>
      <c r="D235" s="167">
        <v>14.350659660066032</v>
      </c>
      <c r="E235" s="167">
        <v>19.214884398668033</v>
      </c>
      <c r="F235" s="167">
        <v>23.129366813425015</v>
      </c>
      <c r="G235" s="167">
        <v>28.51628434753928</v>
      </c>
      <c r="H235" s="167">
        <v>35.602588815822145</v>
      </c>
      <c r="I235" s="167">
        <v>41.263026301582762</v>
      </c>
      <c r="J235" s="167">
        <v>47.323312041745005</v>
      </c>
      <c r="K235" s="167">
        <v>53.524947727889256</v>
      </c>
      <c r="L235" s="167">
        <v>54.812602379628593</v>
      </c>
      <c r="M235" s="167">
        <v>67.877888174000432</v>
      </c>
      <c r="N235" s="167">
        <v>79.61214344349014</v>
      </c>
      <c r="O235" s="167">
        <v>89.575491786805443</v>
      </c>
      <c r="P235" s="167">
        <v>106.83467529831192</v>
      </c>
      <c r="Q235" s="167">
        <v>117.41491373730508</v>
      </c>
      <c r="R235" s="167">
        <v>133.44234494426331</v>
      </c>
      <c r="S235" s="167">
        <v>138.60837259094652</v>
      </c>
      <c r="T235" s="167">
        <v>160.38675793022489</v>
      </c>
      <c r="U235" s="167">
        <v>174.7668321282901</v>
      </c>
      <c r="V235" s="167">
        <v>167.91293616330043</v>
      </c>
      <c r="W235" s="167">
        <v>169.92778593721312</v>
      </c>
      <c r="X235" s="167">
        <v>194.94939971802901</v>
      </c>
      <c r="Y235" s="167">
        <v>168.698941512392</v>
      </c>
      <c r="Z235" s="167">
        <v>170.28307816115858</v>
      </c>
      <c r="AA235" s="167">
        <v>191.19528558400199</v>
      </c>
      <c r="AB235" s="167">
        <v>183.50877624971551</v>
      </c>
      <c r="AC235" s="167">
        <v>166.96892167517206</v>
      </c>
      <c r="AD235" s="167">
        <v>160.13431829800092</v>
      </c>
      <c r="AE235" s="167">
        <v>143.7123464742281</v>
      </c>
      <c r="AF235" s="167">
        <v>135.21003996568734</v>
      </c>
      <c r="AG235" s="167">
        <v>125.60751791813193</v>
      </c>
      <c r="AH235" s="167">
        <v>99.97</v>
      </c>
      <c r="AI235" s="1"/>
    </row>
    <row r="236" spans="2:38" ht="13.5" customHeight="1">
      <c r="B236" s="228"/>
      <c r="C236" s="228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232"/>
      <c r="AI236" s="1"/>
    </row>
    <row r="237" spans="2:38" ht="13.5" customHeight="1">
      <c r="B237" s="23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2:38" ht="13.5" customHeight="1">
      <c r="B238" s="225" t="s">
        <v>431</v>
      </c>
      <c r="C238" s="67"/>
      <c r="D238" s="2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2:38" ht="13.5" customHeight="1">
      <c r="B239" s="349" t="s">
        <v>426</v>
      </c>
      <c r="C239" s="223" t="s">
        <v>136</v>
      </c>
      <c r="D239" s="127">
        <v>1990</v>
      </c>
      <c r="E239" s="127">
        <f t="shared" ref="E239:Q239" si="472">D239+1</f>
        <v>1991</v>
      </c>
      <c r="F239" s="127">
        <f t="shared" si="472"/>
        <v>1992</v>
      </c>
      <c r="G239" s="127">
        <f t="shared" si="472"/>
        <v>1993</v>
      </c>
      <c r="H239" s="127">
        <f t="shared" si="472"/>
        <v>1994</v>
      </c>
      <c r="I239" s="127">
        <f t="shared" si="472"/>
        <v>1995</v>
      </c>
      <c r="J239" s="127">
        <f t="shared" si="472"/>
        <v>1996</v>
      </c>
      <c r="K239" s="127">
        <f t="shared" si="472"/>
        <v>1997</v>
      </c>
      <c r="L239" s="127">
        <f t="shared" si="472"/>
        <v>1998</v>
      </c>
      <c r="M239" s="127">
        <f t="shared" si="472"/>
        <v>1999</v>
      </c>
      <c r="N239" s="127">
        <f t="shared" si="472"/>
        <v>2000</v>
      </c>
      <c r="O239" s="127">
        <f t="shared" si="472"/>
        <v>2001</v>
      </c>
      <c r="P239" s="127">
        <f t="shared" si="472"/>
        <v>2002</v>
      </c>
      <c r="Q239" s="127">
        <f t="shared" si="472"/>
        <v>2003</v>
      </c>
      <c r="R239" s="127">
        <f t="shared" ref="R239:AH239" si="473">Q239+1</f>
        <v>2004</v>
      </c>
      <c r="S239" s="127">
        <f t="shared" si="473"/>
        <v>2005</v>
      </c>
      <c r="T239" s="127">
        <f t="shared" si="473"/>
        <v>2006</v>
      </c>
      <c r="U239" s="127">
        <f t="shared" si="473"/>
        <v>2007</v>
      </c>
      <c r="V239" s="127">
        <f t="shared" si="473"/>
        <v>2008</v>
      </c>
      <c r="W239" s="127">
        <f t="shared" si="473"/>
        <v>2009</v>
      </c>
      <c r="X239" s="127">
        <f t="shared" si="473"/>
        <v>2010</v>
      </c>
      <c r="Y239" s="127">
        <f t="shared" si="473"/>
        <v>2011</v>
      </c>
      <c r="Z239" s="127">
        <f t="shared" si="473"/>
        <v>2012</v>
      </c>
      <c r="AA239" s="127">
        <f t="shared" si="473"/>
        <v>2013</v>
      </c>
      <c r="AB239" s="127">
        <f t="shared" si="473"/>
        <v>2014</v>
      </c>
      <c r="AC239" s="127">
        <f t="shared" si="473"/>
        <v>2015</v>
      </c>
      <c r="AD239" s="127">
        <f t="shared" si="473"/>
        <v>2016</v>
      </c>
      <c r="AE239" s="127">
        <f t="shared" si="473"/>
        <v>2017</v>
      </c>
      <c r="AF239" s="127">
        <f t="shared" si="473"/>
        <v>2018</v>
      </c>
      <c r="AG239" s="127">
        <f t="shared" si="473"/>
        <v>2019</v>
      </c>
      <c r="AH239" s="127">
        <f t="shared" si="473"/>
        <v>2020</v>
      </c>
      <c r="AI239" s="1"/>
    </row>
    <row r="240" spans="2:38" ht="15.9" customHeight="1">
      <c r="B240" s="350" t="s">
        <v>429</v>
      </c>
      <c r="C240" s="224" t="s">
        <v>254</v>
      </c>
      <c r="D240" s="294">
        <v>14455.800000000001</v>
      </c>
      <c r="E240" s="294">
        <v>13847.284799999999</v>
      </c>
      <c r="F240" s="294">
        <v>11545.9596</v>
      </c>
      <c r="G240" s="294">
        <v>9551.7252000000008</v>
      </c>
      <c r="H240" s="294">
        <v>9587.3544000000002</v>
      </c>
      <c r="I240" s="294">
        <v>10699.380000000001</v>
      </c>
      <c r="J240" s="294">
        <v>10504.3752</v>
      </c>
      <c r="K240" s="294">
        <v>11081.2896</v>
      </c>
      <c r="L240" s="294">
        <v>9677.6028000000006</v>
      </c>
      <c r="M240" s="294">
        <v>9638.0784000000003</v>
      </c>
      <c r="N240" s="294">
        <v>10181.304000000002</v>
      </c>
      <c r="O240" s="294">
        <v>9634.1615999999995</v>
      </c>
      <c r="P240" s="294">
        <v>9902.6639999999989</v>
      </c>
      <c r="Q240" s="294">
        <v>9486.6083999999992</v>
      </c>
      <c r="R240" s="294">
        <v>9818.402399999999</v>
      </c>
      <c r="S240" s="294">
        <v>10071.828</v>
      </c>
      <c r="T240" s="294">
        <v>8782.9416000000001</v>
      </c>
      <c r="U240" s="294">
        <v>8675.9027999999998</v>
      </c>
      <c r="V240" s="294">
        <v>8577.6588000000011</v>
      </c>
      <c r="W240" s="294">
        <v>8458.2180000000008</v>
      </c>
      <c r="X240" s="294">
        <v>9510.4007999999994</v>
      </c>
      <c r="Y240" s="294">
        <v>8938.1483999999982</v>
      </c>
      <c r="Z240" s="294">
        <v>10037.581200000001</v>
      </c>
      <c r="AA240" s="294">
        <v>9955.9727999999996</v>
      </c>
      <c r="AB240" s="294">
        <v>9102.2904000000035</v>
      </c>
      <c r="AC240" s="294">
        <v>9227.6963999999989</v>
      </c>
      <c r="AD240" s="294">
        <v>8507.3148000000001</v>
      </c>
      <c r="AE240" s="294">
        <v>8361.8316000000013</v>
      </c>
      <c r="AF240" s="294">
        <v>8893.8000000000011</v>
      </c>
      <c r="AG240" s="294">
        <v>8765.9243999999999</v>
      </c>
      <c r="AH240" s="294">
        <v>6404.1444000000001</v>
      </c>
      <c r="AI240" s="199"/>
    </row>
    <row r="241" spans="2:38" ht="13.5" customHeight="1">
      <c r="B241" s="230"/>
      <c r="C241" s="232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  <c r="AE241" s="70"/>
      <c r="AF241" s="70"/>
      <c r="AG241" s="216"/>
      <c r="AH241" s="232"/>
      <c r="AI241" s="1"/>
      <c r="AL241" s="22"/>
    </row>
    <row r="242" spans="2:38" ht="13.5" customHeight="1">
      <c r="B242" s="23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2:38" ht="13.5" customHeight="1">
      <c r="B243" s="225" t="s">
        <v>432</v>
      </c>
      <c r="C243" s="67"/>
      <c r="D243" s="2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2:38" ht="13.5" customHeight="1">
      <c r="B244" s="286" t="s">
        <v>135</v>
      </c>
      <c r="C244" s="286" t="s">
        <v>136</v>
      </c>
      <c r="D244" s="127">
        <v>1990</v>
      </c>
      <c r="E244" s="127">
        <f t="shared" ref="E244:R244" si="474">D244+1</f>
        <v>1991</v>
      </c>
      <c r="F244" s="127">
        <f t="shared" si="474"/>
        <v>1992</v>
      </c>
      <c r="G244" s="127">
        <f t="shared" si="474"/>
        <v>1993</v>
      </c>
      <c r="H244" s="127">
        <f t="shared" si="474"/>
        <v>1994</v>
      </c>
      <c r="I244" s="127">
        <f t="shared" si="474"/>
        <v>1995</v>
      </c>
      <c r="J244" s="127">
        <f t="shared" si="474"/>
        <v>1996</v>
      </c>
      <c r="K244" s="127">
        <f t="shared" si="474"/>
        <v>1997</v>
      </c>
      <c r="L244" s="127">
        <f t="shared" si="474"/>
        <v>1998</v>
      </c>
      <c r="M244" s="127">
        <f t="shared" si="474"/>
        <v>1999</v>
      </c>
      <c r="N244" s="127">
        <f t="shared" si="474"/>
        <v>2000</v>
      </c>
      <c r="O244" s="127">
        <f t="shared" si="474"/>
        <v>2001</v>
      </c>
      <c r="P244" s="127">
        <f t="shared" si="474"/>
        <v>2002</v>
      </c>
      <c r="Q244" s="127">
        <f t="shared" si="474"/>
        <v>2003</v>
      </c>
      <c r="R244" s="127">
        <f t="shared" si="474"/>
        <v>2004</v>
      </c>
      <c r="S244" s="127">
        <f t="shared" ref="S244:AH244" si="475">R244+1</f>
        <v>2005</v>
      </c>
      <c r="T244" s="127">
        <f t="shared" si="475"/>
        <v>2006</v>
      </c>
      <c r="U244" s="127">
        <f t="shared" si="475"/>
        <v>2007</v>
      </c>
      <c r="V244" s="127">
        <f t="shared" si="475"/>
        <v>2008</v>
      </c>
      <c r="W244" s="127">
        <f t="shared" si="475"/>
        <v>2009</v>
      </c>
      <c r="X244" s="127">
        <f t="shared" si="475"/>
        <v>2010</v>
      </c>
      <c r="Y244" s="127">
        <f t="shared" si="475"/>
        <v>2011</v>
      </c>
      <c r="Z244" s="127">
        <f t="shared" si="475"/>
        <v>2012</v>
      </c>
      <c r="AA244" s="127">
        <f t="shared" si="475"/>
        <v>2013</v>
      </c>
      <c r="AB244" s="127">
        <f t="shared" si="475"/>
        <v>2014</v>
      </c>
      <c r="AC244" s="127">
        <f t="shared" si="475"/>
        <v>2015</v>
      </c>
      <c r="AD244" s="127">
        <f t="shared" si="475"/>
        <v>2016</v>
      </c>
      <c r="AE244" s="127">
        <f t="shared" si="475"/>
        <v>2017</v>
      </c>
      <c r="AF244" s="127">
        <f t="shared" si="475"/>
        <v>2018</v>
      </c>
      <c r="AG244" s="127">
        <f t="shared" si="475"/>
        <v>2019</v>
      </c>
      <c r="AH244" s="127">
        <f t="shared" si="475"/>
        <v>2020</v>
      </c>
      <c r="AI244" s="1"/>
    </row>
    <row r="245" spans="2:38" ht="15.9" customHeight="1">
      <c r="B245" s="124" t="s">
        <v>261</v>
      </c>
      <c r="C245" s="227" t="s">
        <v>262</v>
      </c>
      <c r="D245" s="288">
        <v>1.1812185000000002</v>
      </c>
      <c r="E245" s="288">
        <v>1.1812185000000002</v>
      </c>
      <c r="F245" s="288">
        <v>1.1812185000000002</v>
      </c>
      <c r="G245" s="288">
        <v>1.1812185000000002</v>
      </c>
      <c r="H245" s="288">
        <v>1.1812185000000002</v>
      </c>
      <c r="I245" s="288">
        <v>1.1812185000000002</v>
      </c>
      <c r="J245" s="288">
        <v>1.12497</v>
      </c>
      <c r="K245" s="288">
        <v>1.0446150000000001</v>
      </c>
      <c r="L245" s="288">
        <v>0.96426000000000012</v>
      </c>
      <c r="M245" s="288">
        <v>0.88390500000000005</v>
      </c>
      <c r="N245" s="288">
        <v>0.8035500000000001</v>
      </c>
      <c r="O245" s="288">
        <v>0.67808400000000013</v>
      </c>
      <c r="P245" s="288">
        <v>0.68537700000000013</v>
      </c>
      <c r="Q245" s="288">
        <v>0.67755600000000005</v>
      </c>
      <c r="R245" s="288">
        <v>0.66834900000000008</v>
      </c>
      <c r="S245" s="288">
        <v>0.66305250000000004</v>
      </c>
      <c r="T245" s="288">
        <v>0.65369699999999997</v>
      </c>
      <c r="U245" s="288">
        <v>0.64693199999999995</v>
      </c>
      <c r="V245" s="288">
        <v>0.64693199999999995</v>
      </c>
      <c r="W245" s="288">
        <v>0.65075999999999989</v>
      </c>
      <c r="X245" s="288">
        <v>0.64693199999999995</v>
      </c>
      <c r="Y245" s="288">
        <v>0.64560936000000002</v>
      </c>
      <c r="Z245" s="288">
        <v>0.64394054999999994</v>
      </c>
      <c r="AA245" s="288">
        <v>0.64310400000000001</v>
      </c>
      <c r="AB245" s="288">
        <v>0.64310400000000001</v>
      </c>
      <c r="AC245" s="287" t="s">
        <v>263</v>
      </c>
      <c r="AD245" s="287" t="s">
        <v>263</v>
      </c>
      <c r="AE245" s="287" t="s">
        <v>263</v>
      </c>
      <c r="AF245" s="287" t="s">
        <v>263</v>
      </c>
      <c r="AG245" s="287" t="s">
        <v>263</v>
      </c>
      <c r="AH245" s="287" t="s">
        <v>263</v>
      </c>
      <c r="AI245" s="1"/>
    </row>
    <row r="246" spans="2:38" ht="15.9" customHeight="1">
      <c r="B246" s="124" t="s">
        <v>264</v>
      </c>
      <c r="C246" s="227" t="s">
        <v>265</v>
      </c>
      <c r="D246" s="288">
        <v>9.0953824500000002E-2</v>
      </c>
      <c r="E246" s="288">
        <v>9.0953824500000002E-2</v>
      </c>
      <c r="F246" s="288">
        <v>9.0953824500000002E-2</v>
      </c>
      <c r="G246" s="288">
        <v>9.0953824500000002E-2</v>
      </c>
      <c r="H246" s="288">
        <v>9.0953824500000002E-2</v>
      </c>
      <c r="I246" s="288">
        <v>9.0953824500000002E-2</v>
      </c>
      <c r="J246" s="288">
        <v>8.6622689999999974E-2</v>
      </c>
      <c r="K246" s="288">
        <v>8.0435355000000014E-2</v>
      </c>
      <c r="L246" s="288">
        <v>7.4248019999999998E-2</v>
      </c>
      <c r="M246" s="288">
        <v>6.8060684999999996E-2</v>
      </c>
      <c r="N246" s="288">
        <v>6.1873350000000008E-2</v>
      </c>
      <c r="O246" s="288">
        <v>5.2212468000000012E-2</v>
      </c>
      <c r="P246" s="288">
        <v>5.2774029000000014E-2</v>
      </c>
      <c r="Q246" s="288">
        <v>5.2171812000000005E-2</v>
      </c>
      <c r="R246" s="288">
        <v>5.1462873000000006E-2</v>
      </c>
      <c r="S246" s="288">
        <v>5.1055042499999995E-2</v>
      </c>
      <c r="T246" s="288">
        <v>5.0334668999999992E-2</v>
      </c>
      <c r="U246" s="288">
        <v>4.9813763999999996E-2</v>
      </c>
      <c r="V246" s="288">
        <v>4.9813763999999996E-2</v>
      </c>
      <c r="W246" s="288">
        <v>5.010851999999999E-2</v>
      </c>
      <c r="X246" s="288">
        <v>4.9813763999999996E-2</v>
      </c>
      <c r="Y246" s="288">
        <v>4.9711920720000004E-2</v>
      </c>
      <c r="Z246" s="288">
        <v>4.9583422349999996E-2</v>
      </c>
      <c r="AA246" s="288">
        <v>4.9519008000000003E-2</v>
      </c>
      <c r="AB246" s="288">
        <v>4.9519008000000003E-2</v>
      </c>
      <c r="AC246" s="287" t="s">
        <v>263</v>
      </c>
      <c r="AD246" s="287" t="s">
        <v>263</v>
      </c>
      <c r="AE246" s="287" t="s">
        <v>263</v>
      </c>
      <c r="AF246" s="287" t="s">
        <v>263</v>
      </c>
      <c r="AG246" s="287" t="s">
        <v>263</v>
      </c>
      <c r="AH246" s="287" t="s">
        <v>263</v>
      </c>
      <c r="AI246" s="1"/>
    </row>
    <row r="247" spans="2:38" ht="15.9" customHeight="1">
      <c r="B247" s="164" t="s">
        <v>266</v>
      </c>
      <c r="C247" s="147" t="s">
        <v>184</v>
      </c>
      <c r="D247" s="166">
        <v>34100</v>
      </c>
      <c r="E247" s="166">
        <v>28618</v>
      </c>
      <c r="F247" s="166">
        <v>19182</v>
      </c>
      <c r="G247" s="166">
        <v>17668</v>
      </c>
      <c r="H247" s="166">
        <v>17627</v>
      </c>
      <c r="I247" s="166">
        <v>17338</v>
      </c>
      <c r="J247" s="166">
        <v>17198</v>
      </c>
      <c r="K247" s="166">
        <v>16709</v>
      </c>
      <c r="L247" s="166">
        <v>15045</v>
      </c>
      <c r="M247" s="166">
        <v>9676</v>
      </c>
      <c r="N247" s="166">
        <v>6500</v>
      </c>
      <c r="O247" s="166">
        <v>6675</v>
      </c>
      <c r="P247" s="166">
        <v>6300</v>
      </c>
      <c r="Q247" s="166">
        <v>6466</v>
      </c>
      <c r="R247" s="166">
        <v>6432</v>
      </c>
      <c r="S247" s="166">
        <v>6490</v>
      </c>
      <c r="T247" s="166">
        <v>6600</v>
      </c>
      <c r="U247" s="166">
        <v>6610</v>
      </c>
      <c r="V247" s="166">
        <v>6600</v>
      </c>
      <c r="W247" s="166">
        <v>4930</v>
      </c>
      <c r="X247" s="166">
        <v>4670</v>
      </c>
      <c r="Y247" s="166">
        <v>4670</v>
      </c>
      <c r="Z247" s="166">
        <v>4075</v>
      </c>
      <c r="AA247" s="166">
        <v>2950</v>
      </c>
      <c r="AB247" s="166">
        <v>588</v>
      </c>
      <c r="AC247" s="166">
        <v>0</v>
      </c>
      <c r="AD247" s="166">
        <v>0</v>
      </c>
      <c r="AE247" s="166">
        <v>0</v>
      </c>
      <c r="AF247" s="166">
        <v>0</v>
      </c>
      <c r="AG247" s="166">
        <v>0</v>
      </c>
      <c r="AH247" s="166">
        <v>0</v>
      </c>
      <c r="AI247" s="199"/>
    </row>
    <row r="248" spans="2:38" ht="13.5" customHeight="1">
      <c r="B248" s="230"/>
      <c r="C248" s="230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  <c r="AA248" s="81"/>
      <c r="AB248" s="81"/>
      <c r="AC248" s="81"/>
      <c r="AD248" s="81"/>
      <c r="AE248" s="81"/>
      <c r="AF248" s="81"/>
      <c r="AG248" s="216"/>
      <c r="AH248" s="232"/>
      <c r="AI248" s="1"/>
      <c r="AL248" s="22"/>
    </row>
    <row r="249" spans="2:38" ht="13.5" customHeight="1">
      <c r="B249" s="23"/>
      <c r="C249" s="68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85"/>
      <c r="AA249" s="85"/>
      <c r="AB249" s="85"/>
      <c r="AC249" s="85"/>
      <c r="AD249" s="85"/>
      <c r="AE249" s="85"/>
      <c r="AF249" s="85"/>
      <c r="AG249" s="85"/>
      <c r="AH249" s="85"/>
      <c r="AI249" s="1"/>
    </row>
    <row r="250" spans="2:38" ht="13.5" customHeight="1">
      <c r="B250" s="225" t="s">
        <v>433</v>
      </c>
      <c r="C250" s="67"/>
      <c r="D250" s="2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1"/>
    </row>
    <row r="251" spans="2:38" ht="13.5" customHeight="1">
      <c r="B251" s="286" t="s">
        <v>135</v>
      </c>
      <c r="C251" s="286" t="s">
        <v>136</v>
      </c>
      <c r="D251" s="127">
        <v>1990</v>
      </c>
      <c r="E251" s="127">
        <f t="shared" ref="E251:R251" si="476">D251+1</f>
        <v>1991</v>
      </c>
      <c r="F251" s="127">
        <f t="shared" si="476"/>
        <v>1992</v>
      </c>
      <c r="G251" s="127">
        <f t="shared" si="476"/>
        <v>1993</v>
      </c>
      <c r="H251" s="127">
        <f t="shared" si="476"/>
        <v>1994</v>
      </c>
      <c r="I251" s="127">
        <f t="shared" si="476"/>
        <v>1995</v>
      </c>
      <c r="J251" s="127">
        <f t="shared" si="476"/>
        <v>1996</v>
      </c>
      <c r="K251" s="127">
        <f t="shared" si="476"/>
        <v>1997</v>
      </c>
      <c r="L251" s="127">
        <f t="shared" si="476"/>
        <v>1998</v>
      </c>
      <c r="M251" s="127">
        <f t="shared" si="476"/>
        <v>1999</v>
      </c>
      <c r="N251" s="127">
        <f t="shared" si="476"/>
        <v>2000</v>
      </c>
      <c r="O251" s="127">
        <f t="shared" si="476"/>
        <v>2001</v>
      </c>
      <c r="P251" s="127">
        <f t="shared" si="476"/>
        <v>2002</v>
      </c>
      <c r="Q251" s="127">
        <f t="shared" si="476"/>
        <v>2003</v>
      </c>
      <c r="R251" s="127">
        <f t="shared" si="476"/>
        <v>2004</v>
      </c>
      <c r="S251" s="127">
        <f t="shared" ref="S251:AH251" si="477">R251+1</f>
        <v>2005</v>
      </c>
      <c r="T251" s="127">
        <f t="shared" si="477"/>
        <v>2006</v>
      </c>
      <c r="U251" s="127">
        <f t="shared" si="477"/>
        <v>2007</v>
      </c>
      <c r="V251" s="127">
        <f t="shared" si="477"/>
        <v>2008</v>
      </c>
      <c r="W251" s="127">
        <f t="shared" si="477"/>
        <v>2009</v>
      </c>
      <c r="X251" s="127">
        <f t="shared" si="477"/>
        <v>2010</v>
      </c>
      <c r="Y251" s="127">
        <f t="shared" si="477"/>
        <v>2011</v>
      </c>
      <c r="Z251" s="127">
        <f t="shared" si="477"/>
        <v>2012</v>
      </c>
      <c r="AA251" s="127">
        <f t="shared" si="477"/>
        <v>2013</v>
      </c>
      <c r="AB251" s="127">
        <f t="shared" si="477"/>
        <v>2014</v>
      </c>
      <c r="AC251" s="127">
        <f t="shared" si="477"/>
        <v>2015</v>
      </c>
      <c r="AD251" s="127">
        <f t="shared" si="477"/>
        <v>2016</v>
      </c>
      <c r="AE251" s="127">
        <f t="shared" si="477"/>
        <v>2017</v>
      </c>
      <c r="AF251" s="127">
        <f t="shared" si="477"/>
        <v>2018</v>
      </c>
      <c r="AG251" s="127">
        <f t="shared" si="477"/>
        <v>2019</v>
      </c>
      <c r="AH251" s="127">
        <f t="shared" si="477"/>
        <v>2020</v>
      </c>
      <c r="AI251" s="1"/>
    </row>
    <row r="252" spans="2:38" ht="15.9" customHeight="1">
      <c r="B252" s="124" t="s">
        <v>267</v>
      </c>
      <c r="C252" s="147" t="s">
        <v>184</v>
      </c>
      <c r="D252" s="312">
        <v>0</v>
      </c>
      <c r="E252" s="312">
        <v>0</v>
      </c>
      <c r="F252" s="312">
        <v>0</v>
      </c>
      <c r="G252" s="312">
        <v>0</v>
      </c>
      <c r="H252" s="312">
        <v>0</v>
      </c>
      <c r="I252" s="312">
        <v>0</v>
      </c>
      <c r="J252" s="312">
        <v>0</v>
      </c>
      <c r="K252" s="312">
        <v>0</v>
      </c>
      <c r="L252" s="312">
        <v>0</v>
      </c>
      <c r="M252" s="312">
        <v>0</v>
      </c>
      <c r="N252" s="312">
        <v>0</v>
      </c>
      <c r="O252" s="312">
        <v>0</v>
      </c>
      <c r="P252" s="312">
        <v>0</v>
      </c>
      <c r="Q252" s="312">
        <v>0</v>
      </c>
      <c r="R252" s="312">
        <v>0</v>
      </c>
      <c r="S252" s="312">
        <v>0</v>
      </c>
      <c r="T252" s="312">
        <v>0</v>
      </c>
      <c r="U252" s="312">
        <v>0</v>
      </c>
      <c r="V252" s="312">
        <v>0</v>
      </c>
      <c r="W252" s="312">
        <v>0</v>
      </c>
      <c r="X252" s="312">
        <v>0</v>
      </c>
      <c r="Y252" s="313">
        <v>0.69999999999999984</v>
      </c>
      <c r="Z252" s="313">
        <v>0.9</v>
      </c>
      <c r="AA252" s="313">
        <v>0.9</v>
      </c>
      <c r="AB252" s="313">
        <v>0.9</v>
      </c>
      <c r="AC252" s="313">
        <v>0.6</v>
      </c>
      <c r="AD252" s="313">
        <v>0.79999999999999993</v>
      </c>
      <c r="AE252" s="313">
        <v>1</v>
      </c>
      <c r="AF252" s="313">
        <v>1.2</v>
      </c>
      <c r="AG252" s="313">
        <v>1</v>
      </c>
      <c r="AH252" s="313">
        <v>0.9</v>
      </c>
      <c r="AI252" s="1"/>
    </row>
    <row r="253" spans="2:38" ht="15.9" customHeight="1">
      <c r="B253" s="124" t="s">
        <v>268</v>
      </c>
      <c r="C253" s="147" t="s">
        <v>184</v>
      </c>
      <c r="D253" s="280">
        <v>6.4273116654069051</v>
      </c>
      <c r="E253" s="280">
        <v>5.545477450239356</v>
      </c>
      <c r="F253" s="280">
        <v>4.6938775510204085</v>
      </c>
      <c r="G253" s="280">
        <v>4.9294532627865957</v>
      </c>
      <c r="H253" s="280">
        <v>4.7883597883597888</v>
      </c>
      <c r="I253" s="280">
        <v>5</v>
      </c>
      <c r="J253" s="280">
        <v>6</v>
      </c>
      <c r="K253" s="280">
        <v>8</v>
      </c>
      <c r="L253" s="280">
        <v>17</v>
      </c>
      <c r="M253" s="280">
        <v>27</v>
      </c>
      <c r="N253" s="280">
        <v>43</v>
      </c>
      <c r="O253" s="280">
        <v>48</v>
      </c>
      <c r="P253" s="280">
        <v>46.999999999999993</v>
      </c>
      <c r="Q253" s="280">
        <v>47.093188284518824</v>
      </c>
      <c r="R253" s="280">
        <v>46.486234309623434</v>
      </c>
      <c r="S253" s="280">
        <v>48.423054393305435</v>
      </c>
      <c r="T253" s="280">
        <v>45.652050209205022</v>
      </c>
      <c r="U253" s="280">
        <v>45.579163179916321</v>
      </c>
      <c r="V253" s="280">
        <v>27.3</v>
      </c>
      <c r="W253" s="280">
        <v>10</v>
      </c>
      <c r="X253" s="280">
        <v>12.882999999999999</v>
      </c>
      <c r="Y253" s="280">
        <v>8</v>
      </c>
      <c r="Z253" s="280">
        <v>8</v>
      </c>
      <c r="AA253" s="280">
        <v>7</v>
      </c>
      <c r="AB253" s="280">
        <v>8</v>
      </c>
      <c r="AC253" s="280">
        <v>10</v>
      </c>
      <c r="AD253" s="280">
        <v>13.799999999999999</v>
      </c>
      <c r="AE253" s="280">
        <v>10.800000000000002</v>
      </c>
      <c r="AF253" s="280">
        <v>12</v>
      </c>
      <c r="AG253" s="280">
        <v>11.000000000000002</v>
      </c>
      <c r="AH253" s="280">
        <v>13</v>
      </c>
      <c r="AI253" s="199"/>
    </row>
    <row r="254" spans="2:38" ht="13.5" customHeight="1">
      <c r="B254" s="230"/>
      <c r="C254" s="230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216"/>
      <c r="AH254" s="231"/>
      <c r="AI254" s="1"/>
      <c r="AL254" s="22"/>
    </row>
    <row r="255" spans="2:38" ht="13.5" customHeight="1">
      <c r="B255" s="23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2:38" ht="13.5" customHeight="1">
      <c r="B256" s="225" t="s">
        <v>434</v>
      </c>
      <c r="C256" s="67"/>
      <c r="D256" s="24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1"/>
    </row>
    <row r="257" spans="2:38" ht="13.5" customHeight="1">
      <c r="B257" s="286" t="s">
        <v>135</v>
      </c>
      <c r="C257" s="286" t="s">
        <v>136</v>
      </c>
      <c r="D257" s="127">
        <v>1990</v>
      </c>
      <c r="E257" s="127">
        <f t="shared" ref="E257" si="478">D257+1</f>
        <v>1991</v>
      </c>
      <c r="F257" s="127">
        <f t="shared" ref="F257" si="479">E257+1</f>
        <v>1992</v>
      </c>
      <c r="G257" s="127">
        <f t="shared" ref="G257" si="480">F257+1</f>
        <v>1993</v>
      </c>
      <c r="H257" s="127">
        <f t="shared" ref="H257" si="481">G257+1</f>
        <v>1994</v>
      </c>
      <c r="I257" s="127">
        <f t="shared" ref="I257" si="482">H257+1</f>
        <v>1995</v>
      </c>
      <c r="J257" s="127">
        <f t="shared" ref="J257" si="483">I257+1</f>
        <v>1996</v>
      </c>
      <c r="K257" s="127">
        <f t="shared" ref="K257" si="484">J257+1</f>
        <v>1997</v>
      </c>
      <c r="L257" s="127">
        <f t="shared" ref="L257" si="485">K257+1</f>
        <v>1998</v>
      </c>
      <c r="M257" s="127">
        <f t="shared" ref="M257" si="486">L257+1</f>
        <v>1999</v>
      </c>
      <c r="N257" s="127">
        <f t="shared" ref="N257" si="487">M257+1</f>
        <v>2000</v>
      </c>
      <c r="O257" s="127">
        <f t="shared" ref="O257" si="488">N257+1</f>
        <v>2001</v>
      </c>
      <c r="P257" s="127">
        <f t="shared" ref="P257" si="489">O257+1</f>
        <v>2002</v>
      </c>
      <c r="Q257" s="127">
        <f t="shared" ref="Q257" si="490">P257+1</f>
        <v>2003</v>
      </c>
      <c r="R257" s="127">
        <f t="shared" ref="R257" si="491">Q257+1</f>
        <v>2004</v>
      </c>
      <c r="S257" s="127">
        <f t="shared" ref="S257" si="492">R257+1</f>
        <v>2005</v>
      </c>
      <c r="T257" s="127">
        <f t="shared" ref="T257" si="493">S257+1</f>
        <v>2006</v>
      </c>
      <c r="U257" s="127">
        <f t="shared" ref="U257" si="494">T257+1</f>
        <v>2007</v>
      </c>
      <c r="V257" s="127">
        <f t="shared" ref="V257" si="495">U257+1</f>
        <v>2008</v>
      </c>
      <c r="W257" s="127">
        <f t="shared" ref="W257" si="496">V257+1</f>
        <v>2009</v>
      </c>
      <c r="X257" s="127">
        <f t="shared" ref="X257" si="497">W257+1</f>
        <v>2010</v>
      </c>
      <c r="Y257" s="127">
        <f t="shared" ref="Y257" si="498">X257+1</f>
        <v>2011</v>
      </c>
      <c r="Z257" s="127">
        <f t="shared" ref="Z257" si="499">Y257+1</f>
        <v>2012</v>
      </c>
      <c r="AA257" s="127">
        <f t="shared" ref="AA257:AH257" si="500">Z257+1</f>
        <v>2013</v>
      </c>
      <c r="AB257" s="127">
        <f t="shared" si="500"/>
        <v>2014</v>
      </c>
      <c r="AC257" s="127">
        <f t="shared" si="500"/>
        <v>2015</v>
      </c>
      <c r="AD257" s="127">
        <f t="shared" si="500"/>
        <v>2016</v>
      </c>
      <c r="AE257" s="127">
        <f t="shared" si="500"/>
        <v>2017</v>
      </c>
      <c r="AF257" s="127">
        <f t="shared" si="500"/>
        <v>2018</v>
      </c>
      <c r="AG257" s="127">
        <f t="shared" si="500"/>
        <v>2019</v>
      </c>
      <c r="AH257" s="127">
        <f t="shared" si="500"/>
        <v>2020</v>
      </c>
      <c r="AI257" s="1"/>
    </row>
    <row r="258" spans="2:38" ht="15.9" customHeight="1">
      <c r="B258" s="124" t="s">
        <v>269</v>
      </c>
      <c r="C258" s="147" t="s">
        <v>254</v>
      </c>
      <c r="D258" s="93">
        <v>23449.03385191183</v>
      </c>
      <c r="E258" s="93">
        <v>23582.188519848478</v>
      </c>
      <c r="F258" s="93">
        <v>24008.060368401868</v>
      </c>
      <c r="G258" s="93">
        <v>23610.935458474218</v>
      </c>
      <c r="H258" s="93">
        <v>25207.270104854939</v>
      </c>
      <c r="I258" s="93">
        <v>24385.029552553009</v>
      </c>
      <c r="J258" s="93">
        <v>25989.618612255588</v>
      </c>
      <c r="K258" s="93">
        <v>25481.191364059043</v>
      </c>
      <c r="L258" s="93">
        <v>25066.250634075495</v>
      </c>
      <c r="M258" s="93">
        <v>24221.069350060898</v>
      </c>
      <c r="N258" s="93">
        <v>24143.513653132726</v>
      </c>
      <c r="O258" s="93">
        <v>23428.613378573587</v>
      </c>
      <c r="P258" s="93">
        <v>23244.322750857431</v>
      </c>
      <c r="Q258" s="93">
        <v>23025.241980320192</v>
      </c>
      <c r="R258" s="93">
        <v>22309.201668442744</v>
      </c>
      <c r="S258" s="93">
        <v>22298.36866836618</v>
      </c>
      <c r="T258" s="93">
        <v>22782.741437425626</v>
      </c>
      <c r="U258" s="93">
        <v>21717.449363703981</v>
      </c>
      <c r="V258" s="93">
        <v>20449.422192478152</v>
      </c>
      <c r="W258" s="93">
        <v>20803.871936477342</v>
      </c>
      <c r="X258" s="93">
        <v>20768.351528933654</v>
      </c>
      <c r="Y258" s="93">
        <v>19475.946685398216</v>
      </c>
      <c r="Z258" s="93">
        <v>17755.826691876988</v>
      </c>
      <c r="AA258" s="93">
        <v>17788.359092413528</v>
      </c>
      <c r="AB258" s="93">
        <v>17383.756500849751</v>
      </c>
      <c r="AC258" s="93">
        <v>15998.253281032446</v>
      </c>
      <c r="AD258" s="93">
        <v>15167.850949409567</v>
      </c>
      <c r="AE258" s="93">
        <v>15388.671018536412</v>
      </c>
      <c r="AF258" s="93">
        <v>16789.604613428874</v>
      </c>
      <c r="AG258" s="93">
        <v>16754.15507194641</v>
      </c>
      <c r="AH258" s="93">
        <v>16184.441581976691</v>
      </c>
      <c r="AI258" s="199"/>
    </row>
    <row r="259" spans="2:38" ht="15.9" customHeight="1">
      <c r="B259" s="124" t="s">
        <v>270</v>
      </c>
      <c r="C259" s="147" t="s">
        <v>254</v>
      </c>
      <c r="D259" s="287">
        <v>3151.9686214398812</v>
      </c>
      <c r="E259" s="287">
        <v>3195.6147562936726</v>
      </c>
      <c r="F259" s="287">
        <v>2830.751476928755</v>
      </c>
      <c r="G259" s="287">
        <v>2634.2918436645546</v>
      </c>
      <c r="H259" s="287">
        <v>2816.4401261789308</v>
      </c>
      <c r="I259" s="287">
        <v>2503.4427165493817</v>
      </c>
      <c r="J259" s="287">
        <v>2513.5632832966471</v>
      </c>
      <c r="K259" s="287">
        <v>2370.5197801716708</v>
      </c>
      <c r="L259" s="287">
        <v>2182.4799966178693</v>
      </c>
      <c r="M259" s="287">
        <v>2143.5910210412617</v>
      </c>
      <c r="N259" s="287">
        <v>2435.393127289396</v>
      </c>
      <c r="O259" s="287">
        <v>2100.7538333574357</v>
      </c>
      <c r="P259" s="287">
        <v>2241.8338036495256</v>
      </c>
      <c r="Q259" s="287">
        <v>2416.5584619675915</v>
      </c>
      <c r="R259" s="287">
        <v>2645.0411365872319</v>
      </c>
      <c r="S259" s="287">
        <v>2658.3306975252922</v>
      </c>
      <c r="T259" s="287">
        <v>2821.5062233145236</v>
      </c>
      <c r="U259" s="287">
        <v>3080.6930924345893</v>
      </c>
      <c r="V259" s="287">
        <v>2529.5806766696824</v>
      </c>
      <c r="W259" s="287">
        <v>2299.3930681684619</v>
      </c>
      <c r="X259" s="287">
        <v>2621.5409024269143</v>
      </c>
      <c r="Y259" s="287">
        <v>2572.6873598641128</v>
      </c>
      <c r="Z259" s="287">
        <v>2396.6711427519363</v>
      </c>
      <c r="AA259" s="287">
        <v>2477.5203147899842</v>
      </c>
      <c r="AB259" s="287">
        <v>2485.8169653210966</v>
      </c>
      <c r="AC259" s="287">
        <v>2463.9950340598957</v>
      </c>
      <c r="AD259" s="287">
        <v>2337.3367814171324</v>
      </c>
      <c r="AE259" s="287">
        <v>2163.8175459355548</v>
      </c>
      <c r="AF259" s="287">
        <v>2146.174842586398</v>
      </c>
      <c r="AG259" s="287">
        <v>1945.4428755044235</v>
      </c>
      <c r="AH259" s="287">
        <v>1863.2188097336707</v>
      </c>
      <c r="AI259" s="199"/>
    </row>
    <row r="260" spans="2:38" ht="13.5" customHeight="1">
      <c r="B260" s="230"/>
      <c r="C260" s="232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  <c r="AA260" s="86"/>
      <c r="AB260" s="86"/>
      <c r="AC260" s="86"/>
      <c r="AD260" s="86"/>
      <c r="AE260" s="86"/>
      <c r="AF260" s="86"/>
      <c r="AG260" s="216"/>
      <c r="AH260" s="232"/>
      <c r="AI260" s="1"/>
      <c r="AL260" s="22"/>
    </row>
    <row r="261" spans="2:38" ht="13.5" customHeight="1">
      <c r="B261" s="23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2:38" ht="13.5" customHeight="1">
      <c r="B262" s="225" t="s">
        <v>435</v>
      </c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2:38" ht="13.5" customHeight="1">
      <c r="B263" s="126" t="s">
        <v>135</v>
      </c>
      <c r="C263" s="126" t="s">
        <v>136</v>
      </c>
      <c r="D263" s="127">
        <v>1990</v>
      </c>
      <c r="E263" s="127">
        <f t="shared" ref="E263" si="501">D263+1</f>
        <v>1991</v>
      </c>
      <c r="F263" s="127">
        <f t="shared" ref="F263" si="502">E263+1</f>
        <v>1992</v>
      </c>
      <c r="G263" s="127">
        <f t="shared" ref="G263" si="503">F263+1</f>
        <v>1993</v>
      </c>
      <c r="H263" s="127">
        <f t="shared" ref="H263" si="504">G263+1</f>
        <v>1994</v>
      </c>
      <c r="I263" s="127">
        <f t="shared" ref="I263" si="505">H263+1</f>
        <v>1995</v>
      </c>
      <c r="J263" s="127">
        <f t="shared" ref="J263" si="506">I263+1</f>
        <v>1996</v>
      </c>
      <c r="K263" s="127">
        <f t="shared" ref="K263" si="507">J263+1</f>
        <v>1997</v>
      </c>
      <c r="L263" s="127">
        <f t="shared" ref="L263" si="508">K263+1</f>
        <v>1998</v>
      </c>
      <c r="M263" s="127">
        <f t="shared" ref="M263" si="509">L263+1</f>
        <v>1999</v>
      </c>
      <c r="N263" s="127">
        <f t="shared" ref="N263" si="510">M263+1</f>
        <v>2000</v>
      </c>
      <c r="O263" s="127">
        <f t="shared" ref="O263" si="511">N263+1</f>
        <v>2001</v>
      </c>
      <c r="P263" s="127">
        <f t="shared" ref="P263" si="512">O263+1</f>
        <v>2002</v>
      </c>
      <c r="Q263" s="127">
        <f t="shared" ref="Q263" si="513">P263+1</f>
        <v>2003</v>
      </c>
      <c r="R263" s="127">
        <f t="shared" ref="R263" si="514">Q263+1</f>
        <v>2004</v>
      </c>
      <c r="S263" s="127">
        <f t="shared" ref="S263" si="515">R263+1</f>
        <v>2005</v>
      </c>
      <c r="T263" s="127">
        <f t="shared" ref="T263" si="516">S263+1</f>
        <v>2006</v>
      </c>
      <c r="U263" s="127">
        <f t="shared" ref="U263" si="517">T263+1</f>
        <v>2007</v>
      </c>
      <c r="V263" s="127">
        <f t="shared" ref="V263" si="518">U263+1</f>
        <v>2008</v>
      </c>
      <c r="W263" s="127">
        <f t="shared" ref="W263" si="519">V263+1</f>
        <v>2009</v>
      </c>
      <c r="X263" s="127">
        <f t="shared" ref="X263" si="520">W263+1</f>
        <v>2010</v>
      </c>
      <c r="Y263" s="127">
        <f t="shared" ref="Y263" si="521">X263+1</f>
        <v>2011</v>
      </c>
      <c r="Z263" s="127">
        <f t="shared" ref="Z263" si="522">Y263+1</f>
        <v>2012</v>
      </c>
      <c r="AA263" s="127">
        <f t="shared" ref="AA263" si="523">Z263+1</f>
        <v>2013</v>
      </c>
      <c r="AB263" s="127">
        <f t="shared" ref="AB263" si="524">AA263+1</f>
        <v>2014</v>
      </c>
      <c r="AC263" s="127">
        <f t="shared" ref="AC263:AH263" si="525">AB263+1</f>
        <v>2015</v>
      </c>
      <c r="AD263" s="127">
        <f t="shared" si="525"/>
        <v>2016</v>
      </c>
      <c r="AE263" s="127">
        <f t="shared" si="525"/>
        <v>2017</v>
      </c>
      <c r="AF263" s="127">
        <f t="shared" si="525"/>
        <v>2018</v>
      </c>
      <c r="AG263" s="127">
        <f t="shared" si="525"/>
        <v>2019</v>
      </c>
      <c r="AH263" s="127">
        <f t="shared" si="525"/>
        <v>2020</v>
      </c>
      <c r="AI263" s="1"/>
    </row>
    <row r="264" spans="2:38" ht="15.9" customHeight="1">
      <c r="B264" s="164" t="s">
        <v>271</v>
      </c>
      <c r="C264" s="147" t="s">
        <v>154</v>
      </c>
      <c r="D264" s="128">
        <v>265.6504116047048</v>
      </c>
      <c r="E264" s="128">
        <v>295.04751372042392</v>
      </c>
      <c r="F264" s="128">
        <v>282.86968049239397</v>
      </c>
      <c r="G264" s="128">
        <v>267.01549394383062</v>
      </c>
      <c r="H264" s="128">
        <v>294.77088319355028</v>
      </c>
      <c r="I264" s="128">
        <v>289.38548772329887</v>
      </c>
      <c r="J264" s="128">
        <v>312.78782483514772</v>
      </c>
      <c r="K264" s="128">
        <v>311.64577150406046</v>
      </c>
      <c r="L264" s="128">
        <v>308.05379670806383</v>
      </c>
      <c r="M264" s="128">
        <v>309.15374094247932</v>
      </c>
      <c r="N264" s="128">
        <v>330.814321854441</v>
      </c>
      <c r="O264" s="128">
        <v>321.81610876298265</v>
      </c>
      <c r="P264" s="128">
        <v>346.20722456294862</v>
      </c>
      <c r="Q264" s="128">
        <v>337.51740626850244</v>
      </c>
      <c r="R264" s="128">
        <v>338.71050126469663</v>
      </c>
      <c r="S264" s="128">
        <v>338.98118200000005</v>
      </c>
      <c r="T264" s="128">
        <v>359.41252800000001</v>
      </c>
      <c r="U264" s="128">
        <v>355.27718599999997</v>
      </c>
      <c r="V264" s="128">
        <v>318.25551000000002</v>
      </c>
      <c r="W264" s="128">
        <v>298.38471711779562</v>
      </c>
      <c r="X264" s="128">
        <v>296.18096160597401</v>
      </c>
      <c r="Y264" s="128">
        <v>262.49601984576333</v>
      </c>
      <c r="Z264" s="128">
        <v>263.68905100683531</v>
      </c>
      <c r="AA264" s="128">
        <v>262.77958984721232</v>
      </c>
      <c r="AB264" s="128">
        <v>260.41260574390361</v>
      </c>
      <c r="AC264" s="128">
        <v>284.69352917522554</v>
      </c>
      <c r="AD264" s="128">
        <v>302.54530629197166</v>
      </c>
      <c r="AE264" s="128">
        <v>329.29921817296304</v>
      </c>
      <c r="AF264" s="128">
        <v>307.6248065222012</v>
      </c>
      <c r="AG264" s="128">
        <v>304.49882597914711</v>
      </c>
      <c r="AH264" s="128">
        <v>298.08816890672699</v>
      </c>
      <c r="AI264" s="199"/>
    </row>
    <row r="265" spans="2:38" ht="15.9" customHeight="1">
      <c r="B265" s="164" t="s">
        <v>272</v>
      </c>
      <c r="C265" s="147" t="s">
        <v>154</v>
      </c>
      <c r="D265" s="128">
        <v>84.983066045722438</v>
      </c>
      <c r="E265" s="128">
        <v>87.385806731531986</v>
      </c>
      <c r="F265" s="128">
        <v>85.591980922289849</v>
      </c>
      <c r="G265" s="128">
        <v>93.332276243356517</v>
      </c>
      <c r="H265" s="128">
        <v>89.877874472857997</v>
      </c>
      <c r="I265" s="128">
        <v>99.734491643930568</v>
      </c>
      <c r="J265" s="128">
        <v>102.67716040997243</v>
      </c>
      <c r="K265" s="128">
        <v>107.30582320045119</v>
      </c>
      <c r="L265" s="128">
        <v>96.769322926017864</v>
      </c>
      <c r="M265" s="128">
        <v>90.733827041928805</v>
      </c>
      <c r="N265" s="128">
        <v>90.251585668712323</v>
      </c>
      <c r="O265" s="128">
        <v>104.07979445427678</v>
      </c>
      <c r="P265" s="128">
        <v>110.74477318637558</v>
      </c>
      <c r="Q265" s="128">
        <v>109.48095877705904</v>
      </c>
      <c r="R265" s="128">
        <v>108.20775836768651</v>
      </c>
      <c r="S265" s="128">
        <v>107.64013725148691</v>
      </c>
      <c r="T265" s="128">
        <v>99.535609174813573</v>
      </c>
      <c r="U265" s="128">
        <v>87.2930247914353</v>
      </c>
      <c r="V265" s="128">
        <v>62.851180920316288</v>
      </c>
      <c r="W265" s="128">
        <v>66.772587334257253</v>
      </c>
      <c r="X265" s="128">
        <v>65.344870214615128</v>
      </c>
      <c r="Y265" s="128">
        <v>66.988370639771006</v>
      </c>
      <c r="Z265" s="128">
        <v>43.836609950448896</v>
      </c>
      <c r="AA265" s="128">
        <v>44.636608632291512</v>
      </c>
      <c r="AB265" s="128">
        <v>47.871988158780958</v>
      </c>
      <c r="AC265" s="128">
        <v>45.912639720359742</v>
      </c>
      <c r="AD265" s="128">
        <v>52.74564751861633</v>
      </c>
      <c r="AE265" s="128">
        <v>54.916286854640177</v>
      </c>
      <c r="AF265" s="128">
        <v>55.114833694160772</v>
      </c>
      <c r="AG265" s="128">
        <v>56.861469191708288</v>
      </c>
      <c r="AH265" s="128">
        <v>58.90128903740262</v>
      </c>
      <c r="AI265" s="1"/>
    </row>
    <row r="266" spans="2:38" ht="15.9" customHeight="1">
      <c r="B266" s="164" t="s">
        <v>273</v>
      </c>
      <c r="C266" s="147" t="s">
        <v>154</v>
      </c>
      <c r="D266" s="128">
        <v>172.01994236735374</v>
      </c>
      <c r="E266" s="128">
        <v>172.6083507573577</v>
      </c>
      <c r="F266" s="128">
        <v>170.11445837564571</v>
      </c>
      <c r="G266" s="128">
        <v>175.65488532180848</v>
      </c>
      <c r="H266" s="128">
        <v>187.91520630270315</v>
      </c>
      <c r="I266" s="128">
        <v>194.92431873301388</v>
      </c>
      <c r="J266" s="128">
        <v>209.74093884355446</v>
      </c>
      <c r="K266" s="128">
        <v>218.16628214815896</v>
      </c>
      <c r="L266" s="128">
        <v>216.54982875173587</v>
      </c>
      <c r="M266" s="128">
        <v>226.88649905400217</v>
      </c>
      <c r="N266" s="128">
        <v>237.30426800000001</v>
      </c>
      <c r="O266" s="128">
        <v>237.15561179999997</v>
      </c>
      <c r="P266" s="128">
        <v>236.76239719999995</v>
      </c>
      <c r="Q266" s="128">
        <v>236.12462419999991</v>
      </c>
      <c r="R266" s="128">
        <v>235.24229279999989</v>
      </c>
      <c r="S266" s="128">
        <v>234.11540299999996</v>
      </c>
      <c r="T266" s="128">
        <v>231.46825925541009</v>
      </c>
      <c r="U266" s="128">
        <v>244.83899715060818</v>
      </c>
      <c r="V266" s="128">
        <v>231.5005216624244</v>
      </c>
      <c r="W266" s="128">
        <v>220.7568475855509</v>
      </c>
      <c r="X266" s="128">
        <v>230.57615849327948</v>
      </c>
      <c r="Y266" s="128">
        <v>234.58212435715367</v>
      </c>
      <c r="Z266" s="128">
        <v>234.54928501665037</v>
      </c>
      <c r="AA266" s="128">
        <v>231.70643726910268</v>
      </c>
      <c r="AB266" s="128">
        <v>219.7704454679517</v>
      </c>
      <c r="AC266" s="128">
        <v>219.18754997532116</v>
      </c>
      <c r="AD266" s="128">
        <v>209.98157467535236</v>
      </c>
      <c r="AE266" s="128">
        <v>210.02321464982847</v>
      </c>
      <c r="AF266" s="128">
        <v>201.77278116854632</v>
      </c>
      <c r="AG266" s="128">
        <v>191.3831011048724</v>
      </c>
      <c r="AH266" s="128">
        <v>165.80055829573328</v>
      </c>
      <c r="AI266" s="1"/>
    </row>
    <row r="267" spans="2:38" ht="15.9" customHeight="1">
      <c r="B267" s="164" t="s">
        <v>274</v>
      </c>
      <c r="C267" s="147" t="s">
        <v>154</v>
      </c>
      <c r="D267" s="128">
        <v>51.299182185778271</v>
      </c>
      <c r="E267" s="128">
        <v>46.673975490885404</v>
      </c>
      <c r="F267" s="128">
        <v>49.051494570024914</v>
      </c>
      <c r="G267" s="128">
        <v>55.331192066781661</v>
      </c>
      <c r="H267" s="128">
        <v>73.700282911053932</v>
      </c>
      <c r="I267" s="128">
        <v>79.195340370591964</v>
      </c>
      <c r="J267" s="128">
        <v>91.371556665408349</v>
      </c>
      <c r="K267" s="128">
        <v>100.8824481098587</v>
      </c>
      <c r="L267" s="128">
        <v>105.60735056564536</v>
      </c>
      <c r="M267" s="128">
        <v>125.93155968935061</v>
      </c>
      <c r="N267" s="128">
        <v>130.63345398460254</v>
      </c>
      <c r="O267" s="128">
        <v>140.20191961611113</v>
      </c>
      <c r="P267" s="128">
        <v>145.53994691354765</v>
      </c>
      <c r="Q267" s="128">
        <v>146.14565200011532</v>
      </c>
      <c r="R267" s="128">
        <v>146.99713334628629</v>
      </c>
      <c r="S267" s="128">
        <v>150.015691475316</v>
      </c>
      <c r="T267" s="128">
        <v>162.54890991572438</v>
      </c>
      <c r="U267" s="128">
        <v>165.15608255351367</v>
      </c>
      <c r="V267" s="128">
        <v>161.92549360848133</v>
      </c>
      <c r="W267" s="128">
        <v>172.0767174590633</v>
      </c>
      <c r="X267" s="128">
        <v>181.80199854792605</v>
      </c>
      <c r="Y267" s="128">
        <v>182.74362919061005</v>
      </c>
      <c r="Z267" s="128">
        <v>179.38163735296055</v>
      </c>
      <c r="AA267" s="128">
        <v>189.61741872839295</v>
      </c>
      <c r="AB267" s="128">
        <v>182.93748848943554</v>
      </c>
      <c r="AC267" s="128">
        <v>193.05452729429959</v>
      </c>
      <c r="AD267" s="128">
        <v>200.61346798850519</v>
      </c>
      <c r="AE267" s="128">
        <v>204.30137816226573</v>
      </c>
      <c r="AF267" s="128">
        <v>209.688632397833</v>
      </c>
      <c r="AG267" s="128">
        <v>196.6597943192792</v>
      </c>
      <c r="AH267" s="128">
        <v>175.56976317250025</v>
      </c>
      <c r="AI267" s="1"/>
    </row>
    <row r="268" spans="2:38" ht="15.9" customHeight="1">
      <c r="B268" s="164" t="s">
        <v>275</v>
      </c>
      <c r="C268" s="147" t="s">
        <v>154</v>
      </c>
      <c r="D268" s="128">
        <v>154.82090921099962</v>
      </c>
      <c r="E268" s="128">
        <v>161.67759512197296</v>
      </c>
      <c r="F268" s="128">
        <v>165.89877020543176</v>
      </c>
      <c r="G268" s="128">
        <v>168.69392734887748</v>
      </c>
      <c r="H268" s="128">
        <v>190.25998931079499</v>
      </c>
      <c r="I268" s="128">
        <v>208.0113522194747</v>
      </c>
      <c r="J268" s="128">
        <v>206.46854766167272</v>
      </c>
      <c r="K268" s="128">
        <v>212.68792429392403</v>
      </c>
      <c r="L268" s="128">
        <v>179.33366489644021</v>
      </c>
      <c r="M268" s="128">
        <v>208.33390864869398</v>
      </c>
      <c r="N268" s="128">
        <v>208.82578912218176</v>
      </c>
      <c r="O268" s="128">
        <v>238.65790096670273</v>
      </c>
      <c r="P268" s="128">
        <v>263.30888374369533</v>
      </c>
      <c r="Q268" s="128">
        <v>275.02026711679127</v>
      </c>
      <c r="R268" s="128">
        <v>291.92452980213744</v>
      </c>
      <c r="S268" s="128">
        <v>302.1133875031432</v>
      </c>
      <c r="T268" s="128">
        <v>323.62563562745947</v>
      </c>
      <c r="U268" s="128">
        <v>315.54166618319584</v>
      </c>
      <c r="V268" s="128">
        <v>293.64018404758309</v>
      </c>
      <c r="W268" s="128">
        <v>342.94610612071813</v>
      </c>
      <c r="X268" s="128">
        <v>335.67468757454913</v>
      </c>
      <c r="Y268" s="128">
        <v>335.74930974800725</v>
      </c>
      <c r="Z268" s="128">
        <v>330.59441363457552</v>
      </c>
      <c r="AA268" s="128">
        <v>365.73842353332543</v>
      </c>
      <c r="AB268" s="128">
        <v>345.57055079814461</v>
      </c>
      <c r="AC268" s="128">
        <v>366.65434702071434</v>
      </c>
      <c r="AD268" s="128">
        <v>381.18772285318363</v>
      </c>
      <c r="AE268" s="128">
        <v>394.24143281746854</v>
      </c>
      <c r="AF268" s="128">
        <v>399.19932792049656</v>
      </c>
      <c r="AG268" s="128">
        <v>388.49489383110881</v>
      </c>
      <c r="AH268" s="128">
        <v>342.66607279796688</v>
      </c>
      <c r="AI268" s="1"/>
    </row>
    <row r="269" spans="2:38" ht="13.5" customHeight="1">
      <c r="B269" s="215"/>
      <c r="C269" s="23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216"/>
      <c r="AH269" s="216"/>
      <c r="AI269" s="1"/>
      <c r="AL269" s="22"/>
    </row>
    <row r="270" spans="2:38" ht="13.5" customHeight="1">
      <c r="B270" s="23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2:38" ht="13.5" customHeight="1">
      <c r="B271" s="225" t="s">
        <v>436</v>
      </c>
      <c r="C271" s="67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2:38" ht="13.5" customHeight="1">
      <c r="B272" s="126" t="s">
        <v>135</v>
      </c>
      <c r="C272" s="126" t="s">
        <v>136</v>
      </c>
      <c r="D272" s="127">
        <v>1990</v>
      </c>
      <c r="E272" s="127">
        <f t="shared" ref="E272:R272" si="526">D272+1</f>
        <v>1991</v>
      </c>
      <c r="F272" s="127">
        <f t="shared" si="526"/>
        <v>1992</v>
      </c>
      <c r="G272" s="127">
        <f t="shared" si="526"/>
        <v>1993</v>
      </c>
      <c r="H272" s="127">
        <f t="shared" si="526"/>
        <v>1994</v>
      </c>
      <c r="I272" s="127">
        <f t="shared" si="526"/>
        <v>1995</v>
      </c>
      <c r="J272" s="127">
        <f t="shared" si="526"/>
        <v>1996</v>
      </c>
      <c r="K272" s="127">
        <f t="shared" si="526"/>
        <v>1997</v>
      </c>
      <c r="L272" s="127">
        <f t="shared" si="526"/>
        <v>1998</v>
      </c>
      <c r="M272" s="127">
        <f t="shared" si="526"/>
        <v>1999</v>
      </c>
      <c r="N272" s="127">
        <f t="shared" si="526"/>
        <v>2000</v>
      </c>
      <c r="O272" s="127">
        <f t="shared" si="526"/>
        <v>2001</v>
      </c>
      <c r="P272" s="127">
        <f t="shared" si="526"/>
        <v>2002</v>
      </c>
      <c r="Q272" s="127">
        <f t="shared" si="526"/>
        <v>2003</v>
      </c>
      <c r="R272" s="127">
        <f t="shared" si="526"/>
        <v>2004</v>
      </c>
      <c r="S272" s="127">
        <f t="shared" ref="S272:AH272" si="527">R272+1</f>
        <v>2005</v>
      </c>
      <c r="T272" s="127">
        <f t="shared" si="527"/>
        <v>2006</v>
      </c>
      <c r="U272" s="127">
        <f t="shared" si="527"/>
        <v>2007</v>
      </c>
      <c r="V272" s="127">
        <f t="shared" si="527"/>
        <v>2008</v>
      </c>
      <c r="W272" s="127">
        <f t="shared" si="527"/>
        <v>2009</v>
      </c>
      <c r="X272" s="127">
        <f t="shared" si="527"/>
        <v>2010</v>
      </c>
      <c r="Y272" s="127">
        <f t="shared" si="527"/>
        <v>2011</v>
      </c>
      <c r="Z272" s="127">
        <f t="shared" si="527"/>
        <v>2012</v>
      </c>
      <c r="AA272" s="127">
        <f t="shared" si="527"/>
        <v>2013</v>
      </c>
      <c r="AB272" s="127">
        <f t="shared" si="527"/>
        <v>2014</v>
      </c>
      <c r="AC272" s="127">
        <f t="shared" si="527"/>
        <v>2015</v>
      </c>
      <c r="AD272" s="127">
        <f t="shared" si="527"/>
        <v>2016</v>
      </c>
      <c r="AE272" s="127">
        <f t="shared" si="527"/>
        <v>2017</v>
      </c>
      <c r="AF272" s="127">
        <f t="shared" si="527"/>
        <v>2018</v>
      </c>
      <c r="AG272" s="127">
        <f t="shared" si="527"/>
        <v>2019</v>
      </c>
      <c r="AH272" s="127">
        <f t="shared" si="527"/>
        <v>2020</v>
      </c>
      <c r="AI272" s="1"/>
    </row>
    <row r="273" spans="2:42" ht="15.9" customHeight="1">
      <c r="B273" s="146" t="s">
        <v>276</v>
      </c>
      <c r="C273" s="147" t="s">
        <v>277</v>
      </c>
      <c r="D273" s="148">
        <v>0.12925811891292976</v>
      </c>
      <c r="E273" s="93">
        <v>0</v>
      </c>
      <c r="F273" s="148">
        <v>3.8777435673878933</v>
      </c>
      <c r="G273" s="148">
        <v>25.205333188021307</v>
      </c>
      <c r="H273" s="148">
        <v>43.301469835831476</v>
      </c>
      <c r="I273" s="148">
        <v>47.825503997784018</v>
      </c>
      <c r="J273" s="148">
        <v>48.272240678912681</v>
      </c>
      <c r="K273" s="148">
        <v>53.696455955040015</v>
      </c>
      <c r="L273" s="148">
        <v>49.277326741784208</v>
      </c>
      <c r="M273" s="148">
        <v>49.660293243152807</v>
      </c>
      <c r="N273" s="148">
        <v>49.373984176758626</v>
      </c>
      <c r="O273" s="148">
        <v>40.287474021266284</v>
      </c>
      <c r="P273" s="148">
        <v>42.563117740700292</v>
      </c>
      <c r="Q273" s="148">
        <v>37.901101562500003</v>
      </c>
      <c r="R273" s="148">
        <v>41.92</v>
      </c>
      <c r="S273" s="148">
        <v>42.119</v>
      </c>
      <c r="T273" s="148">
        <v>48.576199218749998</v>
      </c>
      <c r="U273" s="148">
        <v>62.111800000000002</v>
      </c>
      <c r="V273" s="148">
        <v>73.7030546875</v>
      </c>
      <c r="W273" s="148">
        <v>53.756542968749997</v>
      </c>
      <c r="X273" s="148">
        <v>67.067899999999995</v>
      </c>
      <c r="Y273" s="148">
        <v>68.430999999999997</v>
      </c>
      <c r="Z273" s="148">
        <v>66.662460937500001</v>
      </c>
      <c r="AA273" s="148">
        <v>66.739999999999995</v>
      </c>
      <c r="AB273" s="148">
        <v>77.164999855000005</v>
      </c>
      <c r="AC273" s="148">
        <v>86.218850000000003</v>
      </c>
      <c r="AD273" s="148">
        <v>83.22</v>
      </c>
      <c r="AE273" s="148">
        <v>84.293000000000006</v>
      </c>
      <c r="AF273" s="148">
        <v>85.236000000000004</v>
      </c>
      <c r="AG273" s="148">
        <v>72.650700000000001</v>
      </c>
      <c r="AH273" s="148">
        <v>81</v>
      </c>
      <c r="AI273" s="199"/>
    </row>
    <row r="274" spans="2:42" ht="15.9" customHeight="1">
      <c r="B274" s="146" t="s">
        <v>278</v>
      </c>
      <c r="C274" s="147" t="s">
        <v>277</v>
      </c>
      <c r="D274" s="148">
        <v>113.26953530036253</v>
      </c>
      <c r="E274" s="148">
        <v>131.15419876884084</v>
      </c>
      <c r="F274" s="148">
        <v>134.13497601358722</v>
      </c>
      <c r="G274" s="148">
        <v>193.75052090851489</v>
      </c>
      <c r="H274" s="148">
        <v>238.46217957971061</v>
      </c>
      <c r="I274" s="148">
        <v>312.98161069837016</v>
      </c>
      <c r="J274" s="148">
        <v>299.6072878271375</v>
      </c>
      <c r="K274" s="148">
        <v>280.65616063457099</v>
      </c>
      <c r="L274" s="148">
        <v>279.04783451564015</v>
      </c>
      <c r="M274" s="148">
        <v>282.59799696532616</v>
      </c>
      <c r="N274" s="148">
        <v>299.87726220813778</v>
      </c>
      <c r="O274" s="148">
        <v>215.05805690840555</v>
      </c>
      <c r="P274" s="148">
        <v>224.16686473112614</v>
      </c>
      <c r="Q274" s="148">
        <v>228.15964062500001</v>
      </c>
      <c r="R274" s="148">
        <v>235.43100000000001</v>
      </c>
      <c r="S274" s="148">
        <v>231.536</v>
      </c>
      <c r="T274" s="148">
        <v>232.91176562499999</v>
      </c>
      <c r="U274" s="148">
        <v>277.54259999999999</v>
      </c>
      <c r="V274" s="148">
        <v>276.85434375</v>
      </c>
      <c r="W274" s="148">
        <v>208.86573437499999</v>
      </c>
      <c r="X274" s="148">
        <v>265.34820000000002</v>
      </c>
      <c r="Y274" s="148">
        <v>248.262</v>
      </c>
      <c r="Z274" s="148">
        <v>222.40153125000001</v>
      </c>
      <c r="AA274" s="148">
        <v>218.12200000000001</v>
      </c>
      <c r="AB274" s="148">
        <v>253.61879655799999</v>
      </c>
      <c r="AC274" s="148">
        <v>285.46984100000003</v>
      </c>
      <c r="AD274" s="148">
        <v>317.108</v>
      </c>
      <c r="AE274" s="148">
        <v>365.12099999999998</v>
      </c>
      <c r="AF274" s="148">
        <v>376.27685000000002</v>
      </c>
      <c r="AG274" s="148">
        <v>369.10602219315462</v>
      </c>
      <c r="AH274" s="148">
        <v>406.9</v>
      </c>
      <c r="AI274" s="1"/>
    </row>
    <row r="275" spans="2:42" ht="15.9" customHeight="1">
      <c r="B275" s="146" t="s">
        <v>279</v>
      </c>
      <c r="C275" s="147" t="s">
        <v>277</v>
      </c>
      <c r="D275" s="148">
        <v>75.827740051384495</v>
      </c>
      <c r="E275" s="148">
        <v>87.800541112129423</v>
      </c>
      <c r="F275" s="148">
        <v>89.796007955586916</v>
      </c>
      <c r="G275" s="148">
        <v>129.70534482473664</v>
      </c>
      <c r="H275" s="148">
        <v>159.63734747659893</v>
      </c>
      <c r="I275" s="148">
        <v>209.52401856303612</v>
      </c>
      <c r="J275" s="148">
        <v>316.37946169378904</v>
      </c>
      <c r="K275" s="148">
        <v>463.89113805823746</v>
      </c>
      <c r="L275" s="148">
        <v>467.58389159616962</v>
      </c>
      <c r="M275" s="148">
        <v>514.53751857252792</v>
      </c>
      <c r="N275" s="148">
        <v>561.21351394391502</v>
      </c>
      <c r="O275" s="148">
        <v>449.23910328068246</v>
      </c>
      <c r="P275" s="148">
        <v>447.35766237532096</v>
      </c>
      <c r="Q275" s="148">
        <v>449.34071875000001</v>
      </c>
      <c r="R275" s="148">
        <v>434.47800000000001</v>
      </c>
      <c r="S275" s="148">
        <v>393.18799999999999</v>
      </c>
      <c r="T275" s="148">
        <v>355.59300000000002</v>
      </c>
      <c r="U275" s="148">
        <v>320.95870000000002</v>
      </c>
      <c r="V275" s="148">
        <v>284.90843749999999</v>
      </c>
      <c r="W275" s="148">
        <v>171.49940624999999</v>
      </c>
      <c r="X275" s="148">
        <v>194.28819999999999</v>
      </c>
      <c r="Y275" s="148">
        <v>159.946</v>
      </c>
      <c r="Z275" s="148">
        <v>139.44825</v>
      </c>
      <c r="AA275" s="148">
        <v>117.76</v>
      </c>
      <c r="AB275" s="148">
        <v>105.4829</v>
      </c>
      <c r="AC275" s="148">
        <v>96.444810000000004</v>
      </c>
      <c r="AD275" s="148">
        <v>102.328</v>
      </c>
      <c r="AE275" s="148">
        <v>126.077</v>
      </c>
      <c r="AF275" s="148">
        <v>92.555000000000007</v>
      </c>
      <c r="AG275" s="148">
        <v>80.385000000000005</v>
      </c>
      <c r="AH275" s="148">
        <v>86</v>
      </c>
      <c r="AI275" s="1"/>
    </row>
    <row r="276" spans="2:42" ht="15.9" customHeight="1">
      <c r="B276" s="146" t="s">
        <v>280</v>
      </c>
      <c r="C276" s="147" t="s">
        <v>277</v>
      </c>
      <c r="D276" s="149">
        <v>9.0525229061814462E-3</v>
      </c>
      <c r="E276" s="149">
        <v>1.0481868628210095E-2</v>
      </c>
      <c r="F276" s="149">
        <v>1.072009291521487E-2</v>
      </c>
      <c r="G276" s="149">
        <v>1.5484578655310367E-2</v>
      </c>
      <c r="H276" s="149">
        <v>1.9057942960381991E-2</v>
      </c>
      <c r="I276" s="149">
        <v>2.5013550135501363E-2</v>
      </c>
      <c r="J276" s="149">
        <v>2.9260067928190196E-2</v>
      </c>
      <c r="K276" s="149">
        <v>3.5999999999999997E-2</v>
      </c>
      <c r="L276" s="149">
        <v>3.5999999999999997E-2</v>
      </c>
      <c r="M276" s="148">
        <v>3.5344792475982532</v>
      </c>
      <c r="N276" s="148">
        <v>9.9069585029860683</v>
      </c>
      <c r="O276" s="148">
        <v>28.711543758495306</v>
      </c>
      <c r="P276" s="148">
        <v>80.566181792406283</v>
      </c>
      <c r="Q276" s="148">
        <v>126.471</v>
      </c>
      <c r="R276" s="148">
        <v>159.15199999999999</v>
      </c>
      <c r="S276" s="148">
        <v>181.79599999999999</v>
      </c>
      <c r="T276" s="148">
        <v>189.184</v>
      </c>
      <c r="U276" s="148">
        <v>195.1395</v>
      </c>
      <c r="V276" s="148">
        <v>180.983796875</v>
      </c>
      <c r="W276" s="148">
        <v>129.471796875</v>
      </c>
      <c r="X276" s="148">
        <v>166.95740000000001</v>
      </c>
      <c r="Y276" s="148">
        <v>137</v>
      </c>
      <c r="Z276" s="148">
        <v>115.483</v>
      </c>
      <c r="AA276" s="148">
        <v>106.075</v>
      </c>
      <c r="AB276" s="148">
        <v>117.19</v>
      </c>
      <c r="AC276" s="148">
        <v>110.9</v>
      </c>
      <c r="AD276" s="148">
        <v>107.55</v>
      </c>
      <c r="AE276" s="148">
        <v>130.07499999999999</v>
      </c>
      <c r="AF276" s="148">
        <v>126.95099999999999</v>
      </c>
      <c r="AG276" s="148">
        <v>107.881</v>
      </c>
      <c r="AH276" s="148">
        <v>105.9</v>
      </c>
      <c r="AI276" s="1"/>
    </row>
    <row r="277" spans="2:42" ht="15.9" customHeight="1">
      <c r="B277" s="146" t="s">
        <v>281</v>
      </c>
      <c r="C277" s="147" t="s">
        <v>277</v>
      </c>
      <c r="D277" s="148">
        <v>0.22646751209500318</v>
      </c>
      <c r="E277" s="148">
        <v>0.26222554032053003</v>
      </c>
      <c r="F277" s="148">
        <v>0.2681852116914511</v>
      </c>
      <c r="G277" s="148">
        <v>0.38737863910987386</v>
      </c>
      <c r="H277" s="148">
        <v>0.47677370967369087</v>
      </c>
      <c r="I277" s="148">
        <v>0.62576549394671932</v>
      </c>
      <c r="J277" s="148">
        <v>3.4365991865544521</v>
      </c>
      <c r="K277" s="148">
        <v>4.5562200458325206</v>
      </c>
      <c r="L277" s="148">
        <v>5.8914503833696754</v>
      </c>
      <c r="M277" s="148">
        <v>9.2541207257779163</v>
      </c>
      <c r="N277" s="148">
        <v>38.569375931736857</v>
      </c>
      <c r="O277" s="148">
        <v>14.866606763313076</v>
      </c>
      <c r="P277" s="148">
        <v>12.61788981314184</v>
      </c>
      <c r="Q277" s="148">
        <v>15.045599609375</v>
      </c>
      <c r="R277" s="148">
        <v>21.831</v>
      </c>
      <c r="S277" s="148">
        <v>24.751000000000001</v>
      </c>
      <c r="T277" s="148">
        <v>28.273349609375</v>
      </c>
      <c r="U277" s="148">
        <v>33.354100000000003</v>
      </c>
      <c r="V277" s="148">
        <v>40.204324218750003</v>
      </c>
      <c r="W277" s="148">
        <v>33.288464843749999</v>
      </c>
      <c r="X277" s="148">
        <v>35.816299999999998</v>
      </c>
      <c r="Y277" s="148">
        <v>36.79</v>
      </c>
      <c r="Z277" s="148">
        <v>39.728000000000002</v>
      </c>
      <c r="AA277" s="148">
        <v>42.156999999999996</v>
      </c>
      <c r="AB277" s="148">
        <v>52.557949999999998</v>
      </c>
      <c r="AC277" s="148">
        <v>63.2809995</v>
      </c>
      <c r="AD277" s="148">
        <v>70.352999999999994</v>
      </c>
      <c r="AE277" s="148">
        <v>106.587</v>
      </c>
      <c r="AF277" s="148">
        <v>166.76170000000002</v>
      </c>
      <c r="AG277" s="148">
        <v>208.2637</v>
      </c>
      <c r="AH277" s="148">
        <v>265.89999999999998</v>
      </c>
      <c r="AI277" s="1"/>
    </row>
    <row r="278" spans="2:42" ht="15.9" customHeight="1">
      <c r="B278" s="146" t="s">
        <v>282</v>
      </c>
      <c r="C278" s="147" t="s">
        <v>277</v>
      </c>
      <c r="D278" s="148">
        <v>70.133813401153148</v>
      </c>
      <c r="E278" s="148">
        <v>78.384850271877056</v>
      </c>
      <c r="F278" s="148">
        <v>86.635887142600964</v>
      </c>
      <c r="G278" s="148">
        <v>86.635887142600964</v>
      </c>
      <c r="H278" s="148">
        <v>82.510368707238996</v>
      </c>
      <c r="I278" s="148">
        <v>90.761405577962904</v>
      </c>
      <c r="J278" s="148">
        <v>96.314507064386547</v>
      </c>
      <c r="K278" s="148">
        <v>115.03161778598681</v>
      </c>
      <c r="L278" s="148">
        <v>114.7729173784663</v>
      </c>
      <c r="M278" s="148">
        <v>116.56768175487306</v>
      </c>
      <c r="N278" s="148">
        <v>131.93732650212084</v>
      </c>
      <c r="O278" s="148">
        <v>93.787997996197419</v>
      </c>
      <c r="P278" s="148">
        <v>94.985122985003315</v>
      </c>
      <c r="Q278" s="148">
        <v>94.7868984375</v>
      </c>
      <c r="R278" s="148">
        <v>104.613</v>
      </c>
      <c r="S278" s="148">
        <v>96.781999999999996</v>
      </c>
      <c r="T278" s="148">
        <v>85.834999999999994</v>
      </c>
      <c r="U278" s="148">
        <v>82.85</v>
      </c>
      <c r="V278" s="148">
        <v>79.122468749999996</v>
      </c>
      <c r="W278" s="148">
        <v>60.15244921875</v>
      </c>
      <c r="X278" s="148">
        <v>76.693600000000004</v>
      </c>
      <c r="Y278" s="148">
        <v>65.200999999999993</v>
      </c>
      <c r="Z278" s="148">
        <v>63.704828124999999</v>
      </c>
      <c r="AA278" s="148">
        <v>57.613999999999997</v>
      </c>
      <c r="AB278" s="148">
        <v>64.871461999999994</v>
      </c>
      <c r="AC278" s="148">
        <v>68.036630000000002</v>
      </c>
      <c r="AD278" s="148">
        <v>73.379000000000005</v>
      </c>
      <c r="AE278" s="148">
        <v>86.501999999999995</v>
      </c>
      <c r="AF278" s="148">
        <v>87.151499999999999</v>
      </c>
      <c r="AG278" s="148">
        <v>84.311899999999994</v>
      </c>
      <c r="AH278" s="148">
        <v>95.9</v>
      </c>
      <c r="AI278" s="1"/>
    </row>
    <row r="279" spans="2:42" ht="15.9" customHeight="1">
      <c r="B279" s="146" t="s">
        <v>283</v>
      </c>
      <c r="C279" s="147" t="s">
        <v>277</v>
      </c>
      <c r="D279" s="148">
        <v>8.8142250403232882</v>
      </c>
      <c r="E279" s="148">
        <v>8.8142250403232882</v>
      </c>
      <c r="F279" s="148">
        <v>8.8142250403232882</v>
      </c>
      <c r="G279" s="148">
        <v>11.752300053764385</v>
      </c>
      <c r="H279" s="148">
        <v>20.566525094087673</v>
      </c>
      <c r="I279" s="148">
        <v>54.354387748660272</v>
      </c>
      <c r="J279" s="148">
        <v>54.569403043043685</v>
      </c>
      <c r="K279" s="148">
        <v>40.145114542946494</v>
      </c>
      <c r="L279" s="148">
        <v>38.339084545047371</v>
      </c>
      <c r="M279" s="148">
        <v>68.340645366117045</v>
      </c>
      <c r="N279" s="148">
        <v>106.3035702925897</v>
      </c>
      <c r="O279" s="148">
        <v>174.69445661526711</v>
      </c>
      <c r="P279" s="148">
        <v>204.68003940565421</v>
      </c>
      <c r="Q279" s="148">
        <v>251.535</v>
      </c>
      <c r="R279" s="148">
        <v>327.721</v>
      </c>
      <c r="S279" s="148">
        <v>406.68700000000001</v>
      </c>
      <c r="T279" s="148">
        <v>600.13618750000001</v>
      </c>
      <c r="U279" s="148">
        <v>730.71780000000001</v>
      </c>
      <c r="V279" s="148">
        <v>821.83487500000001</v>
      </c>
      <c r="W279" s="148">
        <v>724.84100000000001</v>
      </c>
      <c r="X279" s="148">
        <v>860.66242999999997</v>
      </c>
      <c r="Y279" s="148">
        <v>834.452</v>
      </c>
      <c r="Z279" s="148">
        <v>880.53468750000002</v>
      </c>
      <c r="AA279" s="148">
        <v>905.36800000000005</v>
      </c>
      <c r="AB279" s="148">
        <v>1055.3149075000001</v>
      </c>
      <c r="AC279" s="148">
        <v>1232.0645099999997</v>
      </c>
      <c r="AD279" s="148">
        <v>1310.0839999999998</v>
      </c>
      <c r="AE279" s="148">
        <v>1597.4099999999999</v>
      </c>
      <c r="AF279" s="148">
        <v>1876.3161420000001</v>
      </c>
      <c r="AG279" s="148">
        <v>2009.72423</v>
      </c>
      <c r="AH279" s="148">
        <v>2282.6999999999998</v>
      </c>
      <c r="AI279" s="1"/>
    </row>
    <row r="280" spans="2:42" ht="15.9" customHeight="1">
      <c r="B280" s="146" t="s">
        <v>284</v>
      </c>
      <c r="C280" s="137" t="s">
        <v>285</v>
      </c>
      <c r="D280" s="96">
        <v>0.9</v>
      </c>
      <c r="E280" s="96">
        <v>0.9</v>
      </c>
      <c r="F280" s="96">
        <v>0.9</v>
      </c>
      <c r="G280" s="96">
        <v>0.9</v>
      </c>
      <c r="H280" s="96">
        <v>0.9</v>
      </c>
      <c r="I280" s="96">
        <v>0.9</v>
      </c>
      <c r="J280" s="96">
        <v>0.9</v>
      </c>
      <c r="K280" s="96">
        <v>0.9</v>
      </c>
      <c r="L280" s="96">
        <v>0.9</v>
      </c>
      <c r="M280" s="96">
        <v>0.9</v>
      </c>
      <c r="N280" s="96">
        <v>0.9</v>
      </c>
      <c r="O280" s="96">
        <v>0.9</v>
      </c>
      <c r="P280" s="96">
        <v>0.9</v>
      </c>
      <c r="Q280" s="96">
        <v>0.9</v>
      </c>
      <c r="R280" s="96">
        <v>0.9</v>
      </c>
      <c r="S280" s="96">
        <v>0.9</v>
      </c>
      <c r="T280" s="96">
        <v>0.9</v>
      </c>
      <c r="U280" s="96">
        <v>0.9</v>
      </c>
      <c r="V280" s="96">
        <v>0.9</v>
      </c>
      <c r="W280" s="96">
        <v>0.9</v>
      </c>
      <c r="X280" s="96">
        <v>0.9</v>
      </c>
      <c r="Y280" s="96">
        <v>0.9</v>
      </c>
      <c r="Z280" s="96">
        <v>0.9</v>
      </c>
      <c r="AA280" s="96">
        <v>0.9</v>
      </c>
      <c r="AB280" s="96">
        <v>0.9</v>
      </c>
      <c r="AC280" s="96">
        <v>0.9</v>
      </c>
      <c r="AD280" s="96">
        <v>0.9</v>
      </c>
      <c r="AE280" s="96">
        <v>0.9</v>
      </c>
      <c r="AF280" s="96">
        <v>0.9</v>
      </c>
      <c r="AG280" s="96">
        <v>0.9</v>
      </c>
      <c r="AH280" s="96">
        <v>0.9</v>
      </c>
      <c r="AI280" s="121"/>
      <c r="AJ280" s="7"/>
      <c r="AK280" s="7"/>
      <c r="AL280" s="7"/>
      <c r="AM280" s="7"/>
      <c r="AN280" s="7"/>
      <c r="AO280" s="7"/>
      <c r="AP280" s="7"/>
    </row>
    <row r="281" spans="2:42" ht="15.9" customHeight="1">
      <c r="B281" s="124" t="s">
        <v>286</v>
      </c>
      <c r="C281" s="137" t="s">
        <v>285</v>
      </c>
      <c r="D281" s="450" t="s">
        <v>287</v>
      </c>
      <c r="E281" s="451"/>
      <c r="F281" s="451"/>
      <c r="G281" s="451"/>
      <c r="H281" s="451"/>
      <c r="I281" s="451"/>
      <c r="J281" s="451"/>
      <c r="K281" s="451"/>
      <c r="L281" s="451"/>
      <c r="M281" s="451"/>
      <c r="N281" s="451"/>
      <c r="O281" s="451"/>
      <c r="P281" s="451"/>
      <c r="Q281" s="451"/>
      <c r="R281" s="451"/>
      <c r="S281" s="451"/>
      <c r="T281" s="451"/>
      <c r="U281" s="451"/>
      <c r="V281" s="451"/>
      <c r="W281" s="451"/>
      <c r="X281" s="451"/>
      <c r="Y281" s="451"/>
      <c r="Z281" s="451"/>
      <c r="AA281" s="451"/>
      <c r="AB281" s="451"/>
      <c r="AC281" s="451"/>
      <c r="AD281" s="451"/>
      <c r="AE281" s="451"/>
      <c r="AF281" s="451"/>
      <c r="AG281" s="451"/>
      <c r="AH281" s="452"/>
      <c r="AI281" s="121"/>
    </row>
    <row r="282" spans="2:42" ht="15.9" customHeight="1">
      <c r="B282" s="124" t="s">
        <v>288</v>
      </c>
      <c r="C282" s="137" t="s">
        <v>285</v>
      </c>
      <c r="D282" s="173">
        <v>0.9</v>
      </c>
      <c r="E282" s="173">
        <v>0.9</v>
      </c>
      <c r="F282" s="173">
        <v>0.9</v>
      </c>
      <c r="G282" s="173">
        <v>0.9</v>
      </c>
      <c r="H282" s="173">
        <v>0.9</v>
      </c>
      <c r="I282" s="173">
        <v>0.9</v>
      </c>
      <c r="J282" s="173">
        <v>0.9</v>
      </c>
      <c r="K282" s="173">
        <v>0.9</v>
      </c>
      <c r="L282" s="173">
        <v>0.9</v>
      </c>
      <c r="M282" s="173">
        <v>0.9</v>
      </c>
      <c r="N282" s="173">
        <v>0.9</v>
      </c>
      <c r="O282" s="173">
        <v>0.9</v>
      </c>
      <c r="P282" s="173">
        <v>0.9</v>
      </c>
      <c r="Q282" s="173">
        <v>0.9</v>
      </c>
      <c r="R282" s="173">
        <v>0.9</v>
      </c>
      <c r="S282" s="173">
        <v>0.9</v>
      </c>
      <c r="T282" s="173">
        <v>0.9</v>
      </c>
      <c r="U282" s="173">
        <v>0.9</v>
      </c>
      <c r="V282" s="173">
        <v>0.9</v>
      </c>
      <c r="W282" s="173">
        <v>0.9</v>
      </c>
      <c r="X282" s="173">
        <v>0.9</v>
      </c>
      <c r="Y282" s="173">
        <v>0.9</v>
      </c>
      <c r="Z282" s="173">
        <v>0.9</v>
      </c>
      <c r="AA282" s="102">
        <v>0.9</v>
      </c>
      <c r="AB282" s="102">
        <v>0.9</v>
      </c>
      <c r="AC282" s="102">
        <v>0.9</v>
      </c>
      <c r="AD282" s="102">
        <v>0.9</v>
      </c>
      <c r="AE282" s="102">
        <v>0.9</v>
      </c>
      <c r="AF282" s="102">
        <v>0.9</v>
      </c>
      <c r="AG282" s="102">
        <v>0.9</v>
      </c>
      <c r="AH282" s="102">
        <v>0.9</v>
      </c>
      <c r="AI282" s="122"/>
      <c r="AJ282" s="6"/>
      <c r="AK282" s="6"/>
      <c r="AL282" s="6"/>
      <c r="AM282" s="6"/>
    </row>
    <row r="283" spans="2:42" ht="15.9" customHeight="1">
      <c r="B283" s="124" t="s">
        <v>289</v>
      </c>
      <c r="C283" s="137" t="s">
        <v>285</v>
      </c>
      <c r="D283" s="173">
        <v>0.9</v>
      </c>
      <c r="E283" s="173">
        <v>0.9</v>
      </c>
      <c r="F283" s="173">
        <v>0.9</v>
      </c>
      <c r="G283" s="173">
        <v>0.9</v>
      </c>
      <c r="H283" s="173">
        <v>0.9</v>
      </c>
      <c r="I283" s="173">
        <v>0.9</v>
      </c>
      <c r="J283" s="173">
        <v>0.9</v>
      </c>
      <c r="K283" s="173">
        <v>0.9</v>
      </c>
      <c r="L283" s="173">
        <v>0.9</v>
      </c>
      <c r="M283" s="173">
        <v>0.9</v>
      </c>
      <c r="N283" s="173">
        <v>0.9</v>
      </c>
      <c r="O283" s="173">
        <v>0.9</v>
      </c>
      <c r="P283" s="173">
        <v>0.9</v>
      </c>
      <c r="Q283" s="173">
        <v>0.9</v>
      </c>
      <c r="R283" s="173">
        <v>0.9</v>
      </c>
      <c r="S283" s="173">
        <v>0.9</v>
      </c>
      <c r="T283" s="173">
        <v>0.9</v>
      </c>
      <c r="U283" s="173">
        <v>0.9</v>
      </c>
      <c r="V283" s="173">
        <v>0.9</v>
      </c>
      <c r="W283" s="173">
        <v>0.9</v>
      </c>
      <c r="X283" s="173">
        <v>0.9</v>
      </c>
      <c r="Y283" s="173">
        <v>0.9</v>
      </c>
      <c r="Z283" s="173">
        <v>0.9</v>
      </c>
      <c r="AA283" s="102">
        <v>0.9</v>
      </c>
      <c r="AB283" s="102">
        <v>0.9</v>
      </c>
      <c r="AC283" s="102">
        <v>0.9</v>
      </c>
      <c r="AD283" s="102">
        <v>0.9</v>
      </c>
      <c r="AE283" s="102">
        <v>0.9</v>
      </c>
      <c r="AF283" s="102">
        <v>0.9</v>
      </c>
      <c r="AG283" s="102">
        <v>0.9</v>
      </c>
      <c r="AH283" s="102">
        <v>0.9</v>
      </c>
      <c r="AI283" s="122"/>
      <c r="AJ283" s="6"/>
      <c r="AK283" s="6"/>
      <c r="AL283" s="6"/>
      <c r="AM283" s="6"/>
    </row>
    <row r="284" spans="2:42" ht="15.9" customHeight="1">
      <c r="B284" s="124" t="s">
        <v>290</v>
      </c>
      <c r="C284" s="137" t="s">
        <v>285</v>
      </c>
      <c r="D284" s="450" t="s">
        <v>291</v>
      </c>
      <c r="E284" s="451"/>
      <c r="F284" s="451"/>
      <c r="G284" s="451"/>
      <c r="H284" s="451"/>
      <c r="I284" s="451"/>
      <c r="J284" s="451"/>
      <c r="K284" s="451"/>
      <c r="L284" s="451"/>
      <c r="M284" s="451"/>
      <c r="N284" s="451"/>
      <c r="O284" s="451"/>
      <c r="P284" s="451"/>
      <c r="Q284" s="451"/>
      <c r="R284" s="451"/>
      <c r="S284" s="451"/>
      <c r="T284" s="451"/>
      <c r="U284" s="451"/>
      <c r="V284" s="451"/>
      <c r="W284" s="451"/>
      <c r="X284" s="451"/>
      <c r="Y284" s="451"/>
      <c r="Z284" s="451"/>
      <c r="AA284" s="451"/>
      <c r="AB284" s="451"/>
      <c r="AC284" s="451"/>
      <c r="AD284" s="451"/>
      <c r="AE284" s="451"/>
      <c r="AF284" s="451"/>
      <c r="AG284" s="451"/>
      <c r="AH284" s="452"/>
      <c r="AI284" s="1"/>
    </row>
    <row r="285" spans="2:42" ht="15.9" customHeight="1">
      <c r="B285" s="124" t="s">
        <v>292</v>
      </c>
      <c r="C285" s="137" t="s">
        <v>285</v>
      </c>
      <c r="D285" s="173">
        <v>0.9</v>
      </c>
      <c r="E285" s="173">
        <v>0.9</v>
      </c>
      <c r="F285" s="173">
        <v>0.9</v>
      </c>
      <c r="G285" s="173">
        <v>0.9</v>
      </c>
      <c r="H285" s="173">
        <v>0.9</v>
      </c>
      <c r="I285" s="173">
        <v>0.9</v>
      </c>
      <c r="J285" s="173">
        <v>0.9</v>
      </c>
      <c r="K285" s="173">
        <v>0.9</v>
      </c>
      <c r="L285" s="173">
        <v>0.9</v>
      </c>
      <c r="M285" s="173">
        <v>0.9</v>
      </c>
      <c r="N285" s="173">
        <v>0.9</v>
      </c>
      <c r="O285" s="173">
        <v>0.9</v>
      </c>
      <c r="P285" s="173">
        <v>0.9</v>
      </c>
      <c r="Q285" s="173">
        <v>0.9</v>
      </c>
      <c r="R285" s="173">
        <v>0.9</v>
      </c>
      <c r="S285" s="173">
        <v>0.9</v>
      </c>
      <c r="T285" s="173">
        <v>0.9</v>
      </c>
      <c r="U285" s="173">
        <v>0.9</v>
      </c>
      <c r="V285" s="173">
        <v>0.9</v>
      </c>
      <c r="W285" s="173">
        <v>0.9</v>
      </c>
      <c r="X285" s="173">
        <v>0.9</v>
      </c>
      <c r="Y285" s="173">
        <v>0.9</v>
      </c>
      <c r="Z285" s="173">
        <v>0.9</v>
      </c>
      <c r="AA285" s="102">
        <v>0.9</v>
      </c>
      <c r="AB285" s="102">
        <v>0.9</v>
      </c>
      <c r="AC285" s="102">
        <v>0.9</v>
      </c>
      <c r="AD285" s="102">
        <v>0.9</v>
      </c>
      <c r="AE285" s="102">
        <v>0.9</v>
      </c>
      <c r="AF285" s="102">
        <v>0.9</v>
      </c>
      <c r="AG285" s="102">
        <v>0.9</v>
      </c>
      <c r="AH285" s="102">
        <v>0.9</v>
      </c>
      <c r="AI285" s="1"/>
    </row>
    <row r="286" spans="2:42" ht="15.9" customHeight="1">
      <c r="B286" s="222" t="s">
        <v>293</v>
      </c>
      <c r="C286" s="150" t="s">
        <v>230</v>
      </c>
      <c r="D286" s="151">
        <v>0.73139221483304717</v>
      </c>
      <c r="E286" s="151" t="s">
        <v>473</v>
      </c>
      <c r="F286" s="151">
        <v>21.941766444991416</v>
      </c>
      <c r="G286" s="151">
        <v>142.62148189244417</v>
      </c>
      <c r="H286" s="151">
        <v>245.01639196907078</v>
      </c>
      <c r="I286" s="151">
        <v>270.61511948822744</v>
      </c>
      <c r="J286" s="151">
        <v>264.10495987570835</v>
      </c>
      <c r="K286" s="151">
        <v>294.4565908327267</v>
      </c>
      <c r="L286" s="151">
        <v>272.04461910244851</v>
      </c>
      <c r="M286" s="151">
        <v>273.31824752772332</v>
      </c>
      <c r="N286" s="151">
        <v>282.71458393162396</v>
      </c>
      <c r="O286" s="151">
        <v>219.92074504843313</v>
      </c>
      <c r="P286" s="151">
        <v>213.48964371045017</v>
      </c>
      <c r="Q286" s="151">
        <v>206.32061957507008</v>
      </c>
      <c r="R286" s="151">
        <v>232.77072347963076</v>
      </c>
      <c r="S286" s="151">
        <v>223.97577971716925</v>
      </c>
      <c r="T286" s="151">
        <v>242.72335247993681</v>
      </c>
      <c r="U286" s="151">
        <v>262.77787342971925</v>
      </c>
      <c r="V286" s="151">
        <v>234.20692864183877</v>
      </c>
      <c r="W286" s="151">
        <v>149.81006359248079</v>
      </c>
      <c r="X286" s="151">
        <v>164.92711200055876</v>
      </c>
      <c r="Y286" s="151">
        <v>142.19160538011073</v>
      </c>
      <c r="Z286" s="151">
        <v>121.62745052291997</v>
      </c>
      <c r="AA286" s="151">
        <v>109.24075921440111</v>
      </c>
      <c r="AB286" s="151">
        <v>112.89397430008549</v>
      </c>
      <c r="AC286" s="151">
        <v>113.0815577772003</v>
      </c>
      <c r="AD286" s="151">
        <v>117.33322989930085</v>
      </c>
      <c r="AE286" s="151">
        <v>123.12696329684331</v>
      </c>
      <c r="AF286" s="151">
        <v>112.73736667571465</v>
      </c>
      <c r="AG286" s="151">
        <v>99.411463931774946</v>
      </c>
      <c r="AH286" s="151">
        <v>108.22257951868805</v>
      </c>
      <c r="AI286" s="120"/>
    </row>
    <row r="287" spans="2:42" ht="15.9" customHeight="1">
      <c r="B287" s="222" t="s">
        <v>294</v>
      </c>
      <c r="C287" s="150" t="s">
        <v>230</v>
      </c>
      <c r="D287" s="151">
        <v>1423.4313191740412</v>
      </c>
      <c r="E287" s="151">
        <v>1648.1836327278372</v>
      </c>
      <c r="F287" s="151">
        <v>1685.6423516534699</v>
      </c>
      <c r="G287" s="151">
        <v>2434.8167301661233</v>
      </c>
      <c r="H287" s="151">
        <v>2996.6975140506133</v>
      </c>
      <c r="I287" s="151">
        <v>3933.1654871914297</v>
      </c>
      <c r="J287" s="151">
        <v>4620.6895351792009</v>
      </c>
      <c r="K287" s="151">
        <v>5803.9204889376351</v>
      </c>
      <c r="L287" s="151">
        <v>5887.6350313287267</v>
      </c>
      <c r="M287" s="151">
        <v>6282.3805660741227</v>
      </c>
      <c r="N287" s="151">
        <v>6771.4719610404945</v>
      </c>
      <c r="O287" s="151">
        <v>5204.2758578653556</v>
      </c>
      <c r="P287" s="151">
        <v>5186.6022711831438</v>
      </c>
      <c r="Q287" s="151">
        <v>5138.3584990482786</v>
      </c>
      <c r="R287" s="151">
        <v>5433.2456075833979</v>
      </c>
      <c r="S287" s="151">
        <v>4594.1136966449412</v>
      </c>
      <c r="T287" s="151">
        <v>4934.7855812000926</v>
      </c>
      <c r="U287" s="151">
        <v>4432.8835937950025</v>
      </c>
      <c r="V287" s="151">
        <v>3338.8950097896773</v>
      </c>
      <c r="W287" s="151">
        <v>2109.0788710434817</v>
      </c>
      <c r="X287" s="151">
        <v>2214.33318596243</v>
      </c>
      <c r="Y287" s="151">
        <v>1863.3271886046591</v>
      </c>
      <c r="Z287" s="151">
        <v>1624.1721536369046</v>
      </c>
      <c r="AA287" s="151">
        <v>1555.7323503258608</v>
      </c>
      <c r="AB287" s="151">
        <v>1616.8578402526341</v>
      </c>
      <c r="AC287" s="151">
        <v>1582.2223403535763</v>
      </c>
      <c r="AD287" s="151">
        <v>1721.2705607226765</v>
      </c>
      <c r="AE287" s="151">
        <v>1846.9504580691764</v>
      </c>
      <c r="AF287" s="151">
        <v>1776.3238205490177</v>
      </c>
      <c r="AG287" s="151">
        <v>1676.4576298951356</v>
      </c>
      <c r="AH287" s="151">
        <v>1810.5034653133639</v>
      </c>
      <c r="AI287" s="120"/>
    </row>
    <row r="288" spans="2:42" ht="15.9" customHeight="1">
      <c r="B288" s="222" t="s">
        <v>295</v>
      </c>
      <c r="C288" s="150" t="s">
        <v>230</v>
      </c>
      <c r="D288" s="151">
        <v>309.08672287996046</v>
      </c>
      <c r="E288" s="151">
        <v>345.44986674819108</v>
      </c>
      <c r="F288" s="151">
        <v>381.81301061642176</v>
      </c>
      <c r="G288" s="151">
        <v>381.81301061642176</v>
      </c>
      <c r="H288" s="151">
        <v>363.63143868230645</v>
      </c>
      <c r="I288" s="151">
        <v>399.99458255053707</v>
      </c>
      <c r="J288" s="151">
        <v>429.41845247341388</v>
      </c>
      <c r="K288" s="151">
        <v>529.88919035603283</v>
      </c>
      <c r="L288" s="151">
        <v>533.46666379988676</v>
      </c>
      <c r="M288" s="151">
        <v>551.67430148685253</v>
      </c>
      <c r="N288" s="151">
        <v>628.71282554988102</v>
      </c>
      <c r="O288" s="151">
        <v>463.75076011900035</v>
      </c>
      <c r="P288" s="151">
        <v>493.96513327880575</v>
      </c>
      <c r="Q288" s="151">
        <v>516.44690280712837</v>
      </c>
      <c r="R288" s="151">
        <v>587.95071971543689</v>
      </c>
      <c r="S288" s="151">
        <v>540.20721733431947</v>
      </c>
      <c r="T288" s="151">
        <v>463.35255030968517</v>
      </c>
      <c r="U288" s="151">
        <v>430.60346807507943</v>
      </c>
      <c r="V288" s="151">
        <v>328.61800191316979</v>
      </c>
      <c r="W288" s="151">
        <v>210.92295218847789</v>
      </c>
      <c r="X288" s="151">
        <v>224.78611040704504</v>
      </c>
      <c r="Y288" s="151">
        <v>196.49758447274104</v>
      </c>
      <c r="Z288" s="151">
        <v>183.54560330370327</v>
      </c>
      <c r="AA288" s="151">
        <v>181.46430338562618</v>
      </c>
      <c r="AB288" s="151">
        <v>174.75512481269493</v>
      </c>
      <c r="AC288" s="151">
        <v>183.9720882131663</v>
      </c>
      <c r="AD288" s="151">
        <v>192.14661087866108</v>
      </c>
      <c r="AE288" s="151">
        <v>199.94661087866109</v>
      </c>
      <c r="AF288" s="151">
        <v>182.11201321872505</v>
      </c>
      <c r="AG288" s="151">
        <v>173.78444552715186</v>
      </c>
      <c r="AH288" s="151">
        <v>185.42508395751696</v>
      </c>
      <c r="AI288" s="120"/>
    </row>
    <row r="289" spans="2:39" ht="15.9" customHeight="1">
      <c r="B289" s="222" t="s">
        <v>296</v>
      </c>
      <c r="C289" s="150" t="s">
        <v>230</v>
      </c>
      <c r="D289" s="151">
        <v>27.288840724840902</v>
      </c>
      <c r="E289" s="151">
        <v>27.288840724840902</v>
      </c>
      <c r="F289" s="151">
        <v>27.288840724840902</v>
      </c>
      <c r="G289" s="151">
        <v>36.385120966454537</v>
      </c>
      <c r="H289" s="151">
        <v>63.673961691295439</v>
      </c>
      <c r="I289" s="151">
        <v>168.28118446985215</v>
      </c>
      <c r="J289" s="151">
        <v>168.94687182126322</v>
      </c>
      <c r="K289" s="151">
        <v>124.28927462496232</v>
      </c>
      <c r="L289" s="151">
        <v>118.69780575146663</v>
      </c>
      <c r="M289" s="151">
        <v>211.58263805349833</v>
      </c>
      <c r="N289" s="151">
        <v>99.55017386893384</v>
      </c>
      <c r="O289" s="151">
        <v>117.22935642846208</v>
      </c>
      <c r="P289" s="151">
        <v>166.52600766236583</v>
      </c>
      <c r="Q289" s="151">
        <v>130.33130915908129</v>
      </c>
      <c r="R289" s="151">
        <v>181.53149160564004</v>
      </c>
      <c r="S289" s="151">
        <v>161.03926756079997</v>
      </c>
      <c r="T289" s="151">
        <v>193.15992933054008</v>
      </c>
      <c r="U289" s="151">
        <v>245.16117660003863</v>
      </c>
      <c r="V289" s="151">
        <v>227.29132105209004</v>
      </c>
      <c r="W289" s="151">
        <v>182.13178385376023</v>
      </c>
      <c r="X289" s="151">
        <v>190.69287786193343</v>
      </c>
      <c r="Y289" s="151">
        <v>174.82296773663998</v>
      </c>
      <c r="Z289" s="151">
        <v>177.03201767288814</v>
      </c>
      <c r="AA289" s="151">
        <v>109.77620623594511</v>
      </c>
      <c r="AB289" s="151">
        <v>132.00954704763009</v>
      </c>
      <c r="AC289" s="151">
        <v>144.65359425170817</v>
      </c>
      <c r="AD289" s="151">
        <v>183.10202622525753</v>
      </c>
      <c r="AE289" s="151">
        <v>193.74117577693394</v>
      </c>
      <c r="AF289" s="151">
        <v>203.39843725924351</v>
      </c>
      <c r="AG289" s="151">
        <v>223.52575424064213</v>
      </c>
      <c r="AH289" s="151">
        <v>254.72946354031961</v>
      </c>
      <c r="AI289" s="120"/>
    </row>
    <row r="290" spans="2:39" ht="13.5" customHeight="1">
      <c r="B290" s="228"/>
      <c r="C290" s="228"/>
      <c r="D290" s="1"/>
      <c r="E290" s="1"/>
      <c r="F290" s="1"/>
      <c r="G290" s="1"/>
      <c r="H290" s="1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211"/>
      <c r="AH290" s="228"/>
      <c r="AI290" s="1"/>
      <c r="AL290" s="22"/>
    </row>
    <row r="291" spans="2:39" ht="13.5" customHeight="1">
      <c r="B291" s="23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2:39" ht="13.5" customHeight="1">
      <c r="B292" s="225" t="s">
        <v>437</v>
      </c>
      <c r="C292" s="6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2:39" ht="15" customHeight="1">
      <c r="B293" s="126" t="s">
        <v>135</v>
      </c>
      <c r="C293" s="126" t="s">
        <v>136</v>
      </c>
      <c r="D293" s="127">
        <v>1990</v>
      </c>
      <c r="E293" s="127">
        <f t="shared" ref="E293:R293" si="528">D293+1</f>
        <v>1991</v>
      </c>
      <c r="F293" s="127">
        <f t="shared" si="528"/>
        <v>1992</v>
      </c>
      <c r="G293" s="127">
        <f t="shared" si="528"/>
        <v>1993</v>
      </c>
      <c r="H293" s="127">
        <f t="shared" si="528"/>
        <v>1994</v>
      </c>
      <c r="I293" s="127">
        <f t="shared" si="528"/>
        <v>1995</v>
      </c>
      <c r="J293" s="127">
        <f t="shared" si="528"/>
        <v>1996</v>
      </c>
      <c r="K293" s="127">
        <f t="shared" si="528"/>
        <v>1997</v>
      </c>
      <c r="L293" s="127">
        <f t="shared" si="528"/>
        <v>1998</v>
      </c>
      <c r="M293" s="127">
        <f t="shared" si="528"/>
        <v>1999</v>
      </c>
      <c r="N293" s="127">
        <f t="shared" si="528"/>
        <v>2000</v>
      </c>
      <c r="O293" s="127">
        <f t="shared" si="528"/>
        <v>2001</v>
      </c>
      <c r="P293" s="127">
        <f t="shared" si="528"/>
        <v>2002</v>
      </c>
      <c r="Q293" s="127">
        <f t="shared" si="528"/>
        <v>2003</v>
      </c>
      <c r="R293" s="127">
        <f t="shared" si="528"/>
        <v>2004</v>
      </c>
      <c r="S293" s="127">
        <f t="shared" ref="S293:AH293" si="529">R293+1</f>
        <v>2005</v>
      </c>
      <c r="T293" s="127">
        <f t="shared" si="529"/>
        <v>2006</v>
      </c>
      <c r="U293" s="127">
        <f t="shared" si="529"/>
        <v>2007</v>
      </c>
      <c r="V293" s="127">
        <f t="shared" si="529"/>
        <v>2008</v>
      </c>
      <c r="W293" s="127">
        <f t="shared" si="529"/>
        <v>2009</v>
      </c>
      <c r="X293" s="127">
        <f t="shared" si="529"/>
        <v>2010</v>
      </c>
      <c r="Y293" s="127">
        <f t="shared" si="529"/>
        <v>2011</v>
      </c>
      <c r="Z293" s="127">
        <f t="shared" si="529"/>
        <v>2012</v>
      </c>
      <c r="AA293" s="127">
        <f t="shared" si="529"/>
        <v>2013</v>
      </c>
      <c r="AB293" s="127">
        <f t="shared" si="529"/>
        <v>2014</v>
      </c>
      <c r="AC293" s="127">
        <f t="shared" si="529"/>
        <v>2015</v>
      </c>
      <c r="AD293" s="127">
        <f t="shared" si="529"/>
        <v>2016</v>
      </c>
      <c r="AE293" s="127">
        <f t="shared" si="529"/>
        <v>2017</v>
      </c>
      <c r="AF293" s="127">
        <f t="shared" si="529"/>
        <v>2018</v>
      </c>
      <c r="AG293" s="127">
        <f t="shared" si="529"/>
        <v>2019</v>
      </c>
      <c r="AH293" s="127">
        <f t="shared" si="529"/>
        <v>2020</v>
      </c>
      <c r="AI293" s="1"/>
    </row>
    <row r="294" spans="2:39" ht="15.9" customHeight="1">
      <c r="B294" s="146" t="s">
        <v>276</v>
      </c>
      <c r="C294" s="147" t="s">
        <v>277</v>
      </c>
      <c r="D294" s="152">
        <v>2.7027027027027027E-4</v>
      </c>
      <c r="E294" s="93">
        <v>0</v>
      </c>
      <c r="F294" s="123">
        <v>8.1081081081081086E-3</v>
      </c>
      <c r="G294" s="148">
        <v>5.2702702702702706E-2</v>
      </c>
      <c r="H294" s="148">
        <v>9.0540540540540546E-2</v>
      </c>
      <c r="I294" s="148">
        <v>0.1</v>
      </c>
      <c r="J294" s="148">
        <v>9.9000000000000005E-2</v>
      </c>
      <c r="K294" s="148">
        <v>0.315</v>
      </c>
      <c r="L294" s="148">
        <v>0.29799999999999999</v>
      </c>
      <c r="M294" s="148">
        <v>1.407</v>
      </c>
      <c r="N294" s="148">
        <v>0.69</v>
      </c>
      <c r="O294" s="148">
        <v>1.0249999999999999</v>
      </c>
      <c r="P294" s="148">
        <v>1.256</v>
      </c>
      <c r="Q294" s="148">
        <v>1.3420000000000001</v>
      </c>
      <c r="R294" s="148">
        <v>1.5920000000000001</v>
      </c>
      <c r="S294" s="148">
        <v>1.6459999999999999</v>
      </c>
      <c r="T294" s="148">
        <v>1.5960000000000001</v>
      </c>
      <c r="U294" s="148">
        <v>1.6525999999999998</v>
      </c>
      <c r="V294" s="148">
        <v>1.5465134944493846</v>
      </c>
      <c r="W294" s="148">
        <v>1.0746663404021408</v>
      </c>
      <c r="X294" s="148">
        <v>1.097</v>
      </c>
      <c r="Y294" s="148">
        <v>1.1930000000000001</v>
      </c>
      <c r="Z294" s="148">
        <v>1.0309999999999999</v>
      </c>
      <c r="AA294" s="148">
        <v>1.3</v>
      </c>
      <c r="AB294" s="148">
        <v>1.504</v>
      </c>
      <c r="AC294" s="148">
        <v>1.13055964</v>
      </c>
      <c r="AD294" s="148">
        <v>1.1359999999999999</v>
      </c>
      <c r="AE294" s="148">
        <v>1.095</v>
      </c>
      <c r="AF294" s="148">
        <v>1.3049999999999999</v>
      </c>
      <c r="AG294" s="148">
        <v>1.1599999999999999</v>
      </c>
      <c r="AH294" s="148">
        <v>0.91500000000000004</v>
      </c>
      <c r="AI294" s="199"/>
    </row>
    <row r="295" spans="2:39" ht="15.9" customHeight="1">
      <c r="B295" s="146" t="s">
        <v>278</v>
      </c>
      <c r="C295" s="147" t="s">
        <v>277</v>
      </c>
      <c r="D295" s="148">
        <v>7.4881714285714285</v>
      </c>
      <c r="E295" s="148">
        <v>8.670514285714285</v>
      </c>
      <c r="F295" s="148">
        <v>8.8675714285714271</v>
      </c>
      <c r="G295" s="148">
        <v>12.808714285714286</v>
      </c>
      <c r="H295" s="148">
        <v>15.764571428571427</v>
      </c>
      <c r="I295" s="148">
        <v>20.690999999999999</v>
      </c>
      <c r="J295" s="148">
        <v>19.201000000000001</v>
      </c>
      <c r="K295" s="148">
        <v>36.106000000000002</v>
      </c>
      <c r="L295" s="148">
        <v>39.572000000000003</v>
      </c>
      <c r="M295" s="148">
        <v>48.100999999999999</v>
      </c>
      <c r="N295" s="148">
        <v>47.317</v>
      </c>
      <c r="O295" s="148">
        <v>30.853000000000002</v>
      </c>
      <c r="P295" s="148">
        <v>40.97</v>
      </c>
      <c r="Q295" s="148">
        <v>46.600999999999999</v>
      </c>
      <c r="R295" s="148">
        <v>64.951999999999998</v>
      </c>
      <c r="S295" s="148">
        <v>77.787999999999997</v>
      </c>
      <c r="T295" s="148">
        <v>86.470300000000009</v>
      </c>
      <c r="U295" s="148">
        <v>80.364087142857144</v>
      </c>
      <c r="V295" s="148">
        <v>69.257182347691042</v>
      </c>
      <c r="W295" s="148">
        <v>51.917090343038986</v>
      </c>
      <c r="X295" s="148">
        <v>93.743799999999993</v>
      </c>
      <c r="Y295" s="148">
        <v>124.292</v>
      </c>
      <c r="Z295" s="148">
        <v>121.12127142857143</v>
      </c>
      <c r="AA295" s="148">
        <v>154.52020999999999</v>
      </c>
      <c r="AB295" s="148">
        <v>191.66333333333333</v>
      </c>
      <c r="AC295" s="148">
        <v>177.05038999999999</v>
      </c>
      <c r="AD295" s="148">
        <v>151.8399</v>
      </c>
      <c r="AE295" s="148">
        <v>184.97499999999999</v>
      </c>
      <c r="AF295" s="148">
        <v>176.40379999999999</v>
      </c>
      <c r="AG295" s="148">
        <v>163.95650000000001</v>
      </c>
      <c r="AH295" s="148">
        <v>174.9282</v>
      </c>
      <c r="AI295" s="1"/>
    </row>
    <row r="296" spans="2:39" ht="15.9" customHeight="1">
      <c r="B296" s="146" t="s">
        <v>279</v>
      </c>
      <c r="C296" s="147" t="s">
        <v>277</v>
      </c>
      <c r="D296" s="148">
        <v>0.13028571428571428</v>
      </c>
      <c r="E296" s="148">
        <v>0.15085714285714286</v>
      </c>
      <c r="F296" s="148">
        <v>0.15428571428571428</v>
      </c>
      <c r="G296" s="148">
        <v>0.22285714285714286</v>
      </c>
      <c r="H296" s="148">
        <v>0.2742857142857143</v>
      </c>
      <c r="I296" s="148">
        <v>0.36</v>
      </c>
      <c r="J296" s="148">
        <v>0.623</v>
      </c>
      <c r="K296" s="148">
        <v>1.008</v>
      </c>
      <c r="L296" s="148">
        <v>1.1399999999999999</v>
      </c>
      <c r="M296" s="148">
        <v>1.8109999999999999</v>
      </c>
      <c r="N296" s="148">
        <v>2.706</v>
      </c>
      <c r="O296" s="148">
        <v>3.9140000000000001</v>
      </c>
      <c r="P296" s="148">
        <v>3.4319999999999999</v>
      </c>
      <c r="Q296" s="148">
        <v>4.7370000000000001</v>
      </c>
      <c r="R296" s="148">
        <v>9.3239999999999998</v>
      </c>
      <c r="S296" s="148">
        <v>9.8559999999999999</v>
      </c>
      <c r="T296" s="148">
        <v>8.7059999999999995</v>
      </c>
      <c r="U296" s="148">
        <v>5.2073</v>
      </c>
      <c r="V296" s="148">
        <v>4.0774400000000002</v>
      </c>
      <c r="W296" s="148">
        <v>2.3182879999999999</v>
      </c>
      <c r="X296" s="93">
        <v>0</v>
      </c>
      <c r="Y296" s="93">
        <v>0</v>
      </c>
      <c r="Z296" s="93">
        <v>0</v>
      </c>
      <c r="AA296" s="93">
        <v>0</v>
      </c>
      <c r="AB296" s="93">
        <v>0</v>
      </c>
      <c r="AC296" s="93">
        <v>0</v>
      </c>
      <c r="AD296" s="93">
        <v>0</v>
      </c>
      <c r="AE296" s="93">
        <v>0</v>
      </c>
      <c r="AF296" s="93">
        <v>0</v>
      </c>
      <c r="AG296" s="93">
        <v>0</v>
      </c>
      <c r="AH296" s="93">
        <v>0</v>
      </c>
      <c r="AI296" s="1"/>
    </row>
    <row r="297" spans="2:39" ht="15.9" customHeight="1">
      <c r="B297" s="146" t="s">
        <v>281</v>
      </c>
      <c r="C297" s="147" t="s">
        <v>277</v>
      </c>
      <c r="D297" s="93">
        <v>0</v>
      </c>
      <c r="E297" s="93">
        <v>0</v>
      </c>
      <c r="F297" s="93">
        <v>0</v>
      </c>
      <c r="G297" s="93">
        <v>0</v>
      </c>
      <c r="H297" s="93">
        <v>0</v>
      </c>
      <c r="I297" s="93">
        <v>0</v>
      </c>
      <c r="J297" s="93">
        <v>0</v>
      </c>
      <c r="K297" s="93">
        <v>0</v>
      </c>
      <c r="L297" s="93">
        <v>0</v>
      </c>
      <c r="M297" s="93">
        <v>0</v>
      </c>
      <c r="N297" s="93">
        <v>0</v>
      </c>
      <c r="O297" s="93">
        <v>0</v>
      </c>
      <c r="P297" s="149">
        <v>3.4000000000000002E-2</v>
      </c>
      <c r="Q297" s="148">
        <v>0.498</v>
      </c>
      <c r="R297" s="148">
        <v>0.82199999999999995</v>
      </c>
      <c r="S297" s="148">
        <v>0.83499999999999996</v>
      </c>
      <c r="T297" s="148">
        <v>1.238</v>
      </c>
      <c r="U297" s="148">
        <v>1.9969000000000001</v>
      </c>
      <c r="V297" s="148">
        <v>1.8613868507992968</v>
      </c>
      <c r="W297" s="148">
        <v>1.6630796352048933</v>
      </c>
      <c r="X297" s="148">
        <v>1.63</v>
      </c>
      <c r="Y297" s="148">
        <v>1.899</v>
      </c>
      <c r="Z297" s="148">
        <v>1.728</v>
      </c>
      <c r="AA297" s="148">
        <v>1.38</v>
      </c>
      <c r="AB297" s="148">
        <v>1.77</v>
      </c>
      <c r="AC297" s="148">
        <v>1.08</v>
      </c>
      <c r="AD297" s="148">
        <v>1.1115999999999999</v>
      </c>
      <c r="AE297" s="148">
        <v>1.105</v>
      </c>
      <c r="AF297" s="148">
        <v>0.61799999999999999</v>
      </c>
      <c r="AG297" s="148">
        <v>0.92</v>
      </c>
      <c r="AH297" s="148">
        <v>0.86</v>
      </c>
      <c r="AI297" s="1"/>
    </row>
    <row r="298" spans="2:39" ht="15.9" customHeight="1">
      <c r="B298" s="146" t="s">
        <v>282</v>
      </c>
      <c r="C298" s="147" t="s">
        <v>277</v>
      </c>
      <c r="D298" s="148">
        <v>8.9033636363636361</v>
      </c>
      <c r="E298" s="148">
        <v>9.9508181818181818</v>
      </c>
      <c r="F298" s="148">
        <v>10.998272727272727</v>
      </c>
      <c r="G298" s="148">
        <v>10.998272727272727</v>
      </c>
      <c r="H298" s="148">
        <v>10.474545454545455</v>
      </c>
      <c r="I298" s="148">
        <v>11.522</v>
      </c>
      <c r="J298" s="148">
        <v>34.209000000000003</v>
      </c>
      <c r="K298" s="148">
        <v>47.188000000000002</v>
      </c>
      <c r="L298" s="148">
        <v>57.850999999999999</v>
      </c>
      <c r="M298" s="148">
        <v>80.441999999999993</v>
      </c>
      <c r="N298" s="148">
        <v>85.290999999999997</v>
      </c>
      <c r="O298" s="148">
        <v>83.325999999999993</v>
      </c>
      <c r="P298" s="148">
        <v>93.796999999999997</v>
      </c>
      <c r="Q298" s="148">
        <v>99.096999999999994</v>
      </c>
      <c r="R298" s="148">
        <v>100.98</v>
      </c>
      <c r="S298" s="148">
        <v>101.35599999999999</v>
      </c>
      <c r="T298" s="148">
        <v>106.5183</v>
      </c>
      <c r="U298" s="148">
        <v>117.35525625</v>
      </c>
      <c r="V298" s="148">
        <v>146.84802850799298</v>
      </c>
      <c r="W298" s="148">
        <v>127.10066485502679</v>
      </c>
      <c r="X298" s="148">
        <v>176.85</v>
      </c>
      <c r="Y298" s="148">
        <v>129.00276000000002</v>
      </c>
      <c r="Z298" s="148">
        <v>104.14489</v>
      </c>
      <c r="AA298" s="148">
        <v>107.3951</v>
      </c>
      <c r="AB298" s="148">
        <v>126.24646666666666</v>
      </c>
      <c r="AC298" s="148">
        <v>126.58677</v>
      </c>
      <c r="AD298" s="148">
        <v>109.56019999999999</v>
      </c>
      <c r="AE298" s="148">
        <v>116.40300000000001</v>
      </c>
      <c r="AF298" s="148">
        <v>117.01060000000001</v>
      </c>
      <c r="AG298" s="148">
        <v>98.630089999999996</v>
      </c>
      <c r="AH298" s="148">
        <v>95.146730000000005</v>
      </c>
      <c r="AI298" s="1"/>
    </row>
    <row r="299" spans="2:39" ht="15.9" customHeight="1">
      <c r="B299" s="146" t="s">
        <v>283</v>
      </c>
      <c r="C299" s="147" t="s">
        <v>277</v>
      </c>
      <c r="D299" s="148">
        <v>1.3143243243243243</v>
      </c>
      <c r="E299" s="148">
        <v>1.3143243243243243</v>
      </c>
      <c r="F299" s="148">
        <v>1.3143243243243243</v>
      </c>
      <c r="G299" s="148">
        <v>1.7524324324324323</v>
      </c>
      <c r="H299" s="148">
        <v>3.0667567567567566</v>
      </c>
      <c r="I299" s="148">
        <v>8.1050000000000004</v>
      </c>
      <c r="J299" s="148">
        <v>16.202999999999999</v>
      </c>
      <c r="K299" s="148">
        <v>30.516999999999999</v>
      </c>
      <c r="L299" s="148">
        <v>49.44</v>
      </c>
      <c r="M299" s="148">
        <v>77.861000000000004</v>
      </c>
      <c r="N299" s="148">
        <v>106.85</v>
      </c>
      <c r="O299" s="148">
        <v>102.35599999999999</v>
      </c>
      <c r="P299" s="148">
        <v>153.28800000000001</v>
      </c>
      <c r="Q299" s="148">
        <v>184.35300000000001</v>
      </c>
      <c r="R299" s="148">
        <v>226.08199999999999</v>
      </c>
      <c r="S299" s="148">
        <v>232.21899999999999</v>
      </c>
      <c r="T299" s="148">
        <v>296.00309999999996</v>
      </c>
      <c r="U299" s="148">
        <v>438.88513214285717</v>
      </c>
      <c r="V299" s="148">
        <v>556.05224388484339</v>
      </c>
      <c r="W299" s="148">
        <v>532.23516333611622</v>
      </c>
      <c r="X299" s="148">
        <v>764.07249999999999</v>
      </c>
      <c r="Y299" s="148">
        <v>718.03449999999998</v>
      </c>
      <c r="Z299" s="148">
        <v>668.048</v>
      </c>
      <c r="AA299" s="148">
        <v>783.7604</v>
      </c>
      <c r="AB299" s="148">
        <v>918.93290000000002</v>
      </c>
      <c r="AC299" s="148">
        <v>808.00624000000005</v>
      </c>
      <c r="AD299" s="148">
        <v>691.93970000000002</v>
      </c>
      <c r="AE299" s="148">
        <v>813.245</v>
      </c>
      <c r="AF299" s="148">
        <v>766.96290099999987</v>
      </c>
      <c r="AG299" s="148">
        <v>664.48850099999993</v>
      </c>
      <c r="AH299" s="148">
        <v>718.14150100000006</v>
      </c>
      <c r="AI299" s="1"/>
    </row>
    <row r="300" spans="2:39" ht="15.9" customHeight="1">
      <c r="B300" s="146" t="s">
        <v>284</v>
      </c>
      <c r="C300" s="137" t="s">
        <v>285</v>
      </c>
      <c r="D300" s="96">
        <v>0.9</v>
      </c>
      <c r="E300" s="96">
        <v>0.9</v>
      </c>
      <c r="F300" s="96">
        <v>0.9</v>
      </c>
      <c r="G300" s="96">
        <v>0.9</v>
      </c>
      <c r="H300" s="96">
        <v>0.9</v>
      </c>
      <c r="I300" s="96">
        <v>0.9</v>
      </c>
      <c r="J300" s="96">
        <v>0.9</v>
      </c>
      <c r="K300" s="96">
        <v>0.9</v>
      </c>
      <c r="L300" s="96">
        <v>0.9</v>
      </c>
      <c r="M300" s="96">
        <v>0.9</v>
      </c>
      <c r="N300" s="96">
        <v>0.9</v>
      </c>
      <c r="O300" s="96">
        <v>0.9</v>
      </c>
      <c r="P300" s="96">
        <v>0.9</v>
      </c>
      <c r="Q300" s="96">
        <v>0.9</v>
      </c>
      <c r="R300" s="96">
        <v>0.9</v>
      </c>
      <c r="S300" s="96">
        <v>0.9</v>
      </c>
      <c r="T300" s="96">
        <v>0.9</v>
      </c>
      <c r="U300" s="96">
        <v>0.9</v>
      </c>
      <c r="V300" s="96">
        <v>0.9</v>
      </c>
      <c r="W300" s="96">
        <v>0.9</v>
      </c>
      <c r="X300" s="96">
        <v>0.9</v>
      </c>
      <c r="Y300" s="96">
        <v>0.9</v>
      </c>
      <c r="Z300" s="96">
        <v>0.9</v>
      </c>
      <c r="AA300" s="96">
        <v>0.9</v>
      </c>
      <c r="AB300" s="96">
        <v>0.9</v>
      </c>
      <c r="AC300" s="96">
        <v>0.9</v>
      </c>
      <c r="AD300" s="96">
        <v>0.9</v>
      </c>
      <c r="AE300" s="96">
        <v>0.9</v>
      </c>
      <c r="AF300" s="96">
        <v>0.9</v>
      </c>
      <c r="AG300" s="96">
        <v>0.9</v>
      </c>
      <c r="AH300" s="96">
        <v>0.9</v>
      </c>
      <c r="AI300" s="1"/>
    </row>
    <row r="301" spans="2:39" ht="15.9" customHeight="1">
      <c r="B301" s="124" t="s">
        <v>286</v>
      </c>
      <c r="C301" s="137" t="s">
        <v>285</v>
      </c>
      <c r="D301" s="450" t="s">
        <v>297</v>
      </c>
      <c r="E301" s="451"/>
      <c r="F301" s="451"/>
      <c r="G301" s="451"/>
      <c r="H301" s="451"/>
      <c r="I301" s="451"/>
      <c r="J301" s="451"/>
      <c r="K301" s="451"/>
      <c r="L301" s="451"/>
      <c r="M301" s="451"/>
      <c r="N301" s="451"/>
      <c r="O301" s="451"/>
      <c r="P301" s="451"/>
      <c r="Q301" s="451"/>
      <c r="R301" s="451"/>
      <c r="S301" s="451"/>
      <c r="T301" s="451"/>
      <c r="U301" s="451"/>
      <c r="V301" s="451"/>
      <c r="W301" s="451"/>
      <c r="X301" s="451"/>
      <c r="Y301" s="451"/>
      <c r="Z301" s="451"/>
      <c r="AA301" s="451"/>
      <c r="AB301" s="451"/>
      <c r="AC301" s="451"/>
      <c r="AD301" s="451"/>
      <c r="AE301" s="451"/>
      <c r="AF301" s="451"/>
      <c r="AG301" s="451"/>
      <c r="AH301" s="452"/>
      <c r="AI301" s="121"/>
      <c r="AJ301" s="7"/>
      <c r="AK301" s="7"/>
    </row>
    <row r="302" spans="2:39" ht="15.9" customHeight="1">
      <c r="B302" s="124" t="s">
        <v>288</v>
      </c>
      <c r="C302" s="137" t="s">
        <v>285</v>
      </c>
      <c r="D302" s="96">
        <v>0.9</v>
      </c>
      <c r="E302" s="96">
        <v>0.9</v>
      </c>
      <c r="F302" s="96">
        <v>0.9</v>
      </c>
      <c r="G302" s="96">
        <v>0.9</v>
      </c>
      <c r="H302" s="96">
        <v>0.9</v>
      </c>
      <c r="I302" s="96">
        <v>0.9</v>
      </c>
      <c r="J302" s="96">
        <v>0.9</v>
      </c>
      <c r="K302" s="96">
        <v>0.9</v>
      </c>
      <c r="L302" s="96">
        <v>0.9</v>
      </c>
      <c r="M302" s="96">
        <v>0.9</v>
      </c>
      <c r="N302" s="96">
        <v>0.9</v>
      </c>
      <c r="O302" s="96">
        <v>0.9</v>
      </c>
      <c r="P302" s="96">
        <v>0.9</v>
      </c>
      <c r="Q302" s="96">
        <v>0.9</v>
      </c>
      <c r="R302" s="96">
        <v>0.9</v>
      </c>
      <c r="S302" s="96">
        <v>0.9</v>
      </c>
      <c r="T302" s="96">
        <v>0.9</v>
      </c>
      <c r="U302" s="96">
        <v>0.9</v>
      </c>
      <c r="V302" s="96">
        <v>0.9</v>
      </c>
      <c r="W302" s="96">
        <v>0.9</v>
      </c>
      <c r="X302" s="96">
        <v>0.9</v>
      </c>
      <c r="Y302" s="96">
        <v>0.9</v>
      </c>
      <c r="Z302" s="96">
        <v>0.9</v>
      </c>
      <c r="AA302" s="96">
        <v>0.9</v>
      </c>
      <c r="AB302" s="96">
        <v>0.9</v>
      </c>
      <c r="AC302" s="96">
        <v>0.9</v>
      </c>
      <c r="AD302" s="96">
        <v>0.9</v>
      </c>
      <c r="AE302" s="96">
        <v>0.9</v>
      </c>
      <c r="AF302" s="96">
        <v>0.9</v>
      </c>
      <c r="AG302" s="96">
        <v>0.9</v>
      </c>
      <c r="AH302" s="96">
        <v>0.9</v>
      </c>
      <c r="AI302" s="122"/>
      <c r="AJ302" s="6"/>
      <c r="AK302" s="6"/>
      <c r="AL302" s="6"/>
      <c r="AM302" s="6"/>
    </row>
    <row r="303" spans="2:39" ht="15.9" customHeight="1">
      <c r="B303" s="124" t="s">
        <v>289</v>
      </c>
      <c r="C303" s="137" t="s">
        <v>285</v>
      </c>
      <c r="D303" s="96">
        <v>0.95</v>
      </c>
      <c r="E303" s="96">
        <v>0.95</v>
      </c>
      <c r="F303" s="96">
        <v>0.95</v>
      </c>
      <c r="G303" s="96">
        <v>0.95</v>
      </c>
      <c r="H303" s="96">
        <v>0.95</v>
      </c>
      <c r="I303" s="96">
        <v>0.95</v>
      </c>
      <c r="J303" s="96">
        <v>0.95</v>
      </c>
      <c r="K303" s="96">
        <v>0.95</v>
      </c>
      <c r="L303" s="96">
        <v>0.95</v>
      </c>
      <c r="M303" s="96">
        <v>0.95</v>
      </c>
      <c r="N303" s="96">
        <v>0.95</v>
      </c>
      <c r="O303" s="96">
        <v>0.95</v>
      </c>
      <c r="P303" s="96">
        <v>0.95</v>
      </c>
      <c r="Q303" s="96">
        <v>0.95</v>
      </c>
      <c r="R303" s="96">
        <v>0.95</v>
      </c>
      <c r="S303" s="96">
        <v>0.95</v>
      </c>
      <c r="T303" s="96">
        <v>0.95</v>
      </c>
      <c r="U303" s="96">
        <v>0.95</v>
      </c>
      <c r="V303" s="96">
        <v>0.95</v>
      </c>
      <c r="W303" s="96">
        <v>0.95</v>
      </c>
      <c r="X303" s="96">
        <v>0.95</v>
      </c>
      <c r="Y303" s="96">
        <v>0.95</v>
      </c>
      <c r="Z303" s="96">
        <v>0.95</v>
      </c>
      <c r="AA303" s="96">
        <v>0.95</v>
      </c>
      <c r="AB303" s="96">
        <v>0.95</v>
      </c>
      <c r="AC303" s="96">
        <v>0.95</v>
      </c>
      <c r="AD303" s="96">
        <v>0.95</v>
      </c>
      <c r="AE303" s="96">
        <v>0.95</v>
      </c>
      <c r="AF303" s="96">
        <v>0.95</v>
      </c>
      <c r="AG303" s="96">
        <v>0.95</v>
      </c>
      <c r="AH303" s="96">
        <v>0.95</v>
      </c>
      <c r="AI303" s="122"/>
      <c r="AJ303" s="6"/>
      <c r="AK303" s="6"/>
      <c r="AL303" s="6"/>
      <c r="AM303" s="6"/>
    </row>
    <row r="304" spans="2:39" ht="15.9" customHeight="1">
      <c r="B304" s="124" t="s">
        <v>298</v>
      </c>
      <c r="C304" s="137" t="s">
        <v>285</v>
      </c>
      <c r="D304" s="450" t="s">
        <v>299</v>
      </c>
      <c r="E304" s="451"/>
      <c r="F304" s="451"/>
      <c r="G304" s="451"/>
      <c r="H304" s="451"/>
      <c r="I304" s="451"/>
      <c r="J304" s="451"/>
      <c r="K304" s="451"/>
      <c r="L304" s="451"/>
      <c r="M304" s="451"/>
      <c r="N304" s="451"/>
      <c r="O304" s="451"/>
      <c r="P304" s="451"/>
      <c r="Q304" s="451"/>
      <c r="R304" s="451"/>
      <c r="S304" s="451"/>
      <c r="T304" s="451"/>
      <c r="U304" s="451"/>
      <c r="V304" s="451"/>
      <c r="W304" s="451"/>
      <c r="X304" s="451"/>
      <c r="Y304" s="451"/>
      <c r="Z304" s="451"/>
      <c r="AA304" s="451"/>
      <c r="AB304" s="451"/>
      <c r="AC304" s="451"/>
      <c r="AD304" s="451"/>
      <c r="AE304" s="451"/>
      <c r="AF304" s="451"/>
      <c r="AG304" s="451"/>
      <c r="AH304" s="452"/>
      <c r="AI304" s="1"/>
    </row>
    <row r="305" spans="2:38" ht="15.9" customHeight="1">
      <c r="B305" s="124" t="s">
        <v>300</v>
      </c>
      <c r="C305" s="137" t="s">
        <v>285</v>
      </c>
      <c r="D305" s="96">
        <v>0.9</v>
      </c>
      <c r="E305" s="96">
        <v>0.9</v>
      </c>
      <c r="F305" s="96">
        <v>0.9</v>
      </c>
      <c r="G305" s="96">
        <v>0.9</v>
      </c>
      <c r="H305" s="96">
        <v>0.9</v>
      </c>
      <c r="I305" s="96">
        <v>0.9</v>
      </c>
      <c r="J305" s="96">
        <v>0.9</v>
      </c>
      <c r="K305" s="96">
        <v>0.9</v>
      </c>
      <c r="L305" s="96">
        <v>0.9</v>
      </c>
      <c r="M305" s="96">
        <v>0.9</v>
      </c>
      <c r="N305" s="96">
        <v>0.9</v>
      </c>
      <c r="O305" s="96">
        <v>0.9</v>
      </c>
      <c r="P305" s="96">
        <v>0.9</v>
      </c>
      <c r="Q305" s="96">
        <v>0.9</v>
      </c>
      <c r="R305" s="96">
        <v>0.9</v>
      </c>
      <c r="S305" s="96">
        <v>0.9</v>
      </c>
      <c r="T305" s="96">
        <v>0.9</v>
      </c>
      <c r="U305" s="96">
        <v>0.9</v>
      </c>
      <c r="V305" s="96">
        <v>0.9</v>
      </c>
      <c r="W305" s="96">
        <v>0.9</v>
      </c>
      <c r="X305" s="96">
        <v>0.9</v>
      </c>
      <c r="Y305" s="96">
        <v>0.9</v>
      </c>
      <c r="Z305" s="96">
        <v>0.9</v>
      </c>
      <c r="AA305" s="96">
        <v>0.9</v>
      </c>
      <c r="AB305" s="96">
        <v>0.9</v>
      </c>
      <c r="AC305" s="96">
        <v>0.9</v>
      </c>
      <c r="AD305" s="96">
        <v>0.9</v>
      </c>
      <c r="AE305" s="96">
        <v>0.9</v>
      </c>
      <c r="AF305" s="96">
        <v>0.9</v>
      </c>
      <c r="AG305" s="96">
        <v>0.9</v>
      </c>
      <c r="AH305" s="96">
        <v>0.9</v>
      </c>
      <c r="AI305" s="1"/>
    </row>
    <row r="306" spans="2:38" ht="15.9" customHeight="1">
      <c r="B306" s="222" t="s">
        <v>293</v>
      </c>
      <c r="C306" s="150" t="s">
        <v>230</v>
      </c>
      <c r="D306" s="153">
        <v>7.1999999999999994E-4</v>
      </c>
      <c r="E306" s="154" t="s">
        <v>473</v>
      </c>
      <c r="F306" s="155">
        <v>2.1599999999999998E-2</v>
      </c>
      <c r="G306" s="185">
        <v>0.1404</v>
      </c>
      <c r="H306" s="185">
        <v>0.24119999999999997</v>
      </c>
      <c r="I306" s="185">
        <v>0.26639999999999997</v>
      </c>
      <c r="J306" s="185">
        <v>0.26373599999999997</v>
      </c>
      <c r="K306" s="154">
        <v>0.83915999999999991</v>
      </c>
      <c r="L306" s="154">
        <v>0.7938719999999998</v>
      </c>
      <c r="M306" s="154">
        <v>3.7482479999999994</v>
      </c>
      <c r="N306" s="154">
        <v>1.8381599999999996</v>
      </c>
      <c r="O306" s="154">
        <v>1.1601719999999995</v>
      </c>
      <c r="P306" s="154">
        <v>1.9059321599999999</v>
      </c>
      <c r="Q306" s="154">
        <v>1.6534915199999995</v>
      </c>
      <c r="R306" s="154">
        <v>3.0454847999999992</v>
      </c>
      <c r="S306" s="154">
        <v>2.9782187999999992</v>
      </c>
      <c r="T306" s="154">
        <v>2.8293811199999999</v>
      </c>
      <c r="U306" s="154">
        <v>3.0619030319999987</v>
      </c>
      <c r="V306" s="154">
        <v>2.8337639806266082</v>
      </c>
      <c r="W306" s="154">
        <v>2.2982250411935596</v>
      </c>
      <c r="X306" s="154">
        <v>3.0209759999999988</v>
      </c>
      <c r="Y306" s="154">
        <v>3.2766933599999994</v>
      </c>
      <c r="Z306" s="154">
        <v>2.3886223199999996</v>
      </c>
      <c r="AA306" s="154">
        <v>2.3678164799999997</v>
      </c>
      <c r="AB306" s="154">
        <v>2.2596847199999992</v>
      </c>
      <c r="AC306" s="154">
        <v>1.9320286080959999</v>
      </c>
      <c r="AD306" s="154">
        <v>1.9343197439999993</v>
      </c>
      <c r="AE306" s="154">
        <v>1.9085050511999997</v>
      </c>
      <c r="AF306" s="154">
        <v>2.1510467999999987</v>
      </c>
      <c r="AG306" s="154">
        <v>1.76466024</v>
      </c>
      <c r="AH306" s="154">
        <v>1.2225895199999988</v>
      </c>
      <c r="AI306" s="120"/>
    </row>
    <row r="307" spans="2:38" ht="15.9" customHeight="1">
      <c r="B307" s="222" t="s">
        <v>294</v>
      </c>
      <c r="C307" s="150" t="s">
        <v>230</v>
      </c>
      <c r="D307" s="154">
        <v>31.349551817142864</v>
      </c>
      <c r="E307" s="154">
        <v>36.299481051428579</v>
      </c>
      <c r="F307" s="154">
        <v>37.124469257142863</v>
      </c>
      <c r="G307" s="154">
        <v>53.624233371428581</v>
      </c>
      <c r="H307" s="154">
        <v>65.999056457142871</v>
      </c>
      <c r="I307" s="154">
        <v>86.623761600000009</v>
      </c>
      <c r="J307" s="154">
        <v>83.564493030000008</v>
      </c>
      <c r="K307" s="154">
        <v>155.47203314999999</v>
      </c>
      <c r="L307" s="154">
        <v>170.73556505999997</v>
      </c>
      <c r="M307" s="154">
        <v>213.26413059000001</v>
      </c>
      <c r="N307" s="154">
        <v>214.09925130000002</v>
      </c>
      <c r="O307" s="154">
        <v>143.71019599500002</v>
      </c>
      <c r="P307" s="154">
        <v>181.6312546476</v>
      </c>
      <c r="Q307" s="154">
        <v>168.05832858720001</v>
      </c>
      <c r="R307" s="154">
        <v>179.20095742800001</v>
      </c>
      <c r="S307" s="154">
        <v>152.02520950049998</v>
      </c>
      <c r="T307" s="154">
        <v>157.5987248232</v>
      </c>
      <c r="U307" s="154">
        <v>106.94475620499857</v>
      </c>
      <c r="V307" s="154">
        <v>83.498187482089094</v>
      </c>
      <c r="W307" s="154">
        <v>39.3215491405386</v>
      </c>
      <c r="X307" s="154">
        <v>46.499902434000006</v>
      </c>
      <c r="Y307" s="154">
        <v>59.124586382099992</v>
      </c>
      <c r="Z307" s="154">
        <v>68.215217988985685</v>
      </c>
      <c r="AA307" s="154">
        <v>75.629352581999996</v>
      </c>
      <c r="AB307" s="154">
        <v>89.736041879099957</v>
      </c>
      <c r="AC307" s="154">
        <v>86.457609775786594</v>
      </c>
      <c r="AD307" s="154">
        <v>71.211340984783448</v>
      </c>
      <c r="AE307" s="154">
        <v>84.15648569302202</v>
      </c>
      <c r="AF307" s="154">
        <v>79.363502576100004</v>
      </c>
      <c r="AG307" s="154">
        <v>75.188432895300011</v>
      </c>
      <c r="AH307" s="154">
        <v>77.247482127300131</v>
      </c>
      <c r="AI307" s="120"/>
    </row>
    <row r="308" spans="2:38" ht="15.9" customHeight="1">
      <c r="B308" s="222" t="s">
        <v>295</v>
      </c>
      <c r="C308" s="150" t="s">
        <v>230</v>
      </c>
      <c r="D308" s="154">
        <v>109.61821309090909</v>
      </c>
      <c r="E308" s="154">
        <v>122.51447345454545</v>
      </c>
      <c r="F308" s="154">
        <v>135.41073381818182</v>
      </c>
      <c r="G308" s="154">
        <v>135.41073381818182</v>
      </c>
      <c r="H308" s="154">
        <v>128.96260363636364</v>
      </c>
      <c r="I308" s="154">
        <v>141.85886400000001</v>
      </c>
      <c r="J308" s="154">
        <v>412.20576</v>
      </c>
      <c r="K308" s="154">
        <v>535.65818400000001</v>
      </c>
      <c r="L308" s="154">
        <v>648.43610399999989</v>
      </c>
      <c r="M308" s="154">
        <v>868.22500319999983</v>
      </c>
      <c r="N308" s="154">
        <v>877.24231200000008</v>
      </c>
      <c r="O308" s="154">
        <v>824.01753599999984</v>
      </c>
      <c r="P308" s="154">
        <v>902.67397919999996</v>
      </c>
      <c r="Q308" s="154">
        <v>854.11668239999983</v>
      </c>
      <c r="R308" s="154">
        <v>850.10789520000003</v>
      </c>
      <c r="S308" s="154">
        <v>711.7616448</v>
      </c>
      <c r="T308" s="154">
        <v>572.43453429599992</v>
      </c>
      <c r="U308" s="154">
        <v>365.50986061500015</v>
      </c>
      <c r="V308" s="154">
        <v>295.92545091024112</v>
      </c>
      <c r="W308" s="154">
        <v>199.38995511990908</v>
      </c>
      <c r="X308" s="154">
        <v>268.87561199999993</v>
      </c>
      <c r="Y308" s="154">
        <v>197.92126051200003</v>
      </c>
      <c r="Z308" s="154">
        <v>172.04775256799999</v>
      </c>
      <c r="AA308" s="154">
        <v>169.84416311999996</v>
      </c>
      <c r="AB308" s="154">
        <v>191.07050255999999</v>
      </c>
      <c r="AC308" s="154">
        <v>191.25457106400009</v>
      </c>
      <c r="AD308" s="154">
        <v>156.59781138393578</v>
      </c>
      <c r="AE308" s="154">
        <v>162.66294903600007</v>
      </c>
      <c r="AF308" s="154">
        <v>166.91206032000014</v>
      </c>
      <c r="AG308" s="154">
        <v>147.151903608</v>
      </c>
      <c r="AH308" s="154">
        <v>138.77991597600032</v>
      </c>
      <c r="AI308" s="120"/>
    </row>
    <row r="309" spans="2:38" ht="15.9" customHeight="1">
      <c r="B309" s="222" t="s">
        <v>296</v>
      </c>
      <c r="C309" s="150" t="s">
        <v>230</v>
      </c>
      <c r="D309" s="154">
        <v>2.5318239528648654</v>
      </c>
      <c r="E309" s="154">
        <v>2.5318239528648654</v>
      </c>
      <c r="F309" s="154">
        <v>2.5318239528648654</v>
      </c>
      <c r="G309" s="154">
        <v>3.3757652704864869</v>
      </c>
      <c r="H309" s="154">
        <v>5.9075892233513523</v>
      </c>
      <c r="I309" s="154">
        <v>15.612914376000004</v>
      </c>
      <c r="J309" s="154">
        <v>6.4072592298000046</v>
      </c>
      <c r="K309" s="154">
        <v>29.570075800200023</v>
      </c>
      <c r="L309" s="154">
        <v>35.03686233600002</v>
      </c>
      <c r="M309" s="154">
        <v>52.086533020200001</v>
      </c>
      <c r="N309" s="154">
        <v>65.82244221000002</v>
      </c>
      <c r="O309" s="154">
        <v>57.183554059199999</v>
      </c>
      <c r="P309" s="154">
        <v>50.15682540000001</v>
      </c>
      <c r="Q309" s="154">
        <v>148.16496240000004</v>
      </c>
      <c r="R309" s="154">
        <v>165.18684780000009</v>
      </c>
      <c r="S309" s="154">
        <v>70.593444000000119</v>
      </c>
      <c r="T309" s="154">
        <v>84.993814620000137</v>
      </c>
      <c r="U309" s="154">
        <v>113.55627968357172</v>
      </c>
      <c r="V309" s="154">
        <v>30.828332814906808</v>
      </c>
      <c r="W309" s="154">
        <v>23.063613665508967</v>
      </c>
      <c r="X309" s="154">
        <v>26.368593687000043</v>
      </c>
      <c r="Y309" s="154">
        <v>24.237001170000035</v>
      </c>
      <c r="Z309" s="154">
        <v>20.740231710000032</v>
      </c>
      <c r="AA309" s="154">
        <v>21.381159438000033</v>
      </c>
      <c r="AB309" s="154">
        <v>26.188911522000041</v>
      </c>
      <c r="AC309" s="154">
        <v>22.177487944800042</v>
      </c>
      <c r="AD309" s="154">
        <v>19.613251332000033</v>
      </c>
      <c r="AE309" s="154">
        <v>21.942117486000036</v>
      </c>
      <c r="AF309" s="154">
        <v>21.134462983020029</v>
      </c>
      <c r="AG309" s="154">
        <v>18.682926126300028</v>
      </c>
      <c r="AH309" s="154">
        <v>18.986420930399927</v>
      </c>
      <c r="AI309" s="120"/>
    </row>
    <row r="310" spans="2:38" ht="13.5" customHeight="1">
      <c r="B310" s="228"/>
      <c r="C310" s="228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211"/>
      <c r="AH310" s="211"/>
      <c r="AI310" s="1"/>
      <c r="AL310" s="22"/>
    </row>
    <row r="311" spans="2:38" ht="13.5" customHeight="1">
      <c r="B311" s="23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2:38" ht="13.5" customHeight="1">
      <c r="B312" s="225" t="s">
        <v>438</v>
      </c>
      <c r="C312" s="6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2:38" ht="15" customHeight="1">
      <c r="B313" s="286" t="s">
        <v>135</v>
      </c>
      <c r="C313" s="126" t="s">
        <v>136</v>
      </c>
      <c r="D313" s="127">
        <v>1990</v>
      </c>
      <c r="E313" s="127">
        <f t="shared" ref="E313:R313" si="530">D313+1</f>
        <v>1991</v>
      </c>
      <c r="F313" s="127">
        <f t="shared" si="530"/>
        <v>1992</v>
      </c>
      <c r="G313" s="127">
        <f t="shared" si="530"/>
        <v>1993</v>
      </c>
      <c r="H313" s="127">
        <f t="shared" si="530"/>
        <v>1994</v>
      </c>
      <c r="I313" s="127">
        <f t="shared" si="530"/>
        <v>1995</v>
      </c>
      <c r="J313" s="127">
        <f t="shared" si="530"/>
        <v>1996</v>
      </c>
      <c r="K313" s="127">
        <f t="shared" si="530"/>
        <v>1997</v>
      </c>
      <c r="L313" s="127">
        <f t="shared" si="530"/>
        <v>1998</v>
      </c>
      <c r="M313" s="127">
        <f t="shared" si="530"/>
        <v>1999</v>
      </c>
      <c r="N313" s="127">
        <f t="shared" si="530"/>
        <v>2000</v>
      </c>
      <c r="O313" s="127">
        <f t="shared" si="530"/>
        <v>2001</v>
      </c>
      <c r="P313" s="127">
        <f t="shared" si="530"/>
        <v>2002</v>
      </c>
      <c r="Q313" s="127">
        <f t="shared" si="530"/>
        <v>2003</v>
      </c>
      <c r="R313" s="127">
        <f t="shared" si="530"/>
        <v>2004</v>
      </c>
      <c r="S313" s="127">
        <f t="shared" ref="S313:AH313" si="531">R313+1</f>
        <v>2005</v>
      </c>
      <c r="T313" s="127">
        <f t="shared" si="531"/>
        <v>2006</v>
      </c>
      <c r="U313" s="127">
        <f t="shared" si="531"/>
        <v>2007</v>
      </c>
      <c r="V313" s="127">
        <f t="shared" si="531"/>
        <v>2008</v>
      </c>
      <c r="W313" s="127">
        <f t="shared" si="531"/>
        <v>2009</v>
      </c>
      <c r="X313" s="127">
        <f t="shared" si="531"/>
        <v>2010</v>
      </c>
      <c r="Y313" s="127">
        <f t="shared" si="531"/>
        <v>2011</v>
      </c>
      <c r="Z313" s="127">
        <f t="shared" si="531"/>
        <v>2012</v>
      </c>
      <c r="AA313" s="127">
        <f t="shared" si="531"/>
        <v>2013</v>
      </c>
      <c r="AB313" s="127">
        <f t="shared" si="531"/>
        <v>2014</v>
      </c>
      <c r="AC313" s="127">
        <f t="shared" si="531"/>
        <v>2015</v>
      </c>
      <c r="AD313" s="127">
        <f t="shared" si="531"/>
        <v>2016</v>
      </c>
      <c r="AE313" s="127">
        <f t="shared" si="531"/>
        <v>2017</v>
      </c>
      <c r="AF313" s="127">
        <f t="shared" si="531"/>
        <v>2018</v>
      </c>
      <c r="AG313" s="127">
        <f t="shared" si="531"/>
        <v>2019</v>
      </c>
      <c r="AH313" s="127">
        <f t="shared" si="531"/>
        <v>2020</v>
      </c>
      <c r="AI313" s="1"/>
    </row>
    <row r="314" spans="2:38" ht="15.9" customHeight="1">
      <c r="B314" s="146" t="s">
        <v>301</v>
      </c>
      <c r="C314" s="137" t="s">
        <v>184</v>
      </c>
      <c r="D314" s="314" t="s">
        <v>473</v>
      </c>
      <c r="E314" s="314" t="s">
        <v>473</v>
      </c>
      <c r="F314" s="314" t="s">
        <v>473</v>
      </c>
      <c r="G314" s="315">
        <v>103.62362269157232</v>
      </c>
      <c r="H314" s="315">
        <v>284.05344570979446</v>
      </c>
      <c r="I314" s="314">
        <v>520</v>
      </c>
      <c r="J314" s="314">
        <v>653</v>
      </c>
      <c r="K314" s="314">
        <v>663</v>
      </c>
      <c r="L314" s="314">
        <v>614</v>
      </c>
      <c r="M314" s="314">
        <v>632</v>
      </c>
      <c r="N314" s="314">
        <v>590</v>
      </c>
      <c r="O314" s="314">
        <v>563</v>
      </c>
      <c r="P314" s="314">
        <v>414</v>
      </c>
      <c r="Q314" s="314">
        <v>250</v>
      </c>
      <c r="R314" s="314">
        <v>49.2</v>
      </c>
      <c r="S314" s="314">
        <v>0.3</v>
      </c>
      <c r="T314" s="314">
        <v>0.4</v>
      </c>
      <c r="U314" s="314">
        <v>0.3</v>
      </c>
      <c r="V314" s="314" t="s">
        <v>473</v>
      </c>
      <c r="W314" s="314" t="s">
        <v>473</v>
      </c>
      <c r="X314" s="314" t="s">
        <v>473</v>
      </c>
      <c r="Y314" s="314" t="s">
        <v>473</v>
      </c>
      <c r="Z314" s="314" t="s">
        <v>473</v>
      </c>
      <c r="AA314" s="314" t="s">
        <v>473</v>
      </c>
      <c r="AB314" s="314" t="s">
        <v>473</v>
      </c>
      <c r="AC314" s="314" t="s">
        <v>473</v>
      </c>
      <c r="AD314" s="314" t="s">
        <v>473</v>
      </c>
      <c r="AE314" s="314" t="s">
        <v>473</v>
      </c>
      <c r="AF314" s="314" t="s">
        <v>473</v>
      </c>
      <c r="AG314" s="314" t="s">
        <v>473</v>
      </c>
      <c r="AH314" s="314" t="s">
        <v>473</v>
      </c>
      <c r="AI314" s="199"/>
    </row>
    <row r="315" spans="2:38" ht="15.9" customHeight="1">
      <c r="B315" s="146" t="s">
        <v>302</v>
      </c>
      <c r="C315" s="137" t="s">
        <v>138</v>
      </c>
      <c r="D315" s="316">
        <v>0.01</v>
      </c>
      <c r="E315" s="316">
        <v>0.01</v>
      </c>
      <c r="F315" s="316">
        <v>0.01</v>
      </c>
      <c r="G315" s="316">
        <v>0.01</v>
      </c>
      <c r="H315" s="316">
        <v>0.01</v>
      </c>
      <c r="I315" s="316">
        <v>0.01</v>
      </c>
      <c r="J315" s="316">
        <v>0.01</v>
      </c>
      <c r="K315" s="316">
        <v>0.01</v>
      </c>
      <c r="L315" s="316">
        <v>0.01</v>
      </c>
      <c r="M315" s="316">
        <v>0.01</v>
      </c>
      <c r="N315" s="316">
        <v>0.01</v>
      </c>
      <c r="O315" s="316">
        <v>4.8999999999999998E-3</v>
      </c>
      <c r="P315" s="316">
        <v>4.4000000000000003E-3</v>
      </c>
      <c r="Q315" s="316">
        <v>2.0999999999999999E-3</v>
      </c>
      <c r="R315" s="316">
        <v>2.5000000000000001E-3</v>
      </c>
      <c r="S315" s="317">
        <v>1.6999999999999999E-3</v>
      </c>
      <c r="T315" s="316">
        <v>5.0000000000000001E-4</v>
      </c>
      <c r="U315" s="316" t="s">
        <v>473</v>
      </c>
      <c r="V315" s="316" t="s">
        <v>473</v>
      </c>
      <c r="W315" s="316" t="s">
        <v>473</v>
      </c>
      <c r="X315" s="316" t="s">
        <v>473</v>
      </c>
      <c r="Y315" s="316" t="s">
        <v>473</v>
      </c>
      <c r="Z315" s="316" t="s">
        <v>473</v>
      </c>
      <c r="AA315" s="316" t="s">
        <v>473</v>
      </c>
      <c r="AB315" s="316" t="s">
        <v>473</v>
      </c>
      <c r="AC315" s="316" t="s">
        <v>473</v>
      </c>
      <c r="AD315" s="316" t="s">
        <v>473</v>
      </c>
      <c r="AE315" s="316" t="s">
        <v>473</v>
      </c>
      <c r="AF315" s="316" t="s">
        <v>473</v>
      </c>
      <c r="AG315" s="316" t="s">
        <v>473</v>
      </c>
      <c r="AH315" s="316" t="s">
        <v>473</v>
      </c>
      <c r="AI315" s="1"/>
    </row>
    <row r="316" spans="2:38" ht="15.9" customHeight="1">
      <c r="B316" s="146" t="s">
        <v>303</v>
      </c>
      <c r="C316" s="137" t="s">
        <v>304</v>
      </c>
      <c r="D316" s="314" t="s">
        <v>473</v>
      </c>
      <c r="E316" s="314" t="s">
        <v>473</v>
      </c>
      <c r="F316" s="314" t="s">
        <v>473</v>
      </c>
      <c r="G316" s="315">
        <v>893.73880000000008</v>
      </c>
      <c r="H316" s="315">
        <v>3343.6588000000002</v>
      </c>
      <c r="I316" s="287">
        <v>7828.5837999999994</v>
      </c>
      <c r="J316" s="287">
        <v>13136.7140612</v>
      </c>
      <c r="K316" s="287">
        <v>18557.013402400004</v>
      </c>
      <c r="L316" s="287">
        <v>23702.337128399999</v>
      </c>
      <c r="M316" s="287">
        <v>28514.164150399996</v>
      </c>
      <c r="N316" s="287">
        <v>33213.2219107848</v>
      </c>
      <c r="O316" s="287">
        <v>37613.7055923808</v>
      </c>
      <c r="P316" s="287">
        <v>41312.242056960407</v>
      </c>
      <c r="Q316" s="287">
        <v>43337.272823657593</v>
      </c>
      <c r="R316" s="287">
        <v>43320.147884890794</v>
      </c>
      <c r="S316" s="287">
        <v>41795.596301437196</v>
      </c>
      <c r="T316" s="287">
        <v>39754.055080287493</v>
      </c>
      <c r="U316" s="287">
        <v>37224.845393672993</v>
      </c>
      <c r="V316" s="287">
        <v>34508.506935468751</v>
      </c>
      <c r="W316" s="287">
        <v>31470.880169972945</v>
      </c>
      <c r="X316" s="287">
        <v>28084.973502248329</v>
      </c>
      <c r="Y316" s="287">
        <v>24508.744422498683</v>
      </c>
      <c r="Z316" s="287">
        <v>20984.386508758093</v>
      </c>
      <c r="AA316" s="287">
        <v>17637.364973774966</v>
      </c>
      <c r="AB316" s="287">
        <v>14519.562981431209</v>
      </c>
      <c r="AC316" s="287">
        <v>11691.052937858207</v>
      </c>
      <c r="AD316" s="287">
        <v>9181.7217226321918</v>
      </c>
      <c r="AE316" s="287">
        <v>7045.0654308026133</v>
      </c>
      <c r="AF316" s="287">
        <v>5279.6597552917956</v>
      </c>
      <c r="AG316" s="287">
        <v>3862.3948347916757</v>
      </c>
      <c r="AH316" s="287">
        <v>2747.3612332958141</v>
      </c>
      <c r="AI316" s="1"/>
    </row>
    <row r="317" spans="2:38" ht="15.9" customHeight="1">
      <c r="B317" s="146" t="s">
        <v>305</v>
      </c>
      <c r="C317" s="137" t="s">
        <v>306</v>
      </c>
      <c r="D317" s="314">
        <v>150</v>
      </c>
      <c r="E317" s="314">
        <v>150</v>
      </c>
      <c r="F317" s="314">
        <v>150</v>
      </c>
      <c r="G317" s="314">
        <v>150</v>
      </c>
      <c r="H317" s="314">
        <v>150</v>
      </c>
      <c r="I317" s="314">
        <v>150</v>
      </c>
      <c r="J317" s="314">
        <v>150</v>
      </c>
      <c r="K317" s="314">
        <v>140</v>
      </c>
      <c r="L317" s="314">
        <v>130</v>
      </c>
      <c r="M317" s="314">
        <v>140</v>
      </c>
      <c r="N317" s="314">
        <v>125</v>
      </c>
      <c r="O317" s="314">
        <v>128</v>
      </c>
      <c r="P317" s="314">
        <v>125</v>
      </c>
      <c r="Q317" s="314">
        <v>125</v>
      </c>
      <c r="R317" s="314">
        <v>125</v>
      </c>
      <c r="S317" s="314">
        <v>125</v>
      </c>
      <c r="T317" s="314">
        <v>125</v>
      </c>
      <c r="U317" s="314">
        <v>125</v>
      </c>
      <c r="V317" s="314">
        <v>125</v>
      </c>
      <c r="W317" s="314">
        <v>125</v>
      </c>
      <c r="X317" s="314">
        <v>125</v>
      </c>
      <c r="Y317" s="314">
        <v>125</v>
      </c>
      <c r="Z317" s="314">
        <v>125</v>
      </c>
      <c r="AA317" s="314">
        <v>125</v>
      </c>
      <c r="AB317" s="314">
        <v>125</v>
      </c>
      <c r="AC317" s="314">
        <v>125</v>
      </c>
      <c r="AD317" s="314">
        <v>125</v>
      </c>
      <c r="AE317" s="314">
        <v>125</v>
      </c>
      <c r="AF317" s="314">
        <v>125</v>
      </c>
      <c r="AG317" s="314">
        <v>125</v>
      </c>
      <c r="AH317" s="314">
        <v>125</v>
      </c>
      <c r="AI317" s="1"/>
    </row>
    <row r="318" spans="2:38" ht="15.9" customHeight="1">
      <c r="B318" s="146" t="s">
        <v>307</v>
      </c>
      <c r="C318" s="137" t="s">
        <v>138</v>
      </c>
      <c r="D318" s="317">
        <v>3.0000000000000001E-3</v>
      </c>
      <c r="E318" s="317">
        <v>3.0000000000000001E-3</v>
      </c>
      <c r="F318" s="317">
        <v>3.0000000000000001E-3</v>
      </c>
      <c r="G318" s="317">
        <v>3.0000000000000001E-3</v>
      </c>
      <c r="H318" s="317">
        <v>3.0000000000000001E-3</v>
      </c>
      <c r="I318" s="317">
        <v>3.0000000000000001E-3</v>
      </c>
      <c r="J318" s="317">
        <v>3.0000000000000001E-3</v>
      </c>
      <c r="K318" s="317">
        <v>3.0000000000000001E-3</v>
      </c>
      <c r="L318" s="317">
        <v>3.0000000000000001E-3</v>
      </c>
      <c r="M318" s="317">
        <v>3.0000000000000001E-3</v>
      </c>
      <c r="N318" s="317">
        <v>3.0000000000000001E-3</v>
      </c>
      <c r="O318" s="317">
        <v>3.0000000000000001E-3</v>
      </c>
      <c r="P318" s="317">
        <v>3.0000000000000001E-3</v>
      </c>
      <c r="Q318" s="317">
        <v>3.0000000000000001E-3</v>
      </c>
      <c r="R318" s="317">
        <v>3.0000000000000001E-3</v>
      </c>
      <c r="S318" s="317">
        <v>3.0000000000000001E-3</v>
      </c>
      <c r="T318" s="317">
        <v>3.0000000000000001E-3</v>
      </c>
      <c r="U318" s="317">
        <v>3.0000000000000001E-3</v>
      </c>
      <c r="V318" s="317">
        <v>3.0000000000000001E-3</v>
      </c>
      <c r="W318" s="317">
        <v>3.0000000000000001E-3</v>
      </c>
      <c r="X318" s="317">
        <v>3.0000000000000001E-3</v>
      </c>
      <c r="Y318" s="317">
        <v>3.0000000000000001E-3</v>
      </c>
      <c r="Z318" s="317">
        <v>3.0000000000000001E-3</v>
      </c>
      <c r="AA318" s="317">
        <v>3.0000000000000001E-3</v>
      </c>
      <c r="AB318" s="317">
        <v>3.0000000000000001E-3</v>
      </c>
      <c r="AC318" s="317">
        <v>3.0000000000000001E-3</v>
      </c>
      <c r="AD318" s="317">
        <v>3.0000000000000001E-3</v>
      </c>
      <c r="AE318" s="317">
        <v>3.0000000000000001E-3</v>
      </c>
      <c r="AF318" s="317">
        <v>3.0000000000000001E-3</v>
      </c>
      <c r="AG318" s="317">
        <v>3.0000000000000001E-3</v>
      </c>
      <c r="AH318" s="317">
        <v>3.0000000000000001E-3</v>
      </c>
      <c r="AI318" s="1"/>
    </row>
    <row r="319" spans="2:38" ht="15.9" customHeight="1">
      <c r="B319" s="146" t="s">
        <v>308</v>
      </c>
      <c r="C319" s="137" t="s">
        <v>304</v>
      </c>
      <c r="D319" s="287" t="s">
        <v>473</v>
      </c>
      <c r="E319" s="287" t="s">
        <v>473</v>
      </c>
      <c r="F319" s="287" t="s">
        <v>473</v>
      </c>
      <c r="G319" s="287" t="s">
        <v>473</v>
      </c>
      <c r="H319" s="287" t="s">
        <v>473</v>
      </c>
      <c r="I319" s="287" t="s">
        <v>473</v>
      </c>
      <c r="J319" s="287">
        <v>0.89373880000000006</v>
      </c>
      <c r="K319" s="287">
        <v>3.3436588</v>
      </c>
      <c r="L319" s="287">
        <v>22.575274</v>
      </c>
      <c r="M319" s="287">
        <v>68.30797800000002</v>
      </c>
      <c r="N319" s="287">
        <v>176.76151972400001</v>
      </c>
      <c r="O319" s="287">
        <v>349.10171632399999</v>
      </c>
      <c r="P319" s="287">
        <v>617.90373314679994</v>
      </c>
      <c r="Q319" s="287">
        <v>959.32627368679994</v>
      </c>
      <c r="R319" s="287">
        <v>1378.6352398856</v>
      </c>
      <c r="S319" s="287">
        <v>1839.2166506696001</v>
      </c>
      <c r="T319" s="287">
        <v>2314.0883890595005</v>
      </c>
      <c r="U319" s="287">
        <v>2771.1634685225004</v>
      </c>
      <c r="V319" s="287">
        <v>3153.7742365443</v>
      </c>
      <c r="W319" s="287">
        <v>3444.6380505747989</v>
      </c>
      <c r="X319" s="287">
        <v>3588.0861387171394</v>
      </c>
      <c r="Y319" s="287">
        <v>3600.3949093916399</v>
      </c>
      <c r="Z319" s="287">
        <v>3455.85323866413</v>
      </c>
      <c r="AA319" s="287">
        <v>3204.1009206371309</v>
      </c>
      <c r="AB319" s="287">
        <v>2850.0806265689998</v>
      </c>
      <c r="AC319" s="287">
        <v>2450.8497774849993</v>
      </c>
      <c r="AD319" s="287">
        <v>2027.4102172875798</v>
      </c>
      <c r="AE319" s="287">
        <v>1619.7558350915799</v>
      </c>
      <c r="AF319" s="287">
        <v>1249.4149092176199</v>
      </c>
      <c r="AG319" s="287">
        <v>928.71117637312</v>
      </c>
      <c r="AH319" s="287">
        <v>671.57519729453986</v>
      </c>
      <c r="AI319" s="1"/>
    </row>
    <row r="320" spans="2:38" ht="15.9" customHeight="1">
      <c r="B320" s="146" t="s">
        <v>309</v>
      </c>
      <c r="C320" s="137" t="s">
        <v>310</v>
      </c>
      <c r="D320" s="314" t="s">
        <v>475</v>
      </c>
      <c r="E320" s="314" t="s">
        <v>475</v>
      </c>
      <c r="F320" s="314" t="s">
        <v>475</v>
      </c>
      <c r="G320" s="314" t="s">
        <v>475</v>
      </c>
      <c r="H320" s="314" t="s">
        <v>475</v>
      </c>
      <c r="I320" s="314" t="s">
        <v>475</v>
      </c>
      <c r="J320" s="314" t="s">
        <v>475</v>
      </c>
      <c r="K320" s="314" t="s">
        <v>475</v>
      </c>
      <c r="L320" s="314" t="s">
        <v>475</v>
      </c>
      <c r="M320" s="314" t="s">
        <v>475</v>
      </c>
      <c r="N320" s="314" t="s">
        <v>475</v>
      </c>
      <c r="O320" s="315">
        <v>3.6791</v>
      </c>
      <c r="P320" s="315">
        <v>9.8022000000000009</v>
      </c>
      <c r="Q320" s="315">
        <v>19.580400000000001</v>
      </c>
      <c r="R320" s="315">
        <v>34.8292</v>
      </c>
      <c r="S320" s="315">
        <v>51.652999999999999</v>
      </c>
      <c r="T320" s="315">
        <v>68.27</v>
      </c>
      <c r="U320" s="315">
        <v>90.504999999999995</v>
      </c>
      <c r="V320" s="315">
        <v>110.75</v>
      </c>
      <c r="W320" s="314">
        <v>111</v>
      </c>
      <c r="X320" s="314">
        <v>111</v>
      </c>
      <c r="Y320" s="314">
        <v>160</v>
      </c>
      <c r="Z320" s="314">
        <v>169</v>
      </c>
      <c r="AA320" s="314">
        <v>189</v>
      </c>
      <c r="AB320" s="314">
        <v>166</v>
      </c>
      <c r="AC320" s="314">
        <v>144</v>
      </c>
      <c r="AD320" s="314">
        <v>138</v>
      </c>
      <c r="AE320" s="314">
        <v>132</v>
      </c>
      <c r="AF320" s="315">
        <v>136.16</v>
      </c>
      <c r="AG320" s="315">
        <v>131.52699999999999</v>
      </c>
      <c r="AH320" s="315">
        <v>127.783</v>
      </c>
      <c r="AI320" s="1"/>
    </row>
    <row r="321" spans="2:38" ht="15.9" customHeight="1">
      <c r="B321" s="318" t="s">
        <v>311</v>
      </c>
      <c r="C321" s="150" t="s">
        <v>230</v>
      </c>
      <c r="D321" s="314" t="s">
        <v>473</v>
      </c>
      <c r="E321" s="314" t="s">
        <v>473</v>
      </c>
      <c r="F321" s="314" t="s">
        <v>473</v>
      </c>
      <c r="G321" s="315">
        <v>1.4818178044894841</v>
      </c>
      <c r="H321" s="315">
        <v>4.0619642736500605</v>
      </c>
      <c r="I321" s="315">
        <v>7.4359999999999999</v>
      </c>
      <c r="J321" s="315">
        <v>9.3378999999999994</v>
      </c>
      <c r="K321" s="315">
        <v>9.4809000000000001</v>
      </c>
      <c r="L321" s="315">
        <v>8.7802000000000007</v>
      </c>
      <c r="M321" s="315">
        <v>9.0376000000000012</v>
      </c>
      <c r="N321" s="315">
        <v>8.4369999999999994</v>
      </c>
      <c r="O321" s="315">
        <v>3.9449409999999996</v>
      </c>
      <c r="P321" s="315">
        <v>2.6048880000000003</v>
      </c>
      <c r="Q321" s="315">
        <v>0.75075000000000003</v>
      </c>
      <c r="R321" s="319">
        <v>0.17589000000000002</v>
      </c>
      <c r="S321" s="320">
        <v>7.293E-4</v>
      </c>
      <c r="T321" s="321">
        <v>2.8600000000000001E-4</v>
      </c>
      <c r="U321" s="315" t="s">
        <v>473</v>
      </c>
      <c r="V321" s="315" t="s">
        <v>473</v>
      </c>
      <c r="W321" s="315" t="s">
        <v>473</v>
      </c>
      <c r="X321" s="315" t="s">
        <v>473</v>
      </c>
      <c r="Y321" s="315" t="s">
        <v>473</v>
      </c>
      <c r="Z321" s="315" t="s">
        <v>473</v>
      </c>
      <c r="AA321" s="315" t="s">
        <v>473</v>
      </c>
      <c r="AB321" s="315" t="s">
        <v>473</v>
      </c>
      <c r="AC321" s="315" t="s">
        <v>473</v>
      </c>
      <c r="AD321" s="315" t="s">
        <v>473</v>
      </c>
      <c r="AE321" s="315" t="s">
        <v>473</v>
      </c>
      <c r="AF321" s="315" t="s">
        <v>473</v>
      </c>
      <c r="AG321" s="315" t="s">
        <v>473</v>
      </c>
      <c r="AH321" s="315" t="s">
        <v>473</v>
      </c>
      <c r="AI321" s="1"/>
    </row>
    <row r="322" spans="2:38" ht="15.9" customHeight="1">
      <c r="B322" s="318" t="s">
        <v>312</v>
      </c>
      <c r="C322" s="150" t="s">
        <v>230</v>
      </c>
      <c r="D322" s="314" t="s">
        <v>473</v>
      </c>
      <c r="E322" s="314" t="s">
        <v>473</v>
      </c>
      <c r="F322" s="314" t="s">
        <v>473</v>
      </c>
      <c r="G322" s="315">
        <v>0.57512091780000008</v>
      </c>
      <c r="H322" s="315">
        <v>2.1516444378000004</v>
      </c>
      <c r="I322" s="315">
        <v>5.037693675299999</v>
      </c>
      <c r="J322" s="315">
        <v>8.4534754983821987</v>
      </c>
      <c r="K322" s="315">
        <v>11.145342249481441</v>
      </c>
      <c r="L322" s="315">
        <v>13.21879341650868</v>
      </c>
      <c r="M322" s="315">
        <v>17.12560698873024</v>
      </c>
      <c r="N322" s="315">
        <v>17.81059024965835</v>
      </c>
      <c r="O322" s="315">
        <v>20.654438014888147</v>
      </c>
      <c r="P322" s="315">
        <v>22.153689803045015</v>
      </c>
      <c r="Q322" s="315">
        <v>23.239612551686385</v>
      </c>
      <c r="R322" s="315">
        <v>23.23042930327269</v>
      </c>
      <c r="S322" s="315">
        <v>22.412888516645701</v>
      </c>
      <c r="T322" s="315">
        <v>21.31811203680417</v>
      </c>
      <c r="U322" s="315">
        <v>19.961823342357143</v>
      </c>
      <c r="V322" s="315">
        <v>18.505186844145115</v>
      </c>
      <c r="W322" s="315">
        <v>16.876259491147991</v>
      </c>
      <c r="X322" s="315">
        <v>15.060567040580665</v>
      </c>
      <c r="Y322" s="315">
        <v>13.142814196564919</v>
      </c>
      <c r="Z322" s="315">
        <v>11.252877265321528</v>
      </c>
      <c r="AA322" s="315">
        <v>9.4580369671868247</v>
      </c>
      <c r="AB322" s="315">
        <v>7.786115648792487</v>
      </c>
      <c r="AC322" s="315">
        <v>6.2693271379264628</v>
      </c>
      <c r="AD322" s="315">
        <v>4.9236982737615129</v>
      </c>
      <c r="AE322" s="315">
        <v>3.7779163372679014</v>
      </c>
      <c r="AF322" s="315">
        <v>2.8312175437752254</v>
      </c>
      <c r="AG322" s="315">
        <v>2.0712092301570362</v>
      </c>
      <c r="AH322" s="315">
        <v>1.4732724613548804</v>
      </c>
      <c r="AI322" s="1"/>
    </row>
    <row r="323" spans="2:38" ht="15.9" customHeight="1">
      <c r="B323" s="318" t="s">
        <v>313</v>
      </c>
      <c r="C323" s="150" t="s">
        <v>230</v>
      </c>
      <c r="D323" s="314" t="s">
        <v>473</v>
      </c>
      <c r="E323" s="314" t="s">
        <v>473</v>
      </c>
      <c r="F323" s="314" t="s">
        <v>473</v>
      </c>
      <c r="G323" s="320" t="s">
        <v>473</v>
      </c>
      <c r="H323" s="320" t="s">
        <v>473</v>
      </c>
      <c r="I323" s="315" t="s">
        <v>473</v>
      </c>
      <c r="J323" s="319">
        <v>0.18998160984659998</v>
      </c>
      <c r="K323" s="315">
        <v>0.66283910781088018</v>
      </c>
      <c r="L323" s="315">
        <v>4.1401610907800004</v>
      </c>
      <c r="M323" s="315">
        <v>13.469805541592404</v>
      </c>
      <c r="N323" s="315">
        <v>31.059945106689788</v>
      </c>
      <c r="O323" s="315">
        <v>57.437464746243123</v>
      </c>
      <c r="P323" s="315">
        <v>94.139672392951255</v>
      </c>
      <c r="Q323" s="315">
        <v>139.59051059734784</v>
      </c>
      <c r="R323" s="315">
        <v>190.56046043825964</v>
      </c>
      <c r="S323" s="315">
        <v>246.19571936300059</v>
      </c>
      <c r="T323" s="315">
        <v>304.32910191877522</v>
      </c>
      <c r="U323" s="315">
        <v>351.07212838434225</v>
      </c>
      <c r="V323" s="315">
        <v>387.51652896378425</v>
      </c>
      <c r="W323" s="315">
        <v>436.46368691001737</v>
      </c>
      <c r="X323" s="315">
        <v>460.17002155571873</v>
      </c>
      <c r="Y323" s="315">
        <v>391.11449748425377</v>
      </c>
      <c r="Z323" s="315">
        <v>352.28629384236382</v>
      </c>
      <c r="AA323" s="315">
        <v>279.42158690430045</v>
      </c>
      <c r="AB323" s="315">
        <v>250.68602368280079</v>
      </c>
      <c r="AC323" s="315">
        <v>213.02854754624073</v>
      </c>
      <c r="AD323" s="315">
        <v>148.60722755166933</v>
      </c>
      <c r="AE323" s="315">
        <v>87.153925126629659</v>
      </c>
      <c r="AF323" s="315">
        <v>17.769068069302946</v>
      </c>
      <c r="AG323" s="315" t="s">
        <v>473</v>
      </c>
      <c r="AH323" s="315" t="s">
        <v>473</v>
      </c>
      <c r="AI323" s="1"/>
    </row>
    <row r="324" spans="2:38" ht="15.9" customHeight="1">
      <c r="B324" s="124" t="s">
        <v>229</v>
      </c>
      <c r="C324" s="150" t="s">
        <v>230</v>
      </c>
      <c r="D324" s="314" t="s">
        <v>473</v>
      </c>
      <c r="E324" s="314" t="s">
        <v>473</v>
      </c>
      <c r="F324" s="314" t="s">
        <v>473</v>
      </c>
      <c r="G324" s="315">
        <v>2.0569387222894844</v>
      </c>
      <c r="H324" s="315">
        <v>6.2136087114500622</v>
      </c>
      <c r="I324" s="315">
        <v>12.473693675300002</v>
      </c>
      <c r="J324" s="315">
        <v>17.981357108228799</v>
      </c>
      <c r="K324" s="315">
        <v>21.289081357292321</v>
      </c>
      <c r="L324" s="315">
        <v>26.13915450728868</v>
      </c>
      <c r="M324" s="315">
        <v>39.633012530322645</v>
      </c>
      <c r="N324" s="315">
        <v>57.30753535634814</v>
      </c>
      <c r="O324" s="315">
        <v>82.036843761131266</v>
      </c>
      <c r="P324" s="315">
        <v>118.89825019599628</v>
      </c>
      <c r="Q324" s="315">
        <v>163.58087314903418</v>
      </c>
      <c r="R324" s="315">
        <v>213.96677974153232</v>
      </c>
      <c r="S324" s="315">
        <v>268.60933717964633</v>
      </c>
      <c r="T324" s="315">
        <v>325.64749995557946</v>
      </c>
      <c r="U324" s="315">
        <v>371.0339517266994</v>
      </c>
      <c r="V324" s="315">
        <v>406.02171580792941</v>
      </c>
      <c r="W324" s="315">
        <v>453.33994640116532</v>
      </c>
      <c r="X324" s="315">
        <v>475.23058859629936</v>
      </c>
      <c r="Y324" s="315">
        <v>404.25731168081876</v>
      </c>
      <c r="Z324" s="315">
        <v>363.53917110768532</v>
      </c>
      <c r="AA324" s="315">
        <v>288.8796238714873</v>
      </c>
      <c r="AB324" s="315">
        <v>258.47213933159333</v>
      </c>
      <c r="AC324" s="315">
        <v>219.29787468416717</v>
      </c>
      <c r="AD324" s="315">
        <v>153.53092582543084</v>
      </c>
      <c r="AE324" s="315">
        <v>90.93184146389757</v>
      </c>
      <c r="AF324" s="315">
        <v>20.600285613078174</v>
      </c>
      <c r="AG324" s="315">
        <v>2.0712092301570362</v>
      </c>
      <c r="AH324" s="315">
        <v>1.4732724613548804</v>
      </c>
      <c r="AI324" s="120"/>
    </row>
    <row r="325" spans="2:38" ht="12.75" customHeight="1">
      <c r="B325" s="211"/>
      <c r="C325" s="228"/>
      <c r="D325" s="88"/>
      <c r="E325" s="88"/>
      <c r="F325" s="88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89"/>
      <c r="Z325" s="89"/>
      <c r="AA325" s="89"/>
      <c r="AB325" s="89"/>
      <c r="AC325" s="89"/>
      <c r="AD325" s="89"/>
      <c r="AE325" s="89"/>
      <c r="AF325" s="89"/>
      <c r="AG325" s="211"/>
      <c r="AH325" s="228"/>
      <c r="AI325" s="1"/>
      <c r="AL325" s="22"/>
    </row>
    <row r="326" spans="2:38" ht="13.5" customHeight="1">
      <c r="B326" s="23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2:38" ht="13.5" customHeight="1">
      <c r="B327" s="225" t="s">
        <v>439</v>
      </c>
      <c r="C327" s="6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2:38" ht="15" customHeight="1">
      <c r="B328" s="286" t="s">
        <v>135</v>
      </c>
      <c r="C328" s="126" t="s">
        <v>136</v>
      </c>
      <c r="D328" s="127">
        <v>1990</v>
      </c>
      <c r="E328" s="127">
        <f t="shared" ref="E328:R328" si="532">D328+1</f>
        <v>1991</v>
      </c>
      <c r="F328" s="127">
        <f t="shared" si="532"/>
        <v>1992</v>
      </c>
      <c r="G328" s="127">
        <f t="shared" si="532"/>
        <v>1993</v>
      </c>
      <c r="H328" s="127">
        <f t="shared" si="532"/>
        <v>1994</v>
      </c>
      <c r="I328" s="127">
        <f t="shared" si="532"/>
        <v>1995</v>
      </c>
      <c r="J328" s="127">
        <f t="shared" si="532"/>
        <v>1996</v>
      </c>
      <c r="K328" s="127">
        <f t="shared" si="532"/>
        <v>1997</v>
      </c>
      <c r="L328" s="127">
        <f t="shared" si="532"/>
        <v>1998</v>
      </c>
      <c r="M328" s="127">
        <f t="shared" si="532"/>
        <v>1999</v>
      </c>
      <c r="N328" s="127">
        <f t="shared" si="532"/>
        <v>2000</v>
      </c>
      <c r="O328" s="127">
        <f t="shared" si="532"/>
        <v>2001</v>
      </c>
      <c r="P328" s="127">
        <f t="shared" si="532"/>
        <v>2002</v>
      </c>
      <c r="Q328" s="127">
        <f t="shared" si="532"/>
        <v>2003</v>
      </c>
      <c r="R328" s="127">
        <f t="shared" si="532"/>
        <v>2004</v>
      </c>
      <c r="S328" s="127">
        <f t="shared" ref="S328:AH328" si="533">R328+1</f>
        <v>2005</v>
      </c>
      <c r="T328" s="127">
        <f t="shared" si="533"/>
        <v>2006</v>
      </c>
      <c r="U328" s="127">
        <f t="shared" si="533"/>
        <v>2007</v>
      </c>
      <c r="V328" s="127">
        <f t="shared" si="533"/>
        <v>2008</v>
      </c>
      <c r="W328" s="127">
        <f t="shared" si="533"/>
        <v>2009</v>
      </c>
      <c r="X328" s="127">
        <f t="shared" si="533"/>
        <v>2010</v>
      </c>
      <c r="Y328" s="127">
        <f t="shared" si="533"/>
        <v>2011</v>
      </c>
      <c r="Z328" s="127">
        <f t="shared" si="533"/>
        <v>2012</v>
      </c>
      <c r="AA328" s="127">
        <f t="shared" si="533"/>
        <v>2013</v>
      </c>
      <c r="AB328" s="127">
        <f t="shared" si="533"/>
        <v>2014</v>
      </c>
      <c r="AC328" s="127">
        <f t="shared" si="533"/>
        <v>2015</v>
      </c>
      <c r="AD328" s="127">
        <f t="shared" si="533"/>
        <v>2016</v>
      </c>
      <c r="AE328" s="127">
        <f t="shared" si="533"/>
        <v>2017</v>
      </c>
      <c r="AF328" s="127">
        <f t="shared" si="533"/>
        <v>2018</v>
      </c>
      <c r="AG328" s="127">
        <f t="shared" si="533"/>
        <v>2019</v>
      </c>
      <c r="AH328" s="127">
        <f t="shared" si="533"/>
        <v>2020</v>
      </c>
      <c r="AI328" s="1"/>
    </row>
    <row r="329" spans="2:38" ht="15.9" customHeight="1">
      <c r="B329" s="146" t="s">
        <v>314</v>
      </c>
      <c r="C329" s="137" t="s">
        <v>315</v>
      </c>
      <c r="D329" s="323" t="s">
        <v>473</v>
      </c>
      <c r="E329" s="323" t="s">
        <v>473</v>
      </c>
      <c r="F329" s="323">
        <v>17.354040486486486</v>
      </c>
      <c r="G329" s="323">
        <v>112.80126316216216</v>
      </c>
      <c r="H329" s="323">
        <v>193.78678543243242</v>
      </c>
      <c r="I329" s="323">
        <v>214.03316599999999</v>
      </c>
      <c r="J329" s="323">
        <v>275.07734600000003</v>
      </c>
      <c r="K329" s="323">
        <v>261.817003</v>
      </c>
      <c r="L329" s="323">
        <v>268.76124100000004</v>
      </c>
      <c r="M329" s="323">
        <v>328.96479500000004</v>
      </c>
      <c r="N329" s="323">
        <v>373.57551899999993</v>
      </c>
      <c r="O329" s="323">
        <v>440.23572400000023</v>
      </c>
      <c r="P329" s="323">
        <v>935.76393500000006</v>
      </c>
      <c r="Q329" s="323">
        <v>1057.3299300000001</v>
      </c>
      <c r="R329" s="323">
        <v>1306.1095099999998</v>
      </c>
      <c r="S329" s="323">
        <v>1412.5553799999998</v>
      </c>
      <c r="T329" s="323">
        <v>1339.1652099999999</v>
      </c>
      <c r="U329" s="323">
        <v>1390.7028160000002</v>
      </c>
      <c r="V329" s="323">
        <v>1444.376</v>
      </c>
      <c r="W329" s="323">
        <v>987.04300000000001</v>
      </c>
      <c r="X329" s="323">
        <v>1122.377</v>
      </c>
      <c r="Y329" s="323">
        <v>1198.3810000000001</v>
      </c>
      <c r="Z329" s="323">
        <v>1212.009</v>
      </c>
      <c r="AA329" s="323">
        <v>1303.2080000000001</v>
      </c>
      <c r="AB329" s="323">
        <v>1250.3309999999999</v>
      </c>
      <c r="AC329" s="323">
        <v>1227.904</v>
      </c>
      <c r="AD329" s="323">
        <v>1295.7280000000001</v>
      </c>
      <c r="AE329" s="323">
        <v>1349.7660000000001</v>
      </c>
      <c r="AF329" s="323">
        <v>1354.806</v>
      </c>
      <c r="AG329" s="323">
        <v>1400.296</v>
      </c>
      <c r="AH329" s="323">
        <v>1167.1186</v>
      </c>
      <c r="AI329" s="199"/>
    </row>
    <row r="330" spans="2:38" ht="15.9" customHeight="1">
      <c r="B330" s="146" t="s">
        <v>316</v>
      </c>
      <c r="C330" s="137" t="s">
        <v>317</v>
      </c>
      <c r="D330" s="323">
        <v>371.50840444980389</v>
      </c>
      <c r="E330" s="323">
        <v>371.50840444980389</v>
      </c>
      <c r="F330" s="323">
        <v>371.50840444980389</v>
      </c>
      <c r="G330" s="323">
        <v>371.50840444980389</v>
      </c>
      <c r="H330" s="323">
        <v>371.50840444980389</v>
      </c>
      <c r="I330" s="323">
        <v>371.50840444980389</v>
      </c>
      <c r="J330" s="323">
        <v>406.40285950701298</v>
      </c>
      <c r="K330" s="323">
        <v>435.33967883667208</v>
      </c>
      <c r="L330" s="323">
        <v>466.35329385162339</v>
      </c>
      <c r="M330" s="323">
        <v>525.26224880689733</v>
      </c>
      <c r="N330" s="323">
        <v>597.35713035307344</v>
      </c>
      <c r="O330" s="323">
        <v>1031.9330831952195</v>
      </c>
      <c r="P330" s="323">
        <v>2534.6807258606309</v>
      </c>
      <c r="Q330" s="323">
        <v>3075.0141670537964</v>
      </c>
      <c r="R330" s="323">
        <v>3280.2384066555032</v>
      </c>
      <c r="S330" s="323">
        <v>3378.0818717351813</v>
      </c>
      <c r="T330" s="323">
        <v>3627.1400255387457</v>
      </c>
      <c r="U330" s="323">
        <v>3547.8953024569123</v>
      </c>
      <c r="V330" s="323">
        <v>3533.0520100029353</v>
      </c>
      <c r="W330" s="323">
        <v>3276.481014504941</v>
      </c>
      <c r="X330" s="323">
        <v>3279.6505095881325</v>
      </c>
      <c r="Y330" s="323">
        <v>3359.7480934694386</v>
      </c>
      <c r="Z330" s="323">
        <v>3462.0953144737373</v>
      </c>
      <c r="AA330" s="323">
        <v>3412.9615610094475</v>
      </c>
      <c r="AB330" s="323">
        <v>3538.7236339817218</v>
      </c>
      <c r="AC330" s="323">
        <v>3472.7840938705303</v>
      </c>
      <c r="AD330" s="323">
        <v>3357.6674811380167</v>
      </c>
      <c r="AE330" s="323">
        <v>3329.0589405867386</v>
      </c>
      <c r="AF330" s="323">
        <v>3479.5106974725536</v>
      </c>
      <c r="AG330" s="323">
        <v>3627.419959779932</v>
      </c>
      <c r="AH330" s="323">
        <v>3690.587563251926</v>
      </c>
      <c r="AI330" s="1"/>
    </row>
    <row r="331" spans="2:38" ht="15.9" customHeight="1">
      <c r="B331" s="146" t="s">
        <v>318</v>
      </c>
      <c r="C331" s="137" t="s">
        <v>138</v>
      </c>
      <c r="D331" s="324">
        <v>2E-3</v>
      </c>
      <c r="E331" s="324">
        <v>2E-3</v>
      </c>
      <c r="F331" s="324">
        <v>2E-3</v>
      </c>
      <c r="G331" s="324">
        <v>2E-3</v>
      </c>
      <c r="H331" s="324">
        <v>2E-3</v>
      </c>
      <c r="I331" s="324">
        <v>2E-3</v>
      </c>
      <c r="J331" s="324">
        <v>2E-3</v>
      </c>
      <c r="K331" s="324">
        <v>2E-3</v>
      </c>
      <c r="L331" s="324">
        <v>2.0000000000000005E-3</v>
      </c>
      <c r="M331" s="324">
        <v>2.0000000000000005E-3</v>
      </c>
      <c r="N331" s="324">
        <v>1.9999999999999996E-3</v>
      </c>
      <c r="O331" s="324">
        <v>2E-3</v>
      </c>
      <c r="P331" s="324">
        <v>2E-3</v>
      </c>
      <c r="Q331" s="324">
        <v>2.0000000000000005E-3</v>
      </c>
      <c r="R331" s="324">
        <v>2E-3</v>
      </c>
      <c r="S331" s="324">
        <v>2.0000000000000005E-3</v>
      </c>
      <c r="T331" s="324">
        <v>2.0000000000000005E-3</v>
      </c>
      <c r="U331" s="324">
        <v>1.9999999999999992E-3</v>
      </c>
      <c r="V331" s="324">
        <v>1.3200000000000002E-3</v>
      </c>
      <c r="W331" s="324">
        <v>1.32E-3</v>
      </c>
      <c r="X331" s="324">
        <v>2.0500000000000002E-3</v>
      </c>
      <c r="Y331" s="324">
        <v>1.8200000000000002E-3</v>
      </c>
      <c r="Z331" s="324">
        <v>1.8299999999999998E-3</v>
      </c>
      <c r="AA331" s="324">
        <v>1.8499999999999996E-3</v>
      </c>
      <c r="AB331" s="324">
        <v>1.4899999999999998E-3</v>
      </c>
      <c r="AC331" s="324">
        <v>2.6800000000000005E-3</v>
      </c>
      <c r="AD331" s="324">
        <v>2.4599999999999995E-3</v>
      </c>
      <c r="AE331" s="324">
        <v>2.2799999999999999E-3</v>
      </c>
      <c r="AF331" s="324">
        <v>1.8799999999999999E-3</v>
      </c>
      <c r="AG331" s="324">
        <v>1.8042733797315981E-3</v>
      </c>
      <c r="AH331" s="324">
        <v>1.7114012782495427E-3</v>
      </c>
      <c r="AI331" s="1"/>
    </row>
    <row r="332" spans="2:38" ht="15.9" customHeight="1">
      <c r="B332" s="146" t="s">
        <v>319</v>
      </c>
      <c r="C332" s="137" t="s">
        <v>315</v>
      </c>
      <c r="D332" s="323" t="s">
        <v>473</v>
      </c>
      <c r="E332" s="323" t="s">
        <v>473</v>
      </c>
      <c r="F332" s="323">
        <v>0.74578378378378385</v>
      </c>
      <c r="G332" s="323">
        <v>4.8475945945945949</v>
      </c>
      <c r="H332" s="323">
        <v>8.32791891891892</v>
      </c>
      <c r="I332" s="323">
        <v>9.1980000000000004</v>
      </c>
      <c r="J332" s="323">
        <v>10.269</v>
      </c>
      <c r="K332" s="323">
        <v>27.245000000000001</v>
      </c>
      <c r="L332" s="323">
        <v>26.231999999999999</v>
      </c>
      <c r="M332" s="323">
        <v>27.04965</v>
      </c>
      <c r="N332" s="323">
        <v>32.337800000000001</v>
      </c>
      <c r="O332" s="323">
        <v>39.69014</v>
      </c>
      <c r="P332" s="323">
        <v>68.032809999999998</v>
      </c>
      <c r="Q332" s="323">
        <v>101.23560999999998</v>
      </c>
      <c r="R332" s="323">
        <v>113.55914</v>
      </c>
      <c r="S332" s="323">
        <v>137.85584</v>
      </c>
      <c r="T332" s="323">
        <v>167.59389000000002</v>
      </c>
      <c r="U332" s="323">
        <v>190.18820000000002</v>
      </c>
      <c r="V332" s="323">
        <v>199.274</v>
      </c>
      <c r="W332" s="323">
        <v>174.655</v>
      </c>
      <c r="X332" s="323">
        <v>171.09899999999999</v>
      </c>
      <c r="Y332" s="323">
        <v>190.09399999999999</v>
      </c>
      <c r="Z332" s="323">
        <v>239.2184</v>
      </c>
      <c r="AA332" s="323">
        <v>224.68299999999999</v>
      </c>
      <c r="AB332" s="323">
        <v>259.62700000000001</v>
      </c>
      <c r="AC332" s="323">
        <v>239.786</v>
      </c>
      <c r="AD332" s="323">
        <v>245.71899999999999</v>
      </c>
      <c r="AE332" s="323">
        <v>249.22766000000001</v>
      </c>
      <c r="AF332" s="323">
        <v>229.42</v>
      </c>
      <c r="AG332" s="323">
        <v>217.41900000000001</v>
      </c>
      <c r="AH332" s="323">
        <v>189.65</v>
      </c>
      <c r="AI332" s="1"/>
    </row>
    <row r="333" spans="2:38" ht="15.9" customHeight="1">
      <c r="B333" s="124" t="s">
        <v>320</v>
      </c>
      <c r="C333" s="137" t="s">
        <v>317</v>
      </c>
      <c r="D333" s="323">
        <v>17805.821917808218</v>
      </c>
      <c r="E333" s="323">
        <v>17805.821917808218</v>
      </c>
      <c r="F333" s="323">
        <v>17805.821917808218</v>
      </c>
      <c r="G333" s="323">
        <v>17805.821917808218</v>
      </c>
      <c r="H333" s="323">
        <v>17805.821917808218</v>
      </c>
      <c r="I333" s="323">
        <v>17805.821917808218</v>
      </c>
      <c r="J333" s="323">
        <v>20643.820308257986</v>
      </c>
      <c r="K333" s="323">
        <v>9763.5390504155439</v>
      </c>
      <c r="L333" s="323">
        <v>9483.3875275092123</v>
      </c>
      <c r="M333" s="323">
        <v>7808.8555285324737</v>
      </c>
      <c r="N333" s="323">
        <v>9220.6936342455137</v>
      </c>
      <c r="O333" s="323">
        <v>12475.036625458517</v>
      </c>
      <c r="P333" s="323">
        <v>18395.814049133056</v>
      </c>
      <c r="Q333" s="323">
        <v>18872.978291653901</v>
      </c>
      <c r="R333" s="323">
        <v>22702.809197040409</v>
      </c>
      <c r="S333" s="323">
        <v>23914.118132391053</v>
      </c>
      <c r="T333" s="323">
        <v>26072.681605516758</v>
      </c>
      <c r="U333" s="323">
        <v>25170.092939519902</v>
      </c>
      <c r="V333" s="323">
        <v>26675.530927265972</v>
      </c>
      <c r="W333" s="323">
        <v>25955.247487904726</v>
      </c>
      <c r="X333" s="323">
        <v>24526.527624357826</v>
      </c>
      <c r="Y333" s="323">
        <v>24275.750286700259</v>
      </c>
      <c r="Z333" s="323">
        <v>22826.471646829839</v>
      </c>
      <c r="AA333" s="323">
        <v>20753.911955955726</v>
      </c>
      <c r="AB333" s="323">
        <v>20394.19590412399</v>
      </c>
      <c r="AC333" s="323">
        <v>20073.115402900923</v>
      </c>
      <c r="AD333" s="323">
        <v>19519.932829777103</v>
      </c>
      <c r="AE333" s="323">
        <v>18388.380928505281</v>
      </c>
      <c r="AF333" s="323">
        <v>18815.82752157615</v>
      </c>
      <c r="AG333" s="323">
        <v>18801.334634967505</v>
      </c>
      <c r="AH333" s="323">
        <v>18486.616530450829</v>
      </c>
      <c r="AI333" s="1"/>
    </row>
    <row r="334" spans="2:38" ht="15.9" customHeight="1">
      <c r="B334" s="146" t="s">
        <v>321</v>
      </c>
      <c r="C334" s="137" t="s">
        <v>138</v>
      </c>
      <c r="D334" s="325">
        <v>1.2325951478816289E-2</v>
      </c>
      <c r="E334" s="325">
        <v>1.2325951478816289E-2</v>
      </c>
      <c r="F334" s="325">
        <v>1.2325951478816289E-2</v>
      </c>
      <c r="G334" s="325">
        <v>1.2325951478816289E-2</v>
      </c>
      <c r="H334" s="325">
        <v>1.2325951478816289E-2</v>
      </c>
      <c r="I334" s="325">
        <v>1.2325951478816289E-2</v>
      </c>
      <c r="J334" s="325">
        <v>1.2097462410894095E-2</v>
      </c>
      <c r="K334" s="325">
        <v>1.3407845347180839E-2</v>
      </c>
      <c r="L334" s="325">
        <v>1.2833068189099758E-2</v>
      </c>
      <c r="M334" s="325">
        <v>1.4175199311385256E-2</v>
      </c>
      <c r="N334" s="325">
        <v>1.3949117985240362E-2</v>
      </c>
      <c r="O334" s="325">
        <v>1.5071934268272431E-2</v>
      </c>
      <c r="P334" s="325">
        <v>1.9979380535806234E-2</v>
      </c>
      <c r="Q334" s="325">
        <v>2.0503573984514818E-2</v>
      </c>
      <c r="R334" s="325">
        <v>1.8844623902703774E-2</v>
      </c>
      <c r="S334" s="325">
        <v>1.7877474419719434E-2</v>
      </c>
      <c r="T334" s="325">
        <v>1.6818238606720277E-2</v>
      </c>
      <c r="U334" s="325">
        <v>1.6626070511327584E-2</v>
      </c>
      <c r="V334" s="325">
        <v>1.6504044083422258E-2</v>
      </c>
      <c r="W334" s="325">
        <v>1.6071725234663818E-2</v>
      </c>
      <c r="X334" s="325">
        <v>1.5936183938986642E-2</v>
      </c>
      <c r="Y334" s="325">
        <v>1.6146041076927752E-2</v>
      </c>
      <c r="Z334" s="325">
        <v>1.6118048122053169E-2</v>
      </c>
      <c r="AA334" s="325">
        <v>1.6658689733022876E-2</v>
      </c>
      <c r="AB334" s="325">
        <v>1.6515489900543429E-2</v>
      </c>
      <c r="AC334" s="325">
        <v>1.6608270133079771E-2</v>
      </c>
      <c r="AD334" s="325">
        <v>1.6753543057010743E-2</v>
      </c>
      <c r="AE334" s="325">
        <v>1.6970613882848221E-2</v>
      </c>
      <c r="AF334" s="325">
        <v>1.7306274903198363E-2</v>
      </c>
      <c r="AG334" s="325">
        <v>1.8027351542967879E-2</v>
      </c>
      <c r="AH334" s="325">
        <v>1.8034049229491901E-2</v>
      </c>
      <c r="AI334" s="1"/>
    </row>
    <row r="335" spans="2:38" ht="15.9" customHeight="1">
      <c r="B335" s="124" t="s">
        <v>322</v>
      </c>
      <c r="C335" s="137" t="s">
        <v>315</v>
      </c>
      <c r="D335" s="323" t="s">
        <v>473</v>
      </c>
      <c r="E335" s="323" t="s">
        <v>473</v>
      </c>
      <c r="F335" s="323" t="s">
        <v>473</v>
      </c>
      <c r="G335" s="323">
        <v>18.099824270270268</v>
      </c>
      <c r="H335" s="323">
        <v>135.74868202702703</v>
      </c>
      <c r="I335" s="323">
        <v>375.49422052610203</v>
      </c>
      <c r="J335" s="323">
        <v>658.90346958227599</v>
      </c>
      <c r="K335" s="323">
        <v>944.39049124989731</v>
      </c>
      <c r="L335" s="323">
        <v>1231.9078396464686</v>
      </c>
      <c r="M335" s="323">
        <v>1574.1788689847356</v>
      </c>
      <c r="N335" s="323">
        <v>1956.706213114825</v>
      </c>
      <c r="O335" s="323">
        <v>2379.4245171954267</v>
      </c>
      <c r="P335" s="323">
        <v>3293.9554600337497</v>
      </c>
      <c r="Q335" s="323">
        <v>4354.904952193102</v>
      </c>
      <c r="R335" s="323">
        <v>5526.2920317919143</v>
      </c>
      <c r="S335" s="323">
        <v>6769.6488919052972</v>
      </c>
      <c r="T335" s="323">
        <v>7883.6762507652174</v>
      </c>
      <c r="U335" s="323">
        <v>8983.2620203529041</v>
      </c>
      <c r="V335" s="323">
        <v>10027.437625612143</v>
      </c>
      <c r="W335" s="323">
        <v>10846.882226975002</v>
      </c>
      <c r="X335" s="323">
        <v>11743.185809034179</v>
      </c>
      <c r="Y335" s="323">
        <v>12678.310120603111</v>
      </c>
      <c r="Z335" s="323">
        <v>13615.91420517543</v>
      </c>
      <c r="AA335" s="323">
        <v>14567.637431380446</v>
      </c>
      <c r="AB335" s="323">
        <v>15414.393805510432</v>
      </c>
      <c r="AC335" s="323">
        <v>16134.129231214372</v>
      </c>
      <c r="AD335" s="323">
        <v>16859.147731392535</v>
      </c>
      <c r="AE335" s="323">
        <v>17571.170552278927</v>
      </c>
      <c r="AF335" s="323">
        <v>18183.394305599115</v>
      </c>
      <c r="AG335" s="323">
        <v>18738.176975376948</v>
      </c>
      <c r="AH335" s="323">
        <v>18950.026451975289</v>
      </c>
      <c r="AI335" s="1"/>
    </row>
    <row r="336" spans="2:38" ht="15.9" customHeight="1">
      <c r="B336" s="124" t="s">
        <v>323</v>
      </c>
      <c r="C336" s="137" t="s">
        <v>317</v>
      </c>
      <c r="D336" s="323">
        <v>1011.7443400536772</v>
      </c>
      <c r="E336" s="323">
        <v>1011.7443400536772</v>
      </c>
      <c r="F336" s="323">
        <v>1011.7443400536772</v>
      </c>
      <c r="G336" s="323">
        <v>1011.7443400536772</v>
      </c>
      <c r="H336" s="323">
        <v>1011.7443400536772</v>
      </c>
      <c r="I336" s="323">
        <v>1011.7443400536772</v>
      </c>
      <c r="J336" s="323">
        <v>990.66844264074655</v>
      </c>
      <c r="K336" s="323">
        <v>1016.1911372877602</v>
      </c>
      <c r="L336" s="323">
        <v>1016.403267801318</v>
      </c>
      <c r="M336" s="323">
        <v>1006.2386415722435</v>
      </c>
      <c r="N336" s="323">
        <v>1043.0434809030644</v>
      </c>
      <c r="O336" s="323">
        <v>1234.5852000968703</v>
      </c>
      <c r="P336" s="323">
        <v>2291.1942120030244</v>
      </c>
      <c r="Q336" s="323">
        <v>3309.954587623306</v>
      </c>
      <c r="R336" s="323">
        <v>4021.4752448836721</v>
      </c>
      <c r="S336" s="323">
        <v>4548.9726570673756</v>
      </c>
      <c r="T336" s="323">
        <v>5023.534573793092</v>
      </c>
      <c r="U336" s="323">
        <v>5361.0615249660295</v>
      </c>
      <c r="V336" s="323">
        <v>5631.940602397116</v>
      </c>
      <c r="W336" s="323">
        <v>5801.8980092973934</v>
      </c>
      <c r="X336" s="323">
        <v>5980.8633885199324</v>
      </c>
      <c r="Y336" s="323">
        <v>6192.1454380178302</v>
      </c>
      <c r="Z336" s="323">
        <v>6440.2916606442668</v>
      </c>
      <c r="AA336" s="323">
        <v>6595.8106828178788</v>
      </c>
      <c r="AB336" s="323">
        <v>6798.6207320852718</v>
      </c>
      <c r="AC336" s="323">
        <v>6950.1657380209417</v>
      </c>
      <c r="AD336" s="323">
        <v>7041.1205567798661</v>
      </c>
      <c r="AE336" s="323">
        <v>7074.2607412350353</v>
      </c>
      <c r="AF336" s="323">
        <v>7123.1515247641582</v>
      </c>
      <c r="AG336" s="323">
        <v>7167.4001630775419</v>
      </c>
      <c r="AH336" s="323">
        <v>7187.8370005841271</v>
      </c>
      <c r="AI336" s="1"/>
    </row>
    <row r="337" spans="2:38" ht="15.9" customHeight="1">
      <c r="B337" s="124" t="s">
        <v>324</v>
      </c>
      <c r="C337" s="137" t="s">
        <v>138</v>
      </c>
      <c r="D337" s="129">
        <v>7.3333114766031687E-2</v>
      </c>
      <c r="E337" s="129">
        <v>7.3333114766031687E-2</v>
      </c>
      <c r="F337" s="129">
        <v>7.3333114766031687E-2</v>
      </c>
      <c r="G337" s="129">
        <v>7.3333114766031687E-2</v>
      </c>
      <c r="H337" s="129">
        <v>7.3333114766031687E-2</v>
      </c>
      <c r="I337" s="129">
        <v>7.3333114766031687E-2</v>
      </c>
      <c r="J337" s="129">
        <v>7.3269042561098938E-2</v>
      </c>
      <c r="K337" s="129">
        <v>7.7758776354725917E-2</v>
      </c>
      <c r="L337" s="129">
        <v>7.820374436602763E-2</v>
      </c>
      <c r="M337" s="129">
        <v>7.5798642093894794E-2</v>
      </c>
      <c r="N337" s="129">
        <v>7.4083446553771054E-2</v>
      </c>
      <c r="O337" s="129">
        <v>7.1343451060099733E-2</v>
      </c>
      <c r="P337" s="129">
        <v>5.4539760743257594E-2</v>
      </c>
      <c r="Q337" s="129">
        <v>4.9990978972372535E-2</v>
      </c>
      <c r="R337" s="129">
        <v>5.0586334364850438E-2</v>
      </c>
      <c r="S337" s="129">
        <v>5.2727063257527747E-2</v>
      </c>
      <c r="T337" s="129">
        <v>5.6813248949319127E-2</v>
      </c>
      <c r="U337" s="129">
        <v>5.6802844713613403E-2</v>
      </c>
      <c r="V337" s="129">
        <v>5.649215329567072E-2</v>
      </c>
      <c r="W337" s="129">
        <v>5.8260888910115709E-2</v>
      </c>
      <c r="X337" s="129">
        <v>5.9503436303903756E-2</v>
      </c>
      <c r="Y337" s="129">
        <v>6.0746468703009274E-2</v>
      </c>
      <c r="Z337" s="129">
        <v>6.1841324323083785E-2</v>
      </c>
      <c r="AA337" s="129">
        <v>6.2452333970048367E-2</v>
      </c>
      <c r="AB337" s="129">
        <v>6.3111929616941717E-2</v>
      </c>
      <c r="AC337" s="129">
        <v>6.3615801187783844E-2</v>
      </c>
      <c r="AD337" s="129">
        <v>6.3749900068485563E-2</v>
      </c>
      <c r="AE337" s="129">
        <v>6.342901395902896E-2</v>
      </c>
      <c r="AF337" s="129">
        <v>6.3002807800082897E-2</v>
      </c>
      <c r="AG337" s="129">
        <v>6.2247566217454933E-2</v>
      </c>
      <c r="AH337" s="129">
        <v>6.2251722706184072E-2</v>
      </c>
    </row>
    <row r="338" spans="2:38" ht="15.9" customHeight="1">
      <c r="B338" s="146" t="s">
        <v>325</v>
      </c>
      <c r="C338" s="137" t="s">
        <v>315</v>
      </c>
      <c r="D338" s="323" t="s">
        <v>473</v>
      </c>
      <c r="E338" s="323" t="s">
        <v>473</v>
      </c>
      <c r="F338" s="323" t="s">
        <v>473</v>
      </c>
      <c r="G338" s="323" t="s">
        <v>473</v>
      </c>
      <c r="H338" s="323" t="s">
        <v>473</v>
      </c>
      <c r="I338" s="323">
        <v>1.1432157094107771</v>
      </c>
      <c r="J338" s="323">
        <v>1.8970969438262344</v>
      </c>
      <c r="K338" s="323">
        <v>3.4949813323786421</v>
      </c>
      <c r="L338" s="323">
        <v>7.2658926034286075</v>
      </c>
      <c r="M338" s="323">
        <v>13.613415661732866</v>
      </c>
      <c r="N338" s="323">
        <v>23.245974869910334</v>
      </c>
      <c r="O338" s="323">
        <v>36.938819919398519</v>
      </c>
      <c r="P338" s="323">
        <v>51.22743216167769</v>
      </c>
      <c r="Q338" s="323">
        <v>65.475157840648208</v>
      </c>
      <c r="R338" s="323">
        <v>95.718250401185358</v>
      </c>
      <c r="S338" s="323">
        <v>127.11032988661988</v>
      </c>
      <c r="T338" s="323">
        <v>169.39024114007776</v>
      </c>
      <c r="U338" s="323">
        <v>220.0402464123147</v>
      </c>
      <c r="V338" s="323">
        <v>269.07639474075393</v>
      </c>
      <c r="W338" s="323">
        <v>324.63039863715125</v>
      </c>
      <c r="X338" s="323">
        <v>397.1724179408186</v>
      </c>
      <c r="Y338" s="323">
        <v>453.35068843106507</v>
      </c>
      <c r="Z338" s="323">
        <v>512.12331542767993</v>
      </c>
      <c r="AA338" s="323">
        <v>576.16677379499185</v>
      </c>
      <c r="AB338" s="323">
        <v>663.20162587001118</v>
      </c>
      <c r="AC338" s="323">
        <v>747.9545742960596</v>
      </c>
      <c r="AD338" s="323">
        <v>816.4284998218352</v>
      </c>
      <c r="AE338" s="323">
        <v>886.97083911361085</v>
      </c>
      <c r="AF338" s="323">
        <v>972.00224667980569</v>
      </c>
      <c r="AG338" s="323">
        <v>1062.9323302221758</v>
      </c>
      <c r="AH338" s="323">
        <v>1143.0341234016607</v>
      </c>
      <c r="AI338" s="1"/>
    </row>
    <row r="339" spans="2:38" ht="15.9" customHeight="1">
      <c r="B339" s="146" t="s">
        <v>326</v>
      </c>
      <c r="C339" s="137" t="s">
        <v>246</v>
      </c>
      <c r="D339" s="323" t="s">
        <v>473</v>
      </c>
      <c r="E339" s="323" t="s">
        <v>473</v>
      </c>
      <c r="F339" s="323" t="s">
        <v>473</v>
      </c>
      <c r="G339" s="323" t="s">
        <v>473</v>
      </c>
      <c r="H339" s="323" t="s">
        <v>473</v>
      </c>
      <c r="I339" s="323" t="s">
        <v>473</v>
      </c>
      <c r="J339" s="323" t="s">
        <v>473</v>
      </c>
      <c r="K339" s="323" t="s">
        <v>473</v>
      </c>
      <c r="L339" s="323" t="s">
        <v>473</v>
      </c>
      <c r="M339" s="323" t="s">
        <v>473</v>
      </c>
      <c r="N339" s="323" t="s">
        <v>473</v>
      </c>
      <c r="O339" s="323" t="s">
        <v>473</v>
      </c>
      <c r="P339" s="323" t="s">
        <v>473</v>
      </c>
      <c r="Q339" s="323" t="s">
        <v>473</v>
      </c>
      <c r="R339" s="323" t="s">
        <v>473</v>
      </c>
      <c r="S339" s="323" t="s">
        <v>473</v>
      </c>
      <c r="T339" s="323" t="s">
        <v>473</v>
      </c>
      <c r="U339" s="323">
        <v>236.00312099999994</v>
      </c>
      <c r="V339" s="323">
        <v>435.90009800000001</v>
      </c>
      <c r="W339" s="323">
        <v>502.96579599999995</v>
      </c>
      <c r="X339" s="323">
        <v>547.54100000000005</v>
      </c>
      <c r="Y339" s="323">
        <v>570.76800000000003</v>
      </c>
      <c r="Z339" s="323">
        <v>670.73</v>
      </c>
      <c r="AA339" s="323">
        <v>681.88900000000001</v>
      </c>
      <c r="AB339" s="323">
        <v>759.30600000000004</v>
      </c>
      <c r="AC339" s="323">
        <v>771.93799999999999</v>
      </c>
      <c r="AD339" s="323">
        <v>860.79399999999998</v>
      </c>
      <c r="AE339" s="323">
        <v>979</v>
      </c>
      <c r="AF339" s="323">
        <v>1016.038</v>
      </c>
      <c r="AG339" s="323">
        <v>1065.6849999999999</v>
      </c>
      <c r="AH339" s="323">
        <v>989.83500000000004</v>
      </c>
      <c r="AI339" s="1"/>
    </row>
    <row r="340" spans="2:38" ht="15.9" customHeight="1">
      <c r="B340" s="318" t="s">
        <v>327</v>
      </c>
      <c r="C340" s="137" t="s">
        <v>246</v>
      </c>
      <c r="D340" s="323" t="s">
        <v>473</v>
      </c>
      <c r="E340" s="323" t="s">
        <v>473</v>
      </c>
      <c r="F340" s="323" t="s">
        <v>473</v>
      </c>
      <c r="G340" s="323" t="s">
        <v>473</v>
      </c>
      <c r="H340" s="323" t="s">
        <v>473</v>
      </c>
      <c r="I340" s="323" t="s">
        <v>473</v>
      </c>
      <c r="J340" s="323" t="s">
        <v>473</v>
      </c>
      <c r="K340" s="323" t="s">
        <v>473</v>
      </c>
      <c r="L340" s="323" t="s">
        <v>473</v>
      </c>
      <c r="M340" s="323" t="s">
        <v>473</v>
      </c>
      <c r="N340" s="323" t="s">
        <v>473</v>
      </c>
      <c r="O340" s="323" t="s">
        <v>473</v>
      </c>
      <c r="P340" s="323">
        <v>65.649985000000001</v>
      </c>
      <c r="Q340" s="323">
        <v>93.508470999999986</v>
      </c>
      <c r="R340" s="323">
        <v>139.60482200000001</v>
      </c>
      <c r="S340" s="323">
        <v>182.86818700000003</v>
      </c>
      <c r="T340" s="323">
        <v>206.308201</v>
      </c>
      <c r="U340" s="323">
        <v>185.68826000000001</v>
      </c>
      <c r="V340" s="323">
        <v>200.44358310000001</v>
      </c>
      <c r="W340" s="323">
        <v>230.19956499999998</v>
      </c>
      <c r="X340" s="323">
        <v>269.27999999999997</v>
      </c>
      <c r="Y340" s="323">
        <v>351.55399999999997</v>
      </c>
      <c r="Z340" s="323">
        <v>522.327</v>
      </c>
      <c r="AA340" s="323">
        <v>689.34199999999998</v>
      </c>
      <c r="AB340" s="323">
        <v>667.99900000000002</v>
      </c>
      <c r="AC340" s="323">
        <v>735.149</v>
      </c>
      <c r="AD340" s="323">
        <v>952.00599999999997</v>
      </c>
      <c r="AE340" s="323">
        <v>1158</v>
      </c>
      <c r="AF340" s="323">
        <v>1296.087</v>
      </c>
      <c r="AG340" s="323">
        <v>1499.4639999999999</v>
      </c>
      <c r="AH340" s="323">
        <v>1712.145</v>
      </c>
      <c r="AI340" s="1"/>
    </row>
    <row r="341" spans="2:38" ht="15.9" customHeight="1">
      <c r="B341" s="318" t="s">
        <v>311</v>
      </c>
      <c r="C341" s="150" t="s">
        <v>230</v>
      </c>
      <c r="D341" s="323" t="s">
        <v>473</v>
      </c>
      <c r="E341" s="323" t="s">
        <v>473</v>
      </c>
      <c r="F341" s="326">
        <v>0.25250120320135139</v>
      </c>
      <c r="G341" s="323">
        <v>1.6412578208087838</v>
      </c>
      <c r="H341" s="323">
        <v>2.8195967690817563</v>
      </c>
      <c r="I341" s="323">
        <v>3.11418150615</v>
      </c>
      <c r="J341" s="323">
        <v>3.9870435189969151</v>
      </c>
      <c r="K341" s="323">
        <v>5.8186302242785715</v>
      </c>
      <c r="L341" s="323">
        <v>6.1806792620204325</v>
      </c>
      <c r="M341" s="323">
        <v>6.4006730284802833</v>
      </c>
      <c r="N341" s="323">
        <v>8.862249230570864</v>
      </c>
      <c r="O341" s="323">
        <v>17.490591479754041</v>
      </c>
      <c r="P341" s="323">
        <v>56.121649751618136</v>
      </c>
      <c r="Q341" s="323">
        <v>87.286408663804295</v>
      </c>
      <c r="R341" s="323">
        <v>115.45392498252863</v>
      </c>
      <c r="S341" s="323">
        <v>149.84987307707428</v>
      </c>
      <c r="T341" s="323">
        <v>189.28242471009079</v>
      </c>
      <c r="U341" s="323">
        <v>225.49142659277953</v>
      </c>
      <c r="V341" s="323">
        <v>233.65317449794352</v>
      </c>
      <c r="W341" s="323">
        <v>202.42132738828957</v>
      </c>
      <c r="X341" s="323">
        <v>198.36429484152944</v>
      </c>
      <c r="Y341" s="323">
        <v>219.66413767456939</v>
      </c>
      <c r="Z341" s="323">
        <v>268.71141425980363</v>
      </c>
      <c r="AA341" s="323">
        <v>224.90942877134268</v>
      </c>
      <c r="AB341" s="323">
        <v>256.01996051989011</v>
      </c>
      <c r="AC341" s="323">
        <v>227.50570203776405</v>
      </c>
      <c r="AD341" s="323">
        <v>228.72197778705581</v>
      </c>
      <c r="AE341" s="323">
        <v>209.21243145546552</v>
      </c>
      <c r="AF341" s="323">
        <v>190.81125570073175</v>
      </c>
      <c r="AG341" s="323">
        <v>180.93719605153183</v>
      </c>
      <c r="AH341" s="323">
        <v>152.58487469494926</v>
      </c>
      <c r="AI341" s="120"/>
    </row>
    <row r="342" spans="2:38" ht="15.9" customHeight="1">
      <c r="B342" s="318" t="s">
        <v>312</v>
      </c>
      <c r="C342" s="150" t="s">
        <v>230</v>
      </c>
      <c r="D342" s="323" t="s">
        <v>473</v>
      </c>
      <c r="E342" s="323" t="s">
        <v>473</v>
      </c>
      <c r="F342" s="323" t="s">
        <v>473</v>
      </c>
      <c r="G342" s="323">
        <v>1.9203540737517029</v>
      </c>
      <c r="H342" s="323">
        <v>14.402655553137771</v>
      </c>
      <c r="I342" s="323">
        <v>39.83916336922276</v>
      </c>
      <c r="J342" s="323">
        <v>68.392216248911382</v>
      </c>
      <c r="K342" s="323">
        <v>109.6550069625178</v>
      </c>
      <c r="L342" s="323">
        <v>152.32108074899077</v>
      </c>
      <c r="M342" s="323">
        <v>196.27912803726954</v>
      </c>
      <c r="N342" s="323">
        <v>258.38874994174324</v>
      </c>
      <c r="O342" s="323">
        <v>390.96453342435893</v>
      </c>
      <c r="P342" s="323">
        <v>787.90131717291047</v>
      </c>
      <c r="Q342" s="323">
        <v>1405.7416500900849</v>
      </c>
      <c r="R342" s="323">
        <v>2262.2685845150932</v>
      </c>
      <c r="S342" s="323">
        <v>3414.5533750754062</v>
      </c>
      <c r="T342" s="323">
        <v>4921.3925095250224</v>
      </c>
      <c r="U342" s="323">
        <v>6346.3247852161994</v>
      </c>
      <c r="V342" s="323">
        <v>7645.522003722268</v>
      </c>
      <c r="W342" s="323">
        <v>9034.7743910955924</v>
      </c>
      <c r="X342" s="323">
        <v>10523.60243550831</v>
      </c>
      <c r="Y342" s="323">
        <v>12233.032239264812</v>
      </c>
      <c r="Z342" s="323">
        <v>14230.886317407778</v>
      </c>
      <c r="AA342" s="323">
        <v>15849.564461966966</v>
      </c>
      <c r="AB342" s="323">
        <v>17637.964576549788</v>
      </c>
      <c r="AC342" s="323">
        <v>18998.317627420758</v>
      </c>
      <c r="AD342" s="323">
        <v>20150.422838400715</v>
      </c>
      <c r="AE342" s="323">
        <v>20879.957344054692</v>
      </c>
      <c r="AF342" s="323">
        <v>21425.359441812951</v>
      </c>
      <c r="AG342" s="323">
        <v>21695.780463840911</v>
      </c>
      <c r="AH342" s="323">
        <v>21778.466367163965</v>
      </c>
      <c r="AI342" s="120"/>
    </row>
    <row r="343" spans="2:38" ht="15.9" customHeight="1">
      <c r="B343" s="318" t="s">
        <v>313</v>
      </c>
      <c r="C343" s="150" t="s">
        <v>230</v>
      </c>
      <c r="D343" s="323" t="s">
        <v>473</v>
      </c>
      <c r="E343" s="323" t="s">
        <v>473</v>
      </c>
      <c r="F343" s="323" t="s">
        <v>473</v>
      </c>
      <c r="G343" s="323" t="s">
        <v>473</v>
      </c>
      <c r="H343" s="323" t="s">
        <v>473</v>
      </c>
      <c r="I343" s="323">
        <v>3.7710484119607437</v>
      </c>
      <c r="J343" s="323">
        <v>8.4095229706880872</v>
      </c>
      <c r="K343" s="323">
        <v>15.384059163757843</v>
      </c>
      <c r="L343" s="323">
        <v>24.501188762773364</v>
      </c>
      <c r="M343" s="323">
        <v>36.984967405175873</v>
      </c>
      <c r="N343" s="323">
        <v>51.070910050352531</v>
      </c>
      <c r="O343" s="323">
        <v>75.236276590609378</v>
      </c>
      <c r="P343" s="323">
        <v>40.861055047262695</v>
      </c>
      <c r="Q343" s="323">
        <v>134.82204301314763</v>
      </c>
      <c r="R343" s="323">
        <v>364.4232896821984</v>
      </c>
      <c r="S343" s="323">
        <v>586.19477654715604</v>
      </c>
      <c r="T343" s="323">
        <v>999.95208478517111</v>
      </c>
      <c r="U343" s="323">
        <v>1591.6921755346307</v>
      </c>
      <c r="V343" s="323">
        <v>1931.2776256570485</v>
      </c>
      <c r="W343" s="323">
        <v>2372.2551088451819</v>
      </c>
      <c r="X343" s="323">
        <v>2776.7425516717763</v>
      </c>
      <c r="Y343" s="323">
        <v>3140.83296726559</v>
      </c>
      <c r="Z343" s="323">
        <v>3465.8962848727119</v>
      </c>
      <c r="AA343" s="323">
        <v>3740.5282340124804</v>
      </c>
      <c r="AB343" s="323">
        <v>4738.7919286292436</v>
      </c>
      <c r="AC343" s="323">
        <v>6033.4409306482667</v>
      </c>
      <c r="AD343" s="323">
        <v>7336.3813516712416</v>
      </c>
      <c r="AE343" s="323">
        <v>8318.9492616334683</v>
      </c>
      <c r="AF343" s="323">
        <v>9643.9735475474372</v>
      </c>
      <c r="AG343" s="323">
        <v>11583.254805469485</v>
      </c>
      <c r="AH343" s="323">
        <v>13184.218898842772</v>
      </c>
      <c r="AI343" s="120"/>
    </row>
    <row r="344" spans="2:38" ht="15.9" customHeight="1">
      <c r="B344" s="124" t="s">
        <v>229</v>
      </c>
      <c r="C344" s="150" t="s">
        <v>230</v>
      </c>
      <c r="D344" s="323" t="s">
        <v>473</v>
      </c>
      <c r="E344" s="323" t="s">
        <v>473</v>
      </c>
      <c r="F344" s="326">
        <v>0.25250120320135139</v>
      </c>
      <c r="G344" s="323">
        <v>3.5616118945604871</v>
      </c>
      <c r="H344" s="323">
        <v>17.222252322219532</v>
      </c>
      <c r="I344" s="323">
        <v>46.724393287333498</v>
      </c>
      <c r="J344" s="323">
        <v>80.788782738596382</v>
      </c>
      <c r="K344" s="323">
        <v>130.85769635055422</v>
      </c>
      <c r="L344" s="323">
        <v>183.00294877378454</v>
      </c>
      <c r="M344" s="323">
        <v>239.66476847092565</v>
      </c>
      <c r="N344" s="323">
        <v>318.32190922266665</v>
      </c>
      <c r="O344" s="323">
        <v>483.6914014947223</v>
      </c>
      <c r="P344" s="323">
        <v>884.88402197179119</v>
      </c>
      <c r="Q344" s="323">
        <v>1627.8501017670374</v>
      </c>
      <c r="R344" s="323">
        <v>2742.1457991798197</v>
      </c>
      <c r="S344" s="323">
        <v>4150.5980246996369</v>
      </c>
      <c r="T344" s="323">
        <v>6110.6270190202849</v>
      </c>
      <c r="U344" s="323">
        <v>8163.5083873436097</v>
      </c>
      <c r="V344" s="323">
        <v>9810.4528038772587</v>
      </c>
      <c r="W344" s="323">
        <v>11609.450827329063</v>
      </c>
      <c r="X344" s="323">
        <v>13498.709282021617</v>
      </c>
      <c r="Y344" s="323">
        <v>15593.529344204973</v>
      </c>
      <c r="Z344" s="323">
        <v>17965.494016540291</v>
      </c>
      <c r="AA344" s="323">
        <v>19815.00212475079</v>
      </c>
      <c r="AB344" s="323">
        <v>22632.77646569892</v>
      </c>
      <c r="AC344" s="323">
        <v>25259.264260106789</v>
      </c>
      <c r="AD344" s="323">
        <v>27715.526167859014</v>
      </c>
      <c r="AE344" s="323">
        <v>29408.119037143624</v>
      </c>
      <c r="AF344" s="323">
        <v>31260.144245061118</v>
      </c>
      <c r="AG344" s="323">
        <v>33459.972465361934</v>
      </c>
      <c r="AH344" s="323">
        <v>35115.270140701687</v>
      </c>
      <c r="AI344" s="120"/>
    </row>
    <row r="345" spans="2:38" ht="13.5" customHeight="1">
      <c r="B345" s="228"/>
      <c r="C345" s="228"/>
      <c r="D345" s="88"/>
      <c r="E345" s="88"/>
      <c r="F345" s="88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89"/>
      <c r="AC345" s="89"/>
      <c r="AD345" s="89"/>
      <c r="AE345" s="89"/>
      <c r="AF345" s="89"/>
      <c r="AG345" s="211"/>
      <c r="AH345" s="228"/>
      <c r="AI345" s="1"/>
      <c r="AL345" s="22"/>
    </row>
    <row r="346" spans="2:38" ht="13.5" customHeight="1">
      <c r="B346" s="71"/>
      <c r="C346" s="73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90"/>
      <c r="AB346" s="90"/>
      <c r="AC346" s="90"/>
      <c r="AD346" s="90"/>
      <c r="AE346" s="90"/>
      <c r="AF346" s="90"/>
      <c r="AG346" s="218"/>
      <c r="AH346" s="218"/>
      <c r="AI346" s="1"/>
      <c r="AL346" s="22"/>
    </row>
    <row r="347" spans="2:38" ht="13.5" customHeight="1">
      <c r="B347" s="225" t="s">
        <v>440</v>
      </c>
      <c r="C347" s="6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2:38" ht="13.5" customHeight="1">
      <c r="B348" s="286" t="s">
        <v>135</v>
      </c>
      <c r="C348" s="126" t="s">
        <v>136</v>
      </c>
      <c r="D348" s="127">
        <v>1990</v>
      </c>
      <c r="E348" s="127">
        <f t="shared" ref="E348:R348" si="534">D348+1</f>
        <v>1991</v>
      </c>
      <c r="F348" s="127">
        <f t="shared" si="534"/>
        <v>1992</v>
      </c>
      <c r="G348" s="127">
        <f t="shared" si="534"/>
        <v>1993</v>
      </c>
      <c r="H348" s="127">
        <f t="shared" si="534"/>
        <v>1994</v>
      </c>
      <c r="I348" s="127">
        <f t="shared" si="534"/>
        <v>1995</v>
      </c>
      <c r="J348" s="127">
        <f t="shared" si="534"/>
        <v>1996</v>
      </c>
      <c r="K348" s="127">
        <f t="shared" si="534"/>
        <v>1997</v>
      </c>
      <c r="L348" s="127">
        <f t="shared" si="534"/>
        <v>1998</v>
      </c>
      <c r="M348" s="127">
        <f t="shared" si="534"/>
        <v>1999</v>
      </c>
      <c r="N348" s="127">
        <f t="shared" si="534"/>
        <v>2000</v>
      </c>
      <c r="O348" s="127">
        <f t="shared" si="534"/>
        <v>2001</v>
      </c>
      <c r="P348" s="127">
        <f t="shared" si="534"/>
        <v>2002</v>
      </c>
      <c r="Q348" s="127">
        <f t="shared" si="534"/>
        <v>2003</v>
      </c>
      <c r="R348" s="127">
        <f t="shared" si="534"/>
        <v>2004</v>
      </c>
      <c r="S348" s="127">
        <f t="shared" ref="S348:AH348" si="535">R348+1</f>
        <v>2005</v>
      </c>
      <c r="T348" s="127">
        <f t="shared" si="535"/>
        <v>2006</v>
      </c>
      <c r="U348" s="127">
        <f t="shared" si="535"/>
        <v>2007</v>
      </c>
      <c r="V348" s="127">
        <f t="shared" si="535"/>
        <v>2008</v>
      </c>
      <c r="W348" s="127">
        <f t="shared" si="535"/>
        <v>2009</v>
      </c>
      <c r="X348" s="127">
        <f t="shared" si="535"/>
        <v>2010</v>
      </c>
      <c r="Y348" s="127">
        <f t="shared" si="535"/>
        <v>2011</v>
      </c>
      <c r="Z348" s="127">
        <f t="shared" si="535"/>
        <v>2012</v>
      </c>
      <c r="AA348" s="127">
        <f t="shared" si="535"/>
        <v>2013</v>
      </c>
      <c r="AB348" s="127">
        <f t="shared" si="535"/>
        <v>2014</v>
      </c>
      <c r="AC348" s="127">
        <f t="shared" si="535"/>
        <v>2015</v>
      </c>
      <c r="AD348" s="127">
        <f t="shared" si="535"/>
        <v>2016</v>
      </c>
      <c r="AE348" s="127">
        <f t="shared" si="535"/>
        <v>2017</v>
      </c>
      <c r="AF348" s="127">
        <f t="shared" si="535"/>
        <v>2018</v>
      </c>
      <c r="AG348" s="127">
        <f t="shared" si="535"/>
        <v>2019</v>
      </c>
      <c r="AH348" s="127">
        <f t="shared" si="535"/>
        <v>2020</v>
      </c>
      <c r="AI348" s="1"/>
    </row>
    <row r="349" spans="2:38" ht="15.9" customHeight="1">
      <c r="B349" s="146" t="s">
        <v>328</v>
      </c>
      <c r="C349" s="137" t="s">
        <v>304</v>
      </c>
      <c r="D349" s="323" t="s">
        <v>473</v>
      </c>
      <c r="E349" s="323" t="s">
        <v>473</v>
      </c>
      <c r="F349" s="323" t="s">
        <v>473</v>
      </c>
      <c r="G349" s="323" t="s">
        <v>473</v>
      </c>
      <c r="H349" s="323" t="s">
        <v>473</v>
      </c>
      <c r="I349" s="323" t="s">
        <v>473</v>
      </c>
      <c r="J349" s="323" t="s">
        <v>473</v>
      </c>
      <c r="K349" s="323" t="s">
        <v>473</v>
      </c>
      <c r="L349" s="323" t="s">
        <v>473</v>
      </c>
      <c r="M349" s="323">
        <v>12</v>
      </c>
      <c r="N349" s="323">
        <v>272</v>
      </c>
      <c r="O349" s="323">
        <v>344.428</v>
      </c>
      <c r="P349" s="323">
        <v>320.64</v>
      </c>
      <c r="Q349" s="323">
        <v>344.11</v>
      </c>
      <c r="R349" s="323">
        <v>350.31</v>
      </c>
      <c r="S349" s="323">
        <v>355.28199999999998</v>
      </c>
      <c r="T349" s="323">
        <v>338</v>
      </c>
      <c r="U349" s="323">
        <v>301</v>
      </c>
      <c r="V349" s="323">
        <v>270.32</v>
      </c>
      <c r="W349" s="323">
        <v>173</v>
      </c>
      <c r="X349" s="323">
        <v>172.9</v>
      </c>
      <c r="Y349" s="323">
        <v>123.6</v>
      </c>
      <c r="Z349" s="323">
        <v>30</v>
      </c>
      <c r="AA349" s="323">
        <v>10</v>
      </c>
      <c r="AB349" s="323">
        <v>7.5</v>
      </c>
      <c r="AC349" s="323">
        <v>7.3</v>
      </c>
      <c r="AD349" s="323">
        <v>7</v>
      </c>
      <c r="AE349" s="323">
        <v>6</v>
      </c>
      <c r="AF349" s="323">
        <v>6</v>
      </c>
      <c r="AG349" s="323">
        <v>4.5</v>
      </c>
      <c r="AH349" s="323">
        <v>2.4</v>
      </c>
      <c r="AI349" s="199"/>
    </row>
    <row r="350" spans="2:38" ht="15.9" customHeight="1">
      <c r="B350" s="146" t="s">
        <v>329</v>
      </c>
      <c r="C350" s="137" t="s">
        <v>306</v>
      </c>
      <c r="D350" s="323" t="s">
        <v>473</v>
      </c>
      <c r="E350" s="323" t="s">
        <v>473</v>
      </c>
      <c r="F350" s="323" t="s">
        <v>473</v>
      </c>
      <c r="G350" s="323" t="s">
        <v>473</v>
      </c>
      <c r="H350" s="323" t="s">
        <v>473</v>
      </c>
      <c r="I350" s="323" t="s">
        <v>473</v>
      </c>
      <c r="J350" s="323" t="s">
        <v>473</v>
      </c>
      <c r="K350" s="323" t="s">
        <v>473</v>
      </c>
      <c r="L350" s="323" t="s">
        <v>473</v>
      </c>
      <c r="M350" s="323">
        <v>300</v>
      </c>
      <c r="N350" s="323">
        <v>300</v>
      </c>
      <c r="O350" s="323">
        <v>280</v>
      </c>
      <c r="P350" s="323">
        <v>240</v>
      </c>
      <c r="Q350" s="323">
        <v>220</v>
      </c>
      <c r="R350" s="323">
        <v>220</v>
      </c>
      <c r="S350" s="323">
        <v>220</v>
      </c>
      <c r="T350" s="323">
        <v>218.7</v>
      </c>
      <c r="U350" s="323">
        <v>219</v>
      </c>
      <c r="V350" s="323">
        <v>219</v>
      </c>
      <c r="W350" s="323">
        <v>219</v>
      </c>
      <c r="X350" s="323">
        <v>219</v>
      </c>
      <c r="Y350" s="323">
        <v>219</v>
      </c>
      <c r="Z350" s="323">
        <v>219</v>
      </c>
      <c r="AA350" s="323">
        <v>219</v>
      </c>
      <c r="AB350" s="323">
        <v>219</v>
      </c>
      <c r="AC350" s="323">
        <v>219</v>
      </c>
      <c r="AD350" s="323">
        <v>219</v>
      </c>
      <c r="AE350" s="323">
        <v>219</v>
      </c>
      <c r="AF350" s="323">
        <v>219</v>
      </c>
      <c r="AG350" s="323">
        <v>219</v>
      </c>
      <c r="AH350" s="323">
        <v>219</v>
      </c>
      <c r="AI350" s="1"/>
    </row>
    <row r="351" spans="2:38" ht="15.9" customHeight="1">
      <c r="B351" s="146" t="s">
        <v>302</v>
      </c>
      <c r="C351" s="137" t="s">
        <v>138</v>
      </c>
      <c r="D351" s="323" t="s">
        <v>473</v>
      </c>
      <c r="E351" s="323" t="s">
        <v>473</v>
      </c>
      <c r="F351" s="323" t="s">
        <v>473</v>
      </c>
      <c r="G351" s="323" t="s">
        <v>473</v>
      </c>
      <c r="H351" s="323" t="s">
        <v>473</v>
      </c>
      <c r="I351" s="324">
        <v>4.0000000000000001E-3</v>
      </c>
      <c r="J351" s="324">
        <v>4.0000000000000001E-3</v>
      </c>
      <c r="K351" s="324">
        <v>4.0000000000000001E-3</v>
      </c>
      <c r="L351" s="324">
        <v>4.0000000000000001E-3</v>
      </c>
      <c r="M351" s="324">
        <v>4.0000000000000001E-3</v>
      </c>
      <c r="N351" s="324">
        <v>4.0000000000000001E-3</v>
      </c>
      <c r="O351" s="324">
        <v>4.642857142857143E-3</v>
      </c>
      <c r="P351" s="324">
        <v>3.3E-3</v>
      </c>
      <c r="Q351" s="324">
        <v>3.2000000000000002E-3</v>
      </c>
      <c r="R351" s="324">
        <v>3.0999999999999999E-3</v>
      </c>
      <c r="S351" s="324">
        <v>2.9545454545454545E-3</v>
      </c>
      <c r="T351" s="324">
        <v>2.9680365296803654E-3</v>
      </c>
      <c r="U351" s="324">
        <v>2.9680365296803654E-3</v>
      </c>
      <c r="V351" s="324">
        <v>3.0000000000000001E-3</v>
      </c>
      <c r="W351" s="324">
        <v>3.0000000000000001E-3</v>
      </c>
      <c r="X351" s="324">
        <v>3.0000000000000001E-3</v>
      </c>
      <c r="Y351" s="324">
        <v>3.0000000000000001E-3</v>
      </c>
      <c r="Z351" s="324">
        <v>3.0000000000000001E-3</v>
      </c>
      <c r="AA351" s="324">
        <v>3.0000000000000001E-3</v>
      </c>
      <c r="AB351" s="324">
        <v>3.0000000000000001E-3</v>
      </c>
      <c r="AC351" s="324">
        <v>3.0000000000000001E-3</v>
      </c>
      <c r="AD351" s="324">
        <v>3.0000000000000001E-3</v>
      </c>
      <c r="AE351" s="324">
        <v>3.0000000000000001E-3</v>
      </c>
      <c r="AF351" s="324">
        <v>3.0000000000000001E-3</v>
      </c>
      <c r="AG351" s="324">
        <v>3.0000000000000001E-3</v>
      </c>
      <c r="AH351" s="324">
        <v>3.0000000000000001E-3</v>
      </c>
      <c r="AI351" s="1"/>
    </row>
    <row r="352" spans="2:38" ht="15.9" customHeight="1">
      <c r="B352" s="146" t="s">
        <v>330</v>
      </c>
      <c r="C352" s="137" t="s">
        <v>304</v>
      </c>
      <c r="D352" s="323" t="s">
        <v>473</v>
      </c>
      <c r="E352" s="323" t="s">
        <v>473</v>
      </c>
      <c r="F352" s="323" t="s">
        <v>473</v>
      </c>
      <c r="G352" s="323" t="s">
        <v>473</v>
      </c>
      <c r="H352" s="323" t="s">
        <v>473</v>
      </c>
      <c r="I352" s="323" t="s">
        <v>473</v>
      </c>
      <c r="J352" s="323" t="s">
        <v>473</v>
      </c>
      <c r="K352" s="323" t="s">
        <v>473</v>
      </c>
      <c r="L352" s="323" t="s">
        <v>473</v>
      </c>
      <c r="M352" s="323">
        <v>12</v>
      </c>
      <c r="N352" s="323">
        <v>284</v>
      </c>
      <c r="O352" s="323">
        <v>628.41999999999996</v>
      </c>
      <c r="P352" s="323">
        <v>949.07</v>
      </c>
      <c r="Q352" s="323">
        <v>1293.18</v>
      </c>
      <c r="R352" s="323">
        <v>1643.49</v>
      </c>
      <c r="S352" s="323">
        <v>1998.77</v>
      </c>
      <c r="T352" s="323">
        <v>2265.25</v>
      </c>
      <c r="U352" s="323">
        <v>2392.56</v>
      </c>
      <c r="V352" s="323">
        <v>2384.34</v>
      </c>
      <c r="W352" s="323">
        <v>2367.9</v>
      </c>
      <c r="X352" s="323">
        <v>2278.8000000000002</v>
      </c>
      <c r="Y352" s="323">
        <v>2054.9</v>
      </c>
      <c r="Z352" s="323">
        <v>1759</v>
      </c>
      <c r="AA352" s="323">
        <v>1529.9</v>
      </c>
      <c r="AB352" s="323">
        <v>1067.5</v>
      </c>
      <c r="AC352" s="323">
        <v>747.5</v>
      </c>
      <c r="AD352" s="323">
        <v>430.7</v>
      </c>
      <c r="AE352" s="323">
        <v>330</v>
      </c>
      <c r="AF352" s="323">
        <v>187</v>
      </c>
      <c r="AG352" s="323">
        <v>140.1</v>
      </c>
      <c r="AH352" s="323">
        <v>65.7</v>
      </c>
      <c r="AI352" s="1"/>
    </row>
    <row r="353" spans="2:38" ht="15.9" customHeight="1">
      <c r="B353" s="146" t="s">
        <v>331</v>
      </c>
      <c r="C353" s="137" t="s">
        <v>138</v>
      </c>
      <c r="D353" s="323" t="s">
        <v>473</v>
      </c>
      <c r="E353" s="323" t="s">
        <v>473</v>
      </c>
      <c r="F353" s="323" t="s">
        <v>473</v>
      </c>
      <c r="G353" s="323" t="s">
        <v>473</v>
      </c>
      <c r="H353" s="323" t="s">
        <v>473</v>
      </c>
      <c r="I353" s="327">
        <v>3.5000000000000001E-3</v>
      </c>
      <c r="J353" s="327">
        <v>3.5000000000000001E-3</v>
      </c>
      <c r="K353" s="327">
        <v>3.5000000000000001E-3</v>
      </c>
      <c r="L353" s="327">
        <v>3.5000000000000001E-3</v>
      </c>
      <c r="M353" s="327">
        <v>3.5000000000000001E-3</v>
      </c>
      <c r="N353" s="327">
        <v>3.5000000000000001E-3</v>
      </c>
      <c r="O353" s="327">
        <v>3.5000000000000001E-3</v>
      </c>
      <c r="P353" s="327">
        <v>3.5000000000000001E-3</v>
      </c>
      <c r="Q353" s="327">
        <v>3.5000000000000001E-3</v>
      </c>
      <c r="R353" s="327">
        <v>3.5000000000000001E-3</v>
      </c>
      <c r="S353" s="327">
        <v>3.3999999999999998E-3</v>
      </c>
      <c r="T353" s="327">
        <v>3.3E-3</v>
      </c>
      <c r="U353" s="327">
        <v>3.2000000000000002E-3</v>
      </c>
      <c r="V353" s="327">
        <v>3.0999999999999999E-3</v>
      </c>
      <c r="W353" s="327">
        <v>3.0000000000000001E-3</v>
      </c>
      <c r="X353" s="327">
        <v>3.0000000000000001E-3</v>
      </c>
      <c r="Y353" s="327">
        <v>3.0000000000000001E-3</v>
      </c>
      <c r="Z353" s="327">
        <v>3.0000000000000001E-3</v>
      </c>
      <c r="AA353" s="327">
        <v>3.0000000000000001E-3</v>
      </c>
      <c r="AB353" s="327">
        <v>3.0000000000000001E-3</v>
      </c>
      <c r="AC353" s="327">
        <v>3.0000000000000001E-3</v>
      </c>
      <c r="AD353" s="327">
        <v>3.0000000000000001E-3</v>
      </c>
      <c r="AE353" s="327">
        <v>3.0000000000000001E-3</v>
      </c>
      <c r="AF353" s="327">
        <v>3.0000000000000001E-3</v>
      </c>
      <c r="AG353" s="327">
        <v>3.0000000000000001E-3</v>
      </c>
      <c r="AH353" s="327">
        <v>3.0000000000000001E-3</v>
      </c>
      <c r="AI353" s="1"/>
    </row>
    <row r="354" spans="2:38" ht="15.9" customHeight="1">
      <c r="B354" s="146" t="s">
        <v>332</v>
      </c>
      <c r="C354" s="137" t="s">
        <v>138</v>
      </c>
      <c r="D354" s="323" t="s">
        <v>473</v>
      </c>
      <c r="E354" s="323" t="s">
        <v>473</v>
      </c>
      <c r="F354" s="323" t="s">
        <v>473</v>
      </c>
      <c r="G354" s="323" t="s">
        <v>473</v>
      </c>
      <c r="H354" s="323" t="s">
        <v>473</v>
      </c>
      <c r="I354" s="326">
        <v>0.2</v>
      </c>
      <c r="J354" s="326">
        <v>0.2</v>
      </c>
      <c r="K354" s="326">
        <v>0.2</v>
      </c>
      <c r="L354" s="326">
        <v>0.2</v>
      </c>
      <c r="M354" s="326">
        <v>0.2</v>
      </c>
      <c r="N354" s="326">
        <v>0.2</v>
      </c>
      <c r="O354" s="326">
        <v>0.2</v>
      </c>
      <c r="P354" s="326">
        <v>0.2</v>
      </c>
      <c r="Q354" s="326">
        <v>0.2</v>
      </c>
      <c r="R354" s="326">
        <v>0.2</v>
      </c>
      <c r="S354" s="326">
        <v>0.2</v>
      </c>
      <c r="T354" s="326">
        <v>0.2</v>
      </c>
      <c r="U354" s="326">
        <v>0.2</v>
      </c>
      <c r="V354" s="326">
        <v>0.2</v>
      </c>
      <c r="W354" s="326">
        <v>0.2</v>
      </c>
      <c r="X354" s="326">
        <v>0.2</v>
      </c>
      <c r="Y354" s="326">
        <v>0.2</v>
      </c>
      <c r="Z354" s="326">
        <v>0.2</v>
      </c>
      <c r="AA354" s="326">
        <v>0.2</v>
      </c>
      <c r="AB354" s="326">
        <v>0.2</v>
      </c>
      <c r="AC354" s="326">
        <v>0.2</v>
      </c>
      <c r="AD354" s="326">
        <v>0.2</v>
      </c>
      <c r="AE354" s="326">
        <v>0.2</v>
      </c>
      <c r="AF354" s="326">
        <v>0.2</v>
      </c>
      <c r="AG354" s="326">
        <v>0.2</v>
      </c>
      <c r="AH354" s="326">
        <v>0.2</v>
      </c>
      <c r="AI354" s="1"/>
    </row>
    <row r="355" spans="2:38" ht="15.9" customHeight="1">
      <c r="B355" s="146" t="s">
        <v>333</v>
      </c>
      <c r="C355" s="137" t="s">
        <v>138</v>
      </c>
      <c r="D355" s="323" t="s">
        <v>473</v>
      </c>
      <c r="E355" s="323" t="s">
        <v>473</v>
      </c>
      <c r="F355" s="323" t="s">
        <v>473</v>
      </c>
      <c r="G355" s="323" t="s">
        <v>473</v>
      </c>
      <c r="H355" s="323" t="s">
        <v>473</v>
      </c>
      <c r="I355" s="327">
        <v>8.9999999999999993E-3</v>
      </c>
      <c r="J355" s="327">
        <v>8.9999999999999993E-3</v>
      </c>
      <c r="K355" s="327">
        <v>8.9999999999999993E-3</v>
      </c>
      <c r="L355" s="327">
        <v>8.9999999999999993E-3</v>
      </c>
      <c r="M355" s="327">
        <v>8.9999999999999993E-3</v>
      </c>
      <c r="N355" s="327">
        <v>8.9999999999999993E-3</v>
      </c>
      <c r="O355" s="327">
        <v>8.9999999999999993E-3</v>
      </c>
      <c r="P355" s="327">
        <v>5.8999999999999999E-3</v>
      </c>
      <c r="Q355" s="327">
        <v>5.4000000000000003E-3</v>
      </c>
      <c r="R355" s="327">
        <v>5.7000000000000002E-3</v>
      </c>
      <c r="S355" s="327">
        <v>5.3061224489795921E-3</v>
      </c>
      <c r="T355" s="327">
        <v>4.9648324369052548E-3</v>
      </c>
      <c r="U355" s="327">
        <v>4.7999999999999996E-3</v>
      </c>
      <c r="V355" s="327">
        <v>4.4000000000000003E-3</v>
      </c>
      <c r="W355" s="327">
        <v>4.0000000000000001E-3</v>
      </c>
      <c r="X355" s="327">
        <v>4.0000000000000001E-3</v>
      </c>
      <c r="Y355" s="327">
        <v>4.0000000000000001E-3</v>
      </c>
      <c r="Z355" s="327">
        <v>4.0000000000000001E-3</v>
      </c>
      <c r="AA355" s="327">
        <v>4.0000000000000001E-3</v>
      </c>
      <c r="AB355" s="327">
        <v>4.0000000000000001E-3</v>
      </c>
      <c r="AC355" s="327">
        <v>4.0000000000000001E-3</v>
      </c>
      <c r="AD355" s="327">
        <v>4.0000000000000001E-3</v>
      </c>
      <c r="AE355" s="327">
        <v>4.0000000000000001E-3</v>
      </c>
      <c r="AF355" s="327">
        <v>4.0000000000000001E-3</v>
      </c>
      <c r="AG355" s="327">
        <v>4.0000000000000001E-3</v>
      </c>
      <c r="AH355" s="327">
        <v>4.0000000000000001E-3</v>
      </c>
      <c r="AI355" s="1"/>
    </row>
    <row r="356" spans="2:38" ht="15.9" customHeight="1">
      <c r="B356" s="146" t="s">
        <v>334</v>
      </c>
      <c r="C356" s="137" t="s">
        <v>304</v>
      </c>
      <c r="D356" s="323" t="s">
        <v>473</v>
      </c>
      <c r="E356" s="323" t="s">
        <v>473</v>
      </c>
      <c r="F356" s="323" t="s">
        <v>473</v>
      </c>
      <c r="G356" s="323" t="s">
        <v>473</v>
      </c>
      <c r="H356" s="323" t="s">
        <v>473</v>
      </c>
      <c r="I356" s="323" t="s">
        <v>473</v>
      </c>
      <c r="J356" s="323" t="s">
        <v>473</v>
      </c>
      <c r="K356" s="323" t="s">
        <v>473</v>
      </c>
      <c r="L356" s="323" t="s">
        <v>473</v>
      </c>
      <c r="M356" s="323" t="s">
        <v>473</v>
      </c>
      <c r="N356" s="323" t="s">
        <v>473</v>
      </c>
      <c r="O356" s="323" t="s">
        <v>473</v>
      </c>
      <c r="P356" s="323" t="s">
        <v>473</v>
      </c>
      <c r="Q356" s="323" t="s">
        <v>473</v>
      </c>
      <c r="R356" s="323" t="s">
        <v>473</v>
      </c>
      <c r="S356" s="323" t="s">
        <v>473</v>
      </c>
      <c r="T356" s="323" t="s">
        <v>473</v>
      </c>
      <c r="U356" s="323">
        <v>182.934</v>
      </c>
      <c r="V356" s="323">
        <v>212.94</v>
      </c>
      <c r="W356" s="323">
        <v>292.7</v>
      </c>
      <c r="X356" s="323">
        <v>285.5</v>
      </c>
      <c r="Y356" s="323">
        <v>346.8</v>
      </c>
      <c r="Z356" s="323">
        <v>277</v>
      </c>
      <c r="AA356" s="323">
        <v>273</v>
      </c>
      <c r="AB356" s="323">
        <v>298.5</v>
      </c>
      <c r="AC356" s="323">
        <v>266.3</v>
      </c>
      <c r="AD356" s="323">
        <v>263.8</v>
      </c>
      <c r="AE356" s="323">
        <v>196.3</v>
      </c>
      <c r="AF356" s="323">
        <v>188.2</v>
      </c>
      <c r="AG356" s="323">
        <v>148</v>
      </c>
      <c r="AH356" s="323">
        <v>76.8</v>
      </c>
      <c r="AI356" s="1"/>
    </row>
    <row r="357" spans="2:38" ht="15.9" customHeight="1">
      <c r="B357" s="448" t="s">
        <v>236</v>
      </c>
      <c r="C357" s="147" t="s">
        <v>184</v>
      </c>
      <c r="D357" s="323" t="s">
        <v>473</v>
      </c>
      <c r="E357" s="323" t="s">
        <v>473</v>
      </c>
      <c r="F357" s="323" t="s">
        <v>473</v>
      </c>
      <c r="G357" s="323" t="s">
        <v>473</v>
      </c>
      <c r="H357" s="323" t="s">
        <v>473</v>
      </c>
      <c r="I357" s="323" t="s">
        <v>473</v>
      </c>
      <c r="J357" s="323" t="s">
        <v>473</v>
      </c>
      <c r="K357" s="323" t="s">
        <v>473</v>
      </c>
      <c r="L357" s="323" t="s">
        <v>473</v>
      </c>
      <c r="M357" s="328">
        <v>1.7033400000000001E-2</v>
      </c>
      <c r="N357" s="328">
        <v>0.38872380000000006</v>
      </c>
      <c r="O357" s="328">
        <v>0.58106627670000011</v>
      </c>
      <c r="P357" s="328">
        <v>0.43861264978500003</v>
      </c>
      <c r="Q357" s="328">
        <v>0.48396688652000003</v>
      </c>
      <c r="R357" s="328">
        <v>0.5288029232475</v>
      </c>
      <c r="S357" s="328">
        <v>0.57276294539999995</v>
      </c>
      <c r="T357" s="328">
        <v>0.58972664159589039</v>
      </c>
      <c r="U357" s="328">
        <v>0.55850433519104292</v>
      </c>
      <c r="V357" s="328">
        <v>12.441150352531203</v>
      </c>
      <c r="W357" s="328">
        <v>16.825714294000008</v>
      </c>
      <c r="X357" s="328">
        <v>16.408988500000003</v>
      </c>
      <c r="Y357" s="328">
        <v>19.432563600000012</v>
      </c>
      <c r="Z357" s="328">
        <v>15.492090219999996</v>
      </c>
      <c r="AA357" s="328">
        <v>15.228096276000004</v>
      </c>
      <c r="AB357" s="328">
        <v>16.566746729999998</v>
      </c>
      <c r="AC357" s="328">
        <v>14.752466773999995</v>
      </c>
      <c r="AD357" s="328">
        <v>14.572110772000002</v>
      </c>
      <c r="AE357" s="328">
        <v>10.845261874000002</v>
      </c>
      <c r="AF357" s="328">
        <v>10.380492316000005</v>
      </c>
      <c r="AG357" s="328">
        <v>8.1621126040000025</v>
      </c>
      <c r="AH357" s="328">
        <v>4.2345747119999997</v>
      </c>
      <c r="AI357" s="1"/>
    </row>
    <row r="358" spans="2:38" ht="15.9" customHeight="1">
      <c r="B358" s="449"/>
      <c r="C358" s="227" t="s">
        <v>230</v>
      </c>
      <c r="D358" s="323" t="s">
        <v>473</v>
      </c>
      <c r="E358" s="323" t="s">
        <v>473</v>
      </c>
      <c r="F358" s="323" t="s">
        <v>473</v>
      </c>
      <c r="G358" s="323" t="s">
        <v>473</v>
      </c>
      <c r="H358" s="323" t="s">
        <v>473</v>
      </c>
      <c r="I358" s="323" t="s">
        <v>473</v>
      </c>
      <c r="J358" s="323" t="s">
        <v>473</v>
      </c>
      <c r="K358" s="323" t="s">
        <v>473</v>
      </c>
      <c r="L358" s="323" t="s">
        <v>473</v>
      </c>
      <c r="M358" s="328">
        <v>3.0214696589999999E-2</v>
      </c>
      <c r="N358" s="323">
        <v>0.68953771263000008</v>
      </c>
      <c r="O358" s="323">
        <v>1.0307244149242951</v>
      </c>
      <c r="P358" s="323">
        <v>0.77803304882112234</v>
      </c>
      <c r="Q358" s="323">
        <v>0.85848466165350201</v>
      </c>
      <c r="R358" s="323">
        <v>0.93801706540257779</v>
      </c>
      <c r="S358" s="323">
        <v>1.0159955506977898</v>
      </c>
      <c r="T358" s="323">
        <v>1.0460866031948701</v>
      </c>
      <c r="U358" s="323">
        <v>0.9907029149786315</v>
      </c>
      <c r="V358" s="323">
        <v>22.068734552837473</v>
      </c>
      <c r="W358" s="323">
        <v>29.846293300411912</v>
      </c>
      <c r="X358" s="323">
        <v>29.107084250725006</v>
      </c>
      <c r="Y358" s="323">
        <v>34.470452941860025</v>
      </c>
      <c r="Z358" s="323">
        <v>22.153689014599994</v>
      </c>
      <c r="AA358" s="323">
        <v>21.776177674680007</v>
      </c>
      <c r="AB358" s="323">
        <v>23.690447823899998</v>
      </c>
      <c r="AC358" s="323">
        <v>21.096027486819992</v>
      </c>
      <c r="AD358" s="323">
        <v>20.838118403960003</v>
      </c>
      <c r="AE358" s="323">
        <v>15.508724479820003</v>
      </c>
      <c r="AF358" s="323">
        <v>14.844104011880006</v>
      </c>
      <c r="AG358" s="323">
        <v>11.671821023720003</v>
      </c>
      <c r="AH358" s="323">
        <v>6.0554418381600001</v>
      </c>
      <c r="AI358" s="120"/>
    </row>
    <row r="359" spans="2:38" ht="12.75" customHeight="1">
      <c r="B359" s="228"/>
      <c r="C359" s="228"/>
      <c r="D359" s="104"/>
      <c r="E359" s="104"/>
      <c r="F359" s="104"/>
      <c r="G359" s="104"/>
      <c r="H359" s="104"/>
      <c r="I359" s="104"/>
      <c r="J359" s="104"/>
      <c r="K359" s="104"/>
      <c r="L359" s="104"/>
      <c r="M359" s="104"/>
      <c r="N359" s="104"/>
      <c r="O359" s="104"/>
      <c r="P359" s="104"/>
      <c r="Q359" s="104"/>
      <c r="R359" s="104"/>
      <c r="S359" s="104"/>
      <c r="T359" s="104"/>
      <c r="U359" s="104"/>
      <c r="V359" s="104"/>
      <c r="W359" s="104"/>
      <c r="X359" s="104"/>
      <c r="Y359" s="104"/>
      <c r="Z359" s="104"/>
      <c r="AA359" s="104"/>
      <c r="AB359" s="104"/>
      <c r="AC359" s="104"/>
      <c r="AD359" s="104"/>
      <c r="AE359" s="104"/>
      <c r="AF359" s="104"/>
      <c r="AG359" s="211"/>
      <c r="AH359" s="211"/>
      <c r="AI359" s="120"/>
      <c r="AL359" s="22"/>
    </row>
    <row r="360" spans="2:38" ht="12.75" customHeight="1">
      <c r="B360" s="71"/>
      <c r="C360" s="83"/>
      <c r="D360" s="104"/>
      <c r="E360" s="104"/>
      <c r="F360" s="104"/>
      <c r="G360" s="104"/>
      <c r="H360" s="104"/>
      <c r="I360" s="104"/>
      <c r="J360" s="104"/>
      <c r="K360" s="104"/>
      <c r="L360" s="104"/>
      <c r="M360" s="104"/>
      <c r="N360" s="104"/>
      <c r="O360" s="104"/>
      <c r="P360" s="104"/>
      <c r="Q360" s="104"/>
      <c r="R360" s="104"/>
      <c r="S360" s="104"/>
      <c r="T360" s="104"/>
      <c r="U360" s="104"/>
      <c r="V360" s="104"/>
      <c r="W360" s="104"/>
      <c r="X360" s="104"/>
      <c r="Y360" s="104"/>
      <c r="Z360" s="104"/>
      <c r="AA360" s="104"/>
      <c r="AB360" s="104"/>
      <c r="AC360" s="104"/>
      <c r="AD360" s="104"/>
      <c r="AE360" s="104"/>
      <c r="AF360" s="104"/>
      <c r="AG360" s="104"/>
      <c r="AH360" s="104"/>
      <c r="AI360" s="120"/>
    </row>
    <row r="361" spans="2:38" ht="13.5" customHeight="1">
      <c r="B361" s="352" t="s">
        <v>441</v>
      </c>
      <c r="C361" s="73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  <c r="AA361" s="90"/>
      <c r="AB361" s="90"/>
      <c r="AC361" s="90"/>
      <c r="AD361" s="90"/>
      <c r="AE361" s="90"/>
      <c r="AF361" s="90"/>
      <c r="AG361" s="90"/>
      <c r="AH361" s="90"/>
      <c r="AI361" s="1"/>
    </row>
    <row r="362" spans="2:38" ht="13.5" customHeight="1">
      <c r="B362" s="126" t="s">
        <v>135</v>
      </c>
      <c r="C362" s="126" t="s">
        <v>136</v>
      </c>
      <c r="D362" s="127">
        <v>1990</v>
      </c>
      <c r="E362" s="127">
        <f t="shared" ref="E362:AH362" si="536">D362+1</f>
        <v>1991</v>
      </c>
      <c r="F362" s="127">
        <f t="shared" si="536"/>
        <v>1992</v>
      </c>
      <c r="G362" s="127">
        <f t="shared" si="536"/>
        <v>1993</v>
      </c>
      <c r="H362" s="127">
        <f t="shared" si="536"/>
        <v>1994</v>
      </c>
      <c r="I362" s="127">
        <f t="shared" si="536"/>
        <v>1995</v>
      </c>
      <c r="J362" s="127">
        <f t="shared" si="536"/>
        <v>1996</v>
      </c>
      <c r="K362" s="127">
        <f t="shared" si="536"/>
        <v>1997</v>
      </c>
      <c r="L362" s="127">
        <f t="shared" si="536"/>
        <v>1998</v>
      </c>
      <c r="M362" s="127">
        <f t="shared" si="536"/>
        <v>1999</v>
      </c>
      <c r="N362" s="127">
        <f t="shared" si="536"/>
        <v>2000</v>
      </c>
      <c r="O362" s="127">
        <f t="shared" si="536"/>
        <v>2001</v>
      </c>
      <c r="P362" s="127">
        <f t="shared" si="536"/>
        <v>2002</v>
      </c>
      <c r="Q362" s="127">
        <f t="shared" si="536"/>
        <v>2003</v>
      </c>
      <c r="R362" s="127">
        <f t="shared" si="536"/>
        <v>2004</v>
      </c>
      <c r="S362" s="127">
        <f t="shared" si="536"/>
        <v>2005</v>
      </c>
      <c r="T362" s="127">
        <f t="shared" si="536"/>
        <v>2006</v>
      </c>
      <c r="U362" s="127">
        <f t="shared" si="536"/>
        <v>2007</v>
      </c>
      <c r="V362" s="127">
        <f t="shared" si="536"/>
        <v>2008</v>
      </c>
      <c r="W362" s="127">
        <f t="shared" si="536"/>
        <v>2009</v>
      </c>
      <c r="X362" s="127">
        <f t="shared" si="536"/>
        <v>2010</v>
      </c>
      <c r="Y362" s="127">
        <f t="shared" si="536"/>
        <v>2011</v>
      </c>
      <c r="Z362" s="127">
        <f t="shared" si="536"/>
        <v>2012</v>
      </c>
      <c r="AA362" s="127">
        <f t="shared" si="536"/>
        <v>2013</v>
      </c>
      <c r="AB362" s="127">
        <f t="shared" si="536"/>
        <v>2014</v>
      </c>
      <c r="AC362" s="127">
        <f t="shared" si="536"/>
        <v>2015</v>
      </c>
      <c r="AD362" s="127">
        <f t="shared" si="536"/>
        <v>2016</v>
      </c>
      <c r="AE362" s="127">
        <f t="shared" si="536"/>
        <v>2017</v>
      </c>
      <c r="AF362" s="127">
        <f t="shared" si="536"/>
        <v>2018</v>
      </c>
      <c r="AG362" s="127">
        <f t="shared" si="536"/>
        <v>2019</v>
      </c>
      <c r="AH362" s="127">
        <f t="shared" si="536"/>
        <v>2020</v>
      </c>
      <c r="AI362" s="1"/>
    </row>
    <row r="363" spans="2:38" ht="15.9" customHeight="1">
      <c r="B363" s="91" t="s">
        <v>335</v>
      </c>
      <c r="C363" s="92" t="s">
        <v>336</v>
      </c>
      <c r="D363" s="93">
        <v>0</v>
      </c>
      <c r="E363" s="93">
        <v>0</v>
      </c>
      <c r="F363" s="93">
        <v>0</v>
      </c>
      <c r="G363" s="93">
        <v>0</v>
      </c>
      <c r="H363" s="93">
        <v>0</v>
      </c>
      <c r="I363" s="93">
        <v>0</v>
      </c>
      <c r="J363" s="93">
        <v>0</v>
      </c>
      <c r="K363" s="93">
        <v>0</v>
      </c>
      <c r="L363" s="93">
        <v>0</v>
      </c>
      <c r="M363" s="93">
        <v>50</v>
      </c>
      <c r="N363" s="93">
        <v>30</v>
      </c>
      <c r="O363" s="93">
        <v>40</v>
      </c>
      <c r="P363" s="93">
        <v>50</v>
      </c>
      <c r="Q363" s="93">
        <v>30</v>
      </c>
      <c r="R363" s="93">
        <v>0</v>
      </c>
      <c r="S363" s="93">
        <v>0</v>
      </c>
      <c r="T363" s="93">
        <v>1</v>
      </c>
      <c r="U363" s="93">
        <v>20</v>
      </c>
      <c r="V363" s="93">
        <v>20</v>
      </c>
      <c r="W363" s="93">
        <v>0</v>
      </c>
      <c r="X363" s="93">
        <v>0</v>
      </c>
      <c r="Y363" s="93">
        <v>0</v>
      </c>
      <c r="Z363" s="93">
        <v>0</v>
      </c>
      <c r="AA363" s="93">
        <v>0</v>
      </c>
      <c r="AB363" s="93">
        <v>0</v>
      </c>
      <c r="AC363" s="93">
        <v>0</v>
      </c>
      <c r="AD363" s="93">
        <v>0</v>
      </c>
      <c r="AE363" s="93">
        <v>0</v>
      </c>
      <c r="AF363" s="93">
        <v>0</v>
      </c>
      <c r="AG363" s="93">
        <v>0</v>
      </c>
      <c r="AH363" s="93">
        <v>0</v>
      </c>
      <c r="AI363" s="199"/>
    </row>
    <row r="364" spans="2:38" ht="15.9" customHeight="1">
      <c r="B364" s="91" t="s">
        <v>337</v>
      </c>
      <c r="C364" s="92" t="s">
        <v>338</v>
      </c>
      <c r="D364" s="93">
        <v>0</v>
      </c>
      <c r="E364" s="93">
        <v>0</v>
      </c>
      <c r="F364" s="93">
        <v>0</v>
      </c>
      <c r="G364" s="93">
        <v>0</v>
      </c>
      <c r="H364" s="93">
        <v>0</v>
      </c>
      <c r="I364" s="93">
        <v>0</v>
      </c>
      <c r="J364" s="93">
        <v>0</v>
      </c>
      <c r="K364" s="93">
        <v>0</v>
      </c>
      <c r="L364" s="93">
        <v>0</v>
      </c>
      <c r="M364" s="93">
        <v>3</v>
      </c>
      <c r="N364" s="93">
        <v>3</v>
      </c>
      <c r="O364" s="93">
        <v>3</v>
      </c>
      <c r="P364" s="93">
        <v>3</v>
      </c>
      <c r="Q364" s="93">
        <v>3</v>
      </c>
      <c r="R364" s="93">
        <v>3</v>
      </c>
      <c r="S364" s="93">
        <v>3</v>
      </c>
      <c r="T364" s="93">
        <v>3</v>
      </c>
      <c r="U364" s="93">
        <v>3</v>
      </c>
      <c r="V364" s="93">
        <v>3</v>
      </c>
      <c r="W364" s="93">
        <v>3</v>
      </c>
      <c r="X364" s="93">
        <v>3</v>
      </c>
      <c r="Y364" s="93">
        <v>3</v>
      </c>
      <c r="Z364" s="93">
        <v>3</v>
      </c>
      <c r="AA364" s="93">
        <v>3</v>
      </c>
      <c r="AB364" s="93">
        <v>3</v>
      </c>
      <c r="AC364" s="93">
        <v>3</v>
      </c>
      <c r="AD364" s="93">
        <v>3</v>
      </c>
      <c r="AE364" s="93">
        <v>3</v>
      </c>
      <c r="AF364" s="93">
        <v>3</v>
      </c>
      <c r="AG364" s="93">
        <v>3</v>
      </c>
      <c r="AH364" s="93">
        <v>3</v>
      </c>
      <c r="AI364" s="199"/>
    </row>
    <row r="365" spans="2:38" ht="15.9" customHeight="1">
      <c r="B365" s="91" t="s">
        <v>339</v>
      </c>
      <c r="C365" s="92" t="s">
        <v>340</v>
      </c>
      <c r="D365" s="96">
        <v>0</v>
      </c>
      <c r="E365" s="96">
        <v>0</v>
      </c>
      <c r="F365" s="96">
        <v>0</v>
      </c>
      <c r="G365" s="96">
        <v>0</v>
      </c>
      <c r="H365" s="96">
        <v>0</v>
      </c>
      <c r="I365" s="96">
        <v>0</v>
      </c>
      <c r="J365" s="96">
        <v>0</v>
      </c>
      <c r="K365" s="96">
        <v>0</v>
      </c>
      <c r="L365" s="96">
        <v>0</v>
      </c>
      <c r="M365" s="94">
        <v>2E-3</v>
      </c>
      <c r="N365" s="94">
        <v>2E-3</v>
      </c>
      <c r="O365" s="94">
        <v>2E-3</v>
      </c>
      <c r="P365" s="94">
        <v>2E-3</v>
      </c>
      <c r="Q365" s="94">
        <v>2E-3</v>
      </c>
      <c r="R365" s="94">
        <v>2E-3</v>
      </c>
      <c r="S365" s="94">
        <v>2E-3</v>
      </c>
      <c r="T365" s="94">
        <v>2E-3</v>
      </c>
      <c r="U365" s="94">
        <v>2E-3</v>
      </c>
      <c r="V365" s="94">
        <v>2E-3</v>
      </c>
      <c r="W365" s="94">
        <v>2E-3</v>
      </c>
      <c r="X365" s="94">
        <v>2E-3</v>
      </c>
      <c r="Y365" s="94">
        <v>2E-3</v>
      </c>
      <c r="Z365" s="94">
        <v>2E-3</v>
      </c>
      <c r="AA365" s="94">
        <v>2E-3</v>
      </c>
      <c r="AB365" s="94">
        <v>2E-3</v>
      </c>
      <c r="AC365" s="94">
        <v>2E-3</v>
      </c>
      <c r="AD365" s="94">
        <v>2E-3</v>
      </c>
      <c r="AE365" s="94">
        <v>2E-3</v>
      </c>
      <c r="AF365" s="94">
        <v>2E-3</v>
      </c>
      <c r="AG365" s="94">
        <v>2E-3</v>
      </c>
      <c r="AH365" s="94">
        <v>2E-3</v>
      </c>
    </row>
    <row r="366" spans="2:38" ht="15.9" customHeight="1">
      <c r="B366" s="91" t="s">
        <v>341</v>
      </c>
      <c r="C366" s="92" t="s">
        <v>340</v>
      </c>
      <c r="D366" s="96">
        <v>0</v>
      </c>
      <c r="E366" s="96">
        <v>0</v>
      </c>
      <c r="F366" s="96">
        <v>0</v>
      </c>
      <c r="G366" s="96">
        <v>0</v>
      </c>
      <c r="H366" s="96">
        <v>0</v>
      </c>
      <c r="I366" s="96">
        <v>0</v>
      </c>
      <c r="J366" s="96">
        <v>0</v>
      </c>
      <c r="K366" s="96">
        <v>0</v>
      </c>
      <c r="L366" s="96">
        <v>0</v>
      </c>
      <c r="M366" s="96">
        <v>0.15</v>
      </c>
      <c r="N366" s="96">
        <v>0.15</v>
      </c>
      <c r="O366" s="96">
        <v>0.15</v>
      </c>
      <c r="P366" s="96">
        <v>0.15</v>
      </c>
      <c r="Q366" s="96">
        <v>0.15</v>
      </c>
      <c r="R366" s="96">
        <v>0.15</v>
      </c>
      <c r="S366" s="96">
        <v>0.15</v>
      </c>
      <c r="T366" s="96">
        <v>0.15</v>
      </c>
      <c r="U366" s="96">
        <v>0.15</v>
      </c>
      <c r="V366" s="96">
        <v>0.15</v>
      </c>
      <c r="W366" s="96">
        <v>0.15</v>
      </c>
      <c r="X366" s="96">
        <v>0.15</v>
      </c>
      <c r="Y366" s="96">
        <v>0.15</v>
      </c>
      <c r="Z366" s="96">
        <v>0.15</v>
      </c>
      <c r="AA366" s="96">
        <v>0.15</v>
      </c>
      <c r="AB366" s="96">
        <v>0.15</v>
      </c>
      <c r="AC366" s="96">
        <v>0.15</v>
      </c>
      <c r="AD366" s="96">
        <v>0.15</v>
      </c>
      <c r="AE366" s="96">
        <v>0.15</v>
      </c>
      <c r="AF366" s="96">
        <v>0.15</v>
      </c>
      <c r="AG366" s="96">
        <v>0.15</v>
      </c>
      <c r="AH366" s="96">
        <v>0.15</v>
      </c>
    </row>
    <row r="367" spans="2:38" ht="15.9" customHeight="1">
      <c r="B367" s="91" t="s">
        <v>342</v>
      </c>
      <c r="C367" s="92" t="s">
        <v>336</v>
      </c>
      <c r="D367" s="95">
        <v>0</v>
      </c>
      <c r="E367" s="95">
        <v>0</v>
      </c>
      <c r="F367" s="95">
        <v>0</v>
      </c>
      <c r="G367" s="95">
        <v>0</v>
      </c>
      <c r="H367" s="95">
        <v>0</v>
      </c>
      <c r="I367" s="95">
        <v>0</v>
      </c>
      <c r="J367" s="95">
        <v>0</v>
      </c>
      <c r="K367" s="95">
        <v>0</v>
      </c>
      <c r="L367" s="95">
        <v>0</v>
      </c>
      <c r="M367" s="95">
        <v>4</v>
      </c>
      <c r="N367" s="95">
        <v>6</v>
      </c>
      <c r="O367" s="95">
        <v>7</v>
      </c>
      <c r="P367" s="95">
        <v>8</v>
      </c>
      <c r="Q367" s="95">
        <v>2</v>
      </c>
      <c r="R367" s="95">
        <v>0</v>
      </c>
      <c r="S367" s="95">
        <v>1</v>
      </c>
      <c r="T367" s="95">
        <v>1</v>
      </c>
      <c r="U367" s="95">
        <v>9</v>
      </c>
      <c r="V367" s="95">
        <v>10</v>
      </c>
      <c r="W367" s="95">
        <v>10</v>
      </c>
      <c r="X367" s="95">
        <v>14</v>
      </c>
      <c r="Y367" s="95">
        <v>9</v>
      </c>
      <c r="Z367" s="95">
        <v>13</v>
      </c>
      <c r="AA367" s="95">
        <v>14</v>
      </c>
      <c r="AB367" s="95">
        <v>17</v>
      </c>
      <c r="AC367" s="95">
        <v>21</v>
      </c>
      <c r="AD367" s="95">
        <v>23</v>
      </c>
      <c r="AE367" s="95">
        <v>11</v>
      </c>
      <c r="AF367" s="95">
        <v>11</v>
      </c>
      <c r="AG367" s="95">
        <v>1</v>
      </c>
      <c r="AH367" s="95">
        <v>0</v>
      </c>
    </row>
    <row r="368" spans="2:38" ht="15.9" customHeight="1">
      <c r="B368" s="91" t="s">
        <v>343</v>
      </c>
      <c r="C368" s="92" t="s">
        <v>338</v>
      </c>
      <c r="D368" s="95">
        <v>0</v>
      </c>
      <c r="E368" s="95">
        <v>0</v>
      </c>
      <c r="F368" s="95">
        <v>0</v>
      </c>
      <c r="G368" s="95">
        <v>0</v>
      </c>
      <c r="H368" s="95">
        <v>0</v>
      </c>
      <c r="I368" s="95">
        <v>0</v>
      </c>
      <c r="J368" s="95">
        <v>0</v>
      </c>
      <c r="K368" s="95">
        <v>0</v>
      </c>
      <c r="L368" s="95">
        <v>0</v>
      </c>
      <c r="M368" s="95">
        <v>1.5</v>
      </c>
      <c r="N368" s="95">
        <v>1.5</v>
      </c>
      <c r="O368" s="95">
        <v>1.5</v>
      </c>
      <c r="P368" s="95">
        <v>1.5</v>
      </c>
      <c r="Q368" s="95">
        <v>1.5</v>
      </c>
      <c r="R368" s="95">
        <v>1.5</v>
      </c>
      <c r="S368" s="95">
        <v>1.5</v>
      </c>
      <c r="T368" s="95">
        <v>1.5</v>
      </c>
      <c r="U368" s="95">
        <v>1.5</v>
      </c>
      <c r="V368" s="95">
        <v>1.5</v>
      </c>
      <c r="W368" s="95">
        <v>1.5</v>
      </c>
      <c r="X368" s="95">
        <v>1.5</v>
      </c>
      <c r="Y368" s="95">
        <v>1.5</v>
      </c>
      <c r="Z368" s="95">
        <v>1.5</v>
      </c>
      <c r="AA368" s="95">
        <v>1.5</v>
      </c>
      <c r="AB368" s="95">
        <v>1.5</v>
      </c>
      <c r="AC368" s="95">
        <v>1.5</v>
      </c>
      <c r="AD368" s="95">
        <v>1.5</v>
      </c>
      <c r="AE368" s="95">
        <v>1.5</v>
      </c>
      <c r="AF368" s="95">
        <v>1.5</v>
      </c>
      <c r="AG368" s="95">
        <v>1.5</v>
      </c>
      <c r="AH368" s="95">
        <v>1.5</v>
      </c>
    </row>
    <row r="369" spans="2:38" ht="15.9" customHeight="1">
      <c r="B369" s="91" t="s">
        <v>344</v>
      </c>
      <c r="C369" s="92" t="s">
        <v>340</v>
      </c>
      <c r="D369" s="95">
        <v>0</v>
      </c>
      <c r="E369" s="95">
        <v>0</v>
      </c>
      <c r="F369" s="95">
        <v>0</v>
      </c>
      <c r="G369" s="95">
        <v>0</v>
      </c>
      <c r="H369" s="95">
        <v>0</v>
      </c>
      <c r="I369" s="95">
        <v>0</v>
      </c>
      <c r="J369" s="95">
        <v>0</v>
      </c>
      <c r="K369" s="95">
        <v>0</v>
      </c>
      <c r="L369" s="95">
        <v>0</v>
      </c>
      <c r="M369" s="97">
        <v>0</v>
      </c>
      <c r="N369" s="97">
        <v>0</v>
      </c>
      <c r="O369" s="97">
        <v>0</v>
      </c>
      <c r="P369" s="97">
        <v>0.35</v>
      </c>
      <c r="Q369" s="97">
        <v>0.28999999999999998</v>
      </c>
      <c r="R369" s="97">
        <v>0.3</v>
      </c>
      <c r="S369" s="97">
        <v>0.31</v>
      </c>
      <c r="T369" s="97">
        <v>0.32</v>
      </c>
      <c r="U369" s="97">
        <v>0.27</v>
      </c>
      <c r="V369" s="97">
        <v>0.28000000000000003</v>
      </c>
      <c r="W369" s="97">
        <v>0.3</v>
      </c>
      <c r="X369" s="97">
        <v>0.31</v>
      </c>
      <c r="Y369" s="97">
        <v>0.28999999999999998</v>
      </c>
      <c r="Z369" s="97">
        <v>0.34</v>
      </c>
      <c r="AA369" s="97">
        <v>0.34</v>
      </c>
      <c r="AB369" s="97">
        <v>0.32</v>
      </c>
      <c r="AC369" s="97">
        <v>0.38</v>
      </c>
      <c r="AD369" s="97">
        <v>0.39</v>
      </c>
      <c r="AE369" s="97">
        <v>0.38</v>
      </c>
      <c r="AF369" s="97">
        <v>0.39</v>
      </c>
      <c r="AG369" s="97">
        <v>0.38</v>
      </c>
      <c r="AH369" s="97">
        <v>0.41</v>
      </c>
    </row>
    <row r="370" spans="2:38" ht="15.9" customHeight="1">
      <c r="B370" s="91" t="s">
        <v>345</v>
      </c>
      <c r="C370" s="227" t="s">
        <v>230</v>
      </c>
      <c r="D370" s="180" t="s">
        <v>473</v>
      </c>
      <c r="E370" s="180" t="s">
        <v>473</v>
      </c>
      <c r="F370" s="180" t="s">
        <v>473</v>
      </c>
      <c r="G370" s="180" t="s">
        <v>473</v>
      </c>
      <c r="H370" s="180" t="s">
        <v>473</v>
      </c>
      <c r="I370" s="180" t="s">
        <v>473</v>
      </c>
      <c r="J370" s="180" t="s">
        <v>473</v>
      </c>
      <c r="K370" s="180" t="s">
        <v>473</v>
      </c>
      <c r="L370" s="180" t="s">
        <v>473</v>
      </c>
      <c r="M370" s="98">
        <v>1.1764799999999999E-3</v>
      </c>
      <c r="N370" s="98">
        <v>7.05888E-4</v>
      </c>
      <c r="O370" s="98">
        <v>9.4118400000000007E-4</v>
      </c>
      <c r="P370" s="98">
        <v>1.1764799999999999E-3</v>
      </c>
      <c r="Q370" s="98">
        <v>7.05888E-4</v>
      </c>
      <c r="R370" s="180" t="s">
        <v>473</v>
      </c>
      <c r="S370" s="180" t="s">
        <v>473</v>
      </c>
      <c r="T370" s="198">
        <v>2.3529599999999999E-5</v>
      </c>
      <c r="U370" s="99">
        <v>4.7059200000000004E-4</v>
      </c>
      <c r="V370" s="99">
        <v>4.7059200000000004E-4</v>
      </c>
      <c r="W370" s="180" t="s">
        <v>473</v>
      </c>
      <c r="X370" s="180" t="s">
        <v>473</v>
      </c>
      <c r="Y370" s="180" t="s">
        <v>473</v>
      </c>
      <c r="Z370" s="180" t="s">
        <v>473</v>
      </c>
      <c r="AA370" s="180" t="s">
        <v>473</v>
      </c>
      <c r="AB370" s="180" t="s">
        <v>473</v>
      </c>
      <c r="AC370" s="180" t="s">
        <v>473</v>
      </c>
      <c r="AD370" s="180" t="s">
        <v>473</v>
      </c>
      <c r="AE370" s="180" t="s">
        <v>473</v>
      </c>
      <c r="AF370" s="180" t="s">
        <v>473</v>
      </c>
      <c r="AG370" s="180" t="s">
        <v>473</v>
      </c>
      <c r="AH370" s="180" t="s">
        <v>473</v>
      </c>
    </row>
    <row r="371" spans="2:38" ht="15.9" customHeight="1">
      <c r="B371" s="91" t="s">
        <v>346</v>
      </c>
      <c r="C371" s="227" t="s">
        <v>230</v>
      </c>
      <c r="D371" s="186" t="s">
        <v>473</v>
      </c>
      <c r="E371" s="186" t="s">
        <v>473</v>
      </c>
      <c r="F371" s="186" t="s">
        <v>473</v>
      </c>
      <c r="G371" s="186" t="s">
        <v>473</v>
      </c>
      <c r="H371" s="186" t="s">
        <v>473</v>
      </c>
      <c r="I371" s="186" t="s">
        <v>473</v>
      </c>
      <c r="J371" s="186" t="s">
        <v>473</v>
      </c>
      <c r="K371" s="186" t="s">
        <v>473</v>
      </c>
      <c r="L371" s="186" t="s">
        <v>473</v>
      </c>
      <c r="M371" s="188">
        <v>5.1098267281105995E-2</v>
      </c>
      <c r="N371" s="188">
        <v>8.000769535232384E-2</v>
      </c>
      <c r="O371" s="188">
        <v>0.12287679999999998</v>
      </c>
      <c r="P371" s="188">
        <v>0.20310381459854013</v>
      </c>
      <c r="Q371" s="188">
        <v>0.27784953191489359</v>
      </c>
      <c r="R371" s="188">
        <v>0.33954106329113926</v>
      </c>
      <c r="S371" s="188">
        <v>0.39525599999999994</v>
      </c>
      <c r="T371" s="188">
        <v>0.43440593240506326</v>
      </c>
      <c r="U371" s="188">
        <v>0.48405531935691315</v>
      </c>
      <c r="V371" s="188">
        <v>0.67412304000000001</v>
      </c>
      <c r="W371" s="188">
        <v>0.66529943999999996</v>
      </c>
      <c r="X371" s="188">
        <v>0.64765223999999999</v>
      </c>
      <c r="Y371" s="188">
        <v>0.6441228</v>
      </c>
      <c r="Z371" s="188">
        <v>0.6441228</v>
      </c>
      <c r="AA371" s="188">
        <v>0.6335344799999999</v>
      </c>
      <c r="AB371" s="188">
        <v>0.61941671999999992</v>
      </c>
      <c r="AC371" s="188">
        <v>0.60000479999999989</v>
      </c>
      <c r="AD371" s="188">
        <v>0.59647536000000001</v>
      </c>
      <c r="AE371" s="188">
        <v>0.61059311999999999</v>
      </c>
      <c r="AF371" s="188">
        <v>0.5929459199999999</v>
      </c>
      <c r="AG371" s="188">
        <v>0.59118119999999996</v>
      </c>
      <c r="AH371" s="188">
        <v>0.59118119999999996</v>
      </c>
    </row>
    <row r="372" spans="2:38" ht="15.9" customHeight="1">
      <c r="B372" s="91" t="s">
        <v>347</v>
      </c>
      <c r="C372" s="227" t="s">
        <v>230</v>
      </c>
      <c r="D372" s="186" t="s">
        <v>473</v>
      </c>
      <c r="E372" s="186" t="s">
        <v>473</v>
      </c>
      <c r="F372" s="186" t="s">
        <v>473</v>
      </c>
      <c r="G372" s="186" t="s">
        <v>473</v>
      </c>
      <c r="H372" s="186" t="s">
        <v>473</v>
      </c>
      <c r="I372" s="186" t="s">
        <v>473</v>
      </c>
      <c r="J372" s="186" t="s">
        <v>473</v>
      </c>
      <c r="K372" s="186" t="s">
        <v>473</v>
      </c>
      <c r="L372" s="186" t="s">
        <v>473</v>
      </c>
      <c r="M372" s="186" t="s">
        <v>473</v>
      </c>
      <c r="N372" s="186" t="s">
        <v>473</v>
      </c>
      <c r="O372" s="186" t="s">
        <v>473</v>
      </c>
      <c r="P372" s="186" t="s">
        <v>473</v>
      </c>
      <c r="Q372" s="186" t="s">
        <v>473</v>
      </c>
      <c r="R372" s="186" t="s">
        <v>473</v>
      </c>
      <c r="S372" s="186" t="s">
        <v>473</v>
      </c>
      <c r="T372" s="186" t="s">
        <v>473</v>
      </c>
      <c r="U372" s="186" t="s">
        <v>473</v>
      </c>
      <c r="V372" s="186" t="s">
        <v>473</v>
      </c>
      <c r="W372" s="186">
        <v>4.1176799999999993E-2</v>
      </c>
      <c r="X372" s="188">
        <v>5.6823983999999987E-2</v>
      </c>
      <c r="Y372" s="186">
        <v>3.7588535999999992E-2</v>
      </c>
      <c r="Z372" s="188">
        <v>5.0470991999999992E-2</v>
      </c>
      <c r="AA372" s="188">
        <v>5.4353375999999988E-2</v>
      </c>
      <c r="AB372" s="188">
        <v>6.8000543999999996E-2</v>
      </c>
      <c r="AC372" s="188">
        <v>7.6588848000000001E-2</v>
      </c>
      <c r="AD372" s="188">
        <v>8.2530071999999996E-2</v>
      </c>
      <c r="AE372" s="186">
        <v>4.0117967999999997E-2</v>
      </c>
      <c r="AF372" s="186">
        <v>3.9470903999999994E-2</v>
      </c>
      <c r="AG372" s="186">
        <v>3.6470879999999997E-3</v>
      </c>
      <c r="AH372" s="186" t="s">
        <v>473</v>
      </c>
    </row>
    <row r="373" spans="2:38" ht="15.9" customHeight="1">
      <c r="B373" s="344" t="s">
        <v>418</v>
      </c>
      <c r="C373" s="227" t="s">
        <v>230</v>
      </c>
      <c r="D373" s="186" t="str">
        <f>IF(SUM(D370,D371,D372)=0, "NO", SUM(D370,D371,D372))</f>
        <v>NO</v>
      </c>
      <c r="E373" s="186" t="str">
        <f t="shared" ref="E373:AB373" si="537">IF(SUM(E370,E371,E372)=0, "NO", SUM(E370,E371,E372))</f>
        <v>NO</v>
      </c>
      <c r="F373" s="186" t="str">
        <f t="shared" si="537"/>
        <v>NO</v>
      </c>
      <c r="G373" s="186" t="str">
        <f t="shared" si="537"/>
        <v>NO</v>
      </c>
      <c r="H373" s="186" t="str">
        <f t="shared" si="537"/>
        <v>NO</v>
      </c>
      <c r="I373" s="186" t="str">
        <f t="shared" si="537"/>
        <v>NO</v>
      </c>
      <c r="J373" s="186" t="str">
        <f t="shared" si="537"/>
        <v>NO</v>
      </c>
      <c r="K373" s="186" t="str">
        <f t="shared" si="537"/>
        <v>NO</v>
      </c>
      <c r="L373" s="186" t="str">
        <f t="shared" si="537"/>
        <v>NO</v>
      </c>
      <c r="M373" s="188">
        <f t="shared" si="537"/>
        <v>5.2274747281105996E-2</v>
      </c>
      <c r="N373" s="188">
        <f t="shared" si="537"/>
        <v>8.0713583352323842E-2</v>
      </c>
      <c r="O373" s="188">
        <f t="shared" si="537"/>
        <v>0.12381798399999998</v>
      </c>
      <c r="P373" s="188">
        <f t="shared" si="537"/>
        <v>0.20428029459854014</v>
      </c>
      <c r="Q373" s="188">
        <f t="shared" si="537"/>
        <v>0.27855541991489358</v>
      </c>
      <c r="R373" s="188">
        <f t="shared" si="537"/>
        <v>0.33954106329113926</v>
      </c>
      <c r="S373" s="188">
        <f t="shared" si="537"/>
        <v>0.39525599999999994</v>
      </c>
      <c r="T373" s="188">
        <f t="shared" si="537"/>
        <v>0.43442946200506327</v>
      </c>
      <c r="U373" s="188">
        <f t="shared" si="537"/>
        <v>0.48452591135691314</v>
      </c>
      <c r="V373" s="189">
        <f t="shared" si="537"/>
        <v>0.674593632</v>
      </c>
      <c r="W373" s="189">
        <f t="shared" si="537"/>
        <v>0.70647623999999998</v>
      </c>
      <c r="X373" s="189">
        <f t="shared" si="537"/>
        <v>0.70447622399999998</v>
      </c>
      <c r="Y373" s="189">
        <f t="shared" si="537"/>
        <v>0.681711336</v>
      </c>
      <c r="Z373" s="189">
        <f t="shared" si="537"/>
        <v>0.69459379200000004</v>
      </c>
      <c r="AA373" s="189">
        <f t="shared" si="537"/>
        <v>0.68788785599999991</v>
      </c>
      <c r="AB373" s="189">
        <f t="shared" si="537"/>
        <v>0.68741726399999992</v>
      </c>
      <c r="AC373" s="189">
        <f t="shared" ref="AC373:AD373" si="538">IF(SUM(AC370,AC371,AC372)=0, "NO", SUM(AC370,AC371,AC372))</f>
        <v>0.67659364799999988</v>
      </c>
      <c r="AD373" s="189">
        <f t="shared" si="538"/>
        <v>0.67900543199999996</v>
      </c>
      <c r="AE373" s="189">
        <f t="shared" ref="AE373:AF373" si="539">IF(SUM(AE370,AE371,AE372)=0, "NO", SUM(AE370,AE371,AE372))</f>
        <v>0.65071108799999999</v>
      </c>
      <c r="AF373" s="189">
        <f t="shared" si="539"/>
        <v>0.63241682399999988</v>
      </c>
      <c r="AG373" s="189">
        <f t="shared" ref="AG373:AH373" si="540">IF(SUM(AG370,AG371,AG372)=0, "NO", SUM(AG370,AG371,AG372))</f>
        <v>0.59482828799999998</v>
      </c>
      <c r="AH373" s="189">
        <f t="shared" si="540"/>
        <v>0.59118119999999996</v>
      </c>
    </row>
    <row r="374" spans="2:38" ht="12.75" customHeight="1">
      <c r="B374" s="228"/>
      <c r="C374" s="228"/>
      <c r="D374" s="104"/>
      <c r="E374" s="104"/>
      <c r="F374" s="104"/>
      <c r="G374" s="104"/>
      <c r="H374" s="104"/>
      <c r="I374" s="104"/>
      <c r="J374" s="104"/>
      <c r="K374" s="104"/>
      <c r="L374" s="104"/>
      <c r="M374" s="104"/>
      <c r="N374" s="104"/>
      <c r="O374" s="104"/>
      <c r="P374" s="104"/>
      <c r="Q374" s="104"/>
      <c r="R374" s="104"/>
      <c r="S374" s="104"/>
      <c r="T374" s="104"/>
      <c r="U374" s="104"/>
      <c r="V374" s="104"/>
      <c r="W374" s="104"/>
      <c r="X374" s="104"/>
      <c r="Y374" s="104"/>
      <c r="Z374" s="104"/>
      <c r="AA374" s="104"/>
      <c r="AB374" s="104"/>
      <c r="AC374" s="104"/>
      <c r="AD374" s="104"/>
      <c r="AE374" s="104"/>
      <c r="AF374" s="104"/>
      <c r="AG374" s="211"/>
      <c r="AH374" s="228"/>
      <c r="AI374" s="120"/>
      <c r="AL374" s="22"/>
    </row>
    <row r="375" spans="2:38" ht="13.5" customHeight="1">
      <c r="B375" s="24"/>
      <c r="C375" s="83"/>
      <c r="D375" s="101"/>
      <c r="E375" s="101"/>
      <c r="F375" s="101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1"/>
      <c r="AD375" s="101"/>
      <c r="AE375" s="101"/>
      <c r="AF375" s="101"/>
      <c r="AG375" s="101"/>
      <c r="AH375" s="101"/>
      <c r="AI375" s="1"/>
    </row>
    <row r="376" spans="2:38" ht="13.5" customHeight="1">
      <c r="B376" s="352" t="s">
        <v>442</v>
      </c>
      <c r="C376" s="83"/>
      <c r="D376" s="101"/>
      <c r="E376" s="101"/>
      <c r="F376" s="101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  <c r="Q376" s="101"/>
      <c r="R376" s="101"/>
      <c r="S376" s="101"/>
      <c r="T376" s="101"/>
      <c r="U376" s="101"/>
      <c r="V376" s="101"/>
      <c r="W376" s="101"/>
      <c r="X376" s="101"/>
      <c r="Y376" s="101"/>
      <c r="Z376" s="101"/>
      <c r="AA376" s="101"/>
      <c r="AB376" s="101"/>
      <c r="AC376" s="101"/>
      <c r="AD376" s="101"/>
      <c r="AE376" s="101"/>
      <c r="AF376" s="101"/>
      <c r="AG376" s="101"/>
      <c r="AH376" s="101"/>
      <c r="AI376" s="1"/>
    </row>
    <row r="377" spans="2:38" ht="15" customHeight="1">
      <c r="B377" s="126" t="s">
        <v>135</v>
      </c>
      <c r="C377" s="126" t="s">
        <v>136</v>
      </c>
      <c r="D377" s="127">
        <v>1990</v>
      </c>
      <c r="E377" s="127">
        <f t="shared" ref="E377:AH377" si="541">D377+1</f>
        <v>1991</v>
      </c>
      <c r="F377" s="127">
        <f t="shared" si="541"/>
        <v>1992</v>
      </c>
      <c r="G377" s="127">
        <f t="shared" si="541"/>
        <v>1993</v>
      </c>
      <c r="H377" s="127">
        <f t="shared" si="541"/>
        <v>1994</v>
      </c>
      <c r="I377" s="127">
        <f t="shared" si="541"/>
        <v>1995</v>
      </c>
      <c r="J377" s="127">
        <f t="shared" si="541"/>
        <v>1996</v>
      </c>
      <c r="K377" s="127">
        <f t="shared" si="541"/>
        <v>1997</v>
      </c>
      <c r="L377" s="127">
        <f t="shared" si="541"/>
        <v>1998</v>
      </c>
      <c r="M377" s="127">
        <f t="shared" si="541"/>
        <v>1999</v>
      </c>
      <c r="N377" s="127">
        <f t="shared" si="541"/>
        <v>2000</v>
      </c>
      <c r="O377" s="127">
        <f t="shared" si="541"/>
        <v>2001</v>
      </c>
      <c r="P377" s="127">
        <f t="shared" si="541"/>
        <v>2002</v>
      </c>
      <c r="Q377" s="127">
        <f t="shared" si="541"/>
        <v>2003</v>
      </c>
      <c r="R377" s="127">
        <f t="shared" si="541"/>
        <v>2004</v>
      </c>
      <c r="S377" s="127">
        <f t="shared" si="541"/>
        <v>2005</v>
      </c>
      <c r="T377" s="127">
        <f t="shared" si="541"/>
        <v>2006</v>
      </c>
      <c r="U377" s="127">
        <f t="shared" si="541"/>
        <v>2007</v>
      </c>
      <c r="V377" s="127">
        <f t="shared" si="541"/>
        <v>2008</v>
      </c>
      <c r="W377" s="127">
        <f t="shared" si="541"/>
        <v>2009</v>
      </c>
      <c r="X377" s="127">
        <f t="shared" si="541"/>
        <v>2010</v>
      </c>
      <c r="Y377" s="127">
        <f t="shared" si="541"/>
        <v>2011</v>
      </c>
      <c r="Z377" s="127">
        <f t="shared" si="541"/>
        <v>2012</v>
      </c>
      <c r="AA377" s="127">
        <f t="shared" si="541"/>
        <v>2013</v>
      </c>
      <c r="AB377" s="127">
        <f t="shared" si="541"/>
        <v>2014</v>
      </c>
      <c r="AC377" s="127">
        <f t="shared" si="541"/>
        <v>2015</v>
      </c>
      <c r="AD377" s="127">
        <f t="shared" si="541"/>
        <v>2016</v>
      </c>
      <c r="AE377" s="127">
        <f t="shared" si="541"/>
        <v>2017</v>
      </c>
      <c r="AF377" s="127">
        <f t="shared" si="541"/>
        <v>2018</v>
      </c>
      <c r="AG377" s="127">
        <f t="shared" si="541"/>
        <v>2019</v>
      </c>
      <c r="AH377" s="127">
        <f t="shared" si="541"/>
        <v>2020</v>
      </c>
      <c r="AI377" s="1"/>
    </row>
    <row r="378" spans="2:38" ht="15.9" customHeight="1">
      <c r="B378" s="91" t="s">
        <v>339</v>
      </c>
      <c r="C378" s="92" t="s">
        <v>340</v>
      </c>
      <c r="D378" s="96">
        <v>0</v>
      </c>
      <c r="E378" s="96">
        <v>0</v>
      </c>
      <c r="F378" s="96">
        <v>0</v>
      </c>
      <c r="G378" s="96">
        <v>0</v>
      </c>
      <c r="H378" s="96">
        <v>0</v>
      </c>
      <c r="I378" s="96">
        <v>0</v>
      </c>
      <c r="J378" s="94">
        <v>2E-3</v>
      </c>
      <c r="K378" s="94">
        <v>2E-3</v>
      </c>
      <c r="L378" s="94">
        <v>2E-3</v>
      </c>
      <c r="M378" s="94">
        <v>2E-3</v>
      </c>
      <c r="N378" s="94">
        <v>2E-3</v>
      </c>
      <c r="O378" s="94">
        <v>2E-3</v>
      </c>
      <c r="P378" s="94">
        <v>2E-3</v>
      </c>
      <c r="Q378" s="94">
        <v>2E-3</v>
      </c>
      <c r="R378" s="94">
        <v>2E-3</v>
      </c>
      <c r="S378" s="94">
        <v>2E-3</v>
      </c>
      <c r="T378" s="94">
        <v>2E-3</v>
      </c>
      <c r="U378" s="94">
        <v>2E-3</v>
      </c>
      <c r="V378" s="94">
        <v>2E-3</v>
      </c>
      <c r="W378" s="94">
        <v>2E-3</v>
      </c>
      <c r="X378" s="94">
        <v>2E-3</v>
      </c>
      <c r="Y378" s="94">
        <v>2E-3</v>
      </c>
      <c r="Z378" s="94">
        <v>2E-3</v>
      </c>
      <c r="AA378" s="94">
        <v>2E-3</v>
      </c>
      <c r="AB378" s="94">
        <v>2E-3</v>
      </c>
      <c r="AC378" s="94">
        <v>2E-3</v>
      </c>
      <c r="AD378" s="94">
        <v>2E-3</v>
      </c>
      <c r="AE378" s="94">
        <v>2E-3</v>
      </c>
      <c r="AF378" s="94">
        <v>2E-3</v>
      </c>
      <c r="AG378" s="94">
        <v>2E-3</v>
      </c>
      <c r="AH378" s="94">
        <v>2E-3</v>
      </c>
      <c r="AI378" s="199"/>
    </row>
    <row r="379" spans="2:38" ht="15.9" customHeight="1">
      <c r="B379" s="91" t="s">
        <v>341</v>
      </c>
      <c r="C379" s="92" t="s">
        <v>340</v>
      </c>
      <c r="D379" s="96">
        <v>0</v>
      </c>
      <c r="E379" s="96">
        <v>0</v>
      </c>
      <c r="F379" s="96">
        <v>0</v>
      </c>
      <c r="G379" s="96">
        <v>0</v>
      </c>
      <c r="H379" s="96">
        <v>0</v>
      </c>
      <c r="I379" s="96">
        <v>0</v>
      </c>
      <c r="J379" s="102">
        <v>0.15</v>
      </c>
      <c r="K379" s="102">
        <v>0.15</v>
      </c>
      <c r="L379" s="102">
        <v>0.15</v>
      </c>
      <c r="M379" s="102">
        <v>0.15</v>
      </c>
      <c r="N379" s="102">
        <v>0.15</v>
      </c>
      <c r="O379" s="102">
        <v>0.15</v>
      </c>
      <c r="P379" s="102">
        <v>0.15</v>
      </c>
      <c r="Q379" s="102">
        <v>0.15</v>
      </c>
      <c r="R379" s="102">
        <v>0.15</v>
      </c>
      <c r="S379" s="102">
        <v>0.15</v>
      </c>
      <c r="T379" s="102">
        <v>0.15</v>
      </c>
      <c r="U379" s="102">
        <v>0.15</v>
      </c>
      <c r="V379" s="102">
        <v>0.15</v>
      </c>
      <c r="W379" s="102">
        <v>0.15</v>
      </c>
      <c r="X379" s="102">
        <v>0.15</v>
      </c>
      <c r="Y379" s="102">
        <v>0.15</v>
      </c>
      <c r="Z379" s="102">
        <v>0.15</v>
      </c>
      <c r="AA379" s="102">
        <v>0.15</v>
      </c>
      <c r="AB379" s="102">
        <v>0.15</v>
      </c>
      <c r="AC379" s="102">
        <v>0.15</v>
      </c>
      <c r="AD379" s="102">
        <v>0.15</v>
      </c>
      <c r="AE379" s="102">
        <v>0.15</v>
      </c>
      <c r="AF379" s="102">
        <v>0.15</v>
      </c>
      <c r="AG379" s="102">
        <v>0.15</v>
      </c>
      <c r="AH379" s="102">
        <v>0.15</v>
      </c>
    </row>
    <row r="380" spans="2:38" ht="15.9" customHeight="1">
      <c r="B380" s="91" t="s">
        <v>344</v>
      </c>
      <c r="C380" s="92" t="s">
        <v>340</v>
      </c>
      <c r="D380" s="102">
        <v>0</v>
      </c>
      <c r="E380" s="102">
        <v>0</v>
      </c>
      <c r="F380" s="102">
        <v>0</v>
      </c>
      <c r="G380" s="102">
        <v>0</v>
      </c>
      <c r="H380" s="102">
        <v>0</v>
      </c>
      <c r="I380" s="102">
        <v>0</v>
      </c>
      <c r="J380" s="102">
        <v>0</v>
      </c>
      <c r="K380" s="102">
        <v>0</v>
      </c>
      <c r="L380" s="102">
        <v>0</v>
      </c>
      <c r="M380" s="102">
        <v>0</v>
      </c>
      <c r="N380" s="102">
        <v>0</v>
      </c>
      <c r="O380" s="102">
        <v>0</v>
      </c>
      <c r="P380" s="102">
        <v>0.35</v>
      </c>
      <c r="Q380" s="102">
        <v>0.28999999999999998</v>
      </c>
      <c r="R380" s="102">
        <v>0.3</v>
      </c>
      <c r="S380" s="102">
        <v>0.31</v>
      </c>
      <c r="T380" s="102">
        <v>0.32</v>
      </c>
      <c r="U380" s="102">
        <v>0.27</v>
      </c>
      <c r="V380" s="102">
        <v>0.28000000000000003</v>
      </c>
      <c r="W380" s="102">
        <v>0.3</v>
      </c>
      <c r="X380" s="102">
        <v>0.31</v>
      </c>
      <c r="Y380" s="102">
        <v>0.28999999999999998</v>
      </c>
      <c r="Z380" s="102">
        <v>0.34</v>
      </c>
      <c r="AA380" s="102">
        <v>0.34</v>
      </c>
      <c r="AB380" s="102">
        <v>0.32</v>
      </c>
      <c r="AC380" s="102">
        <v>0.38</v>
      </c>
      <c r="AD380" s="102">
        <v>0.39</v>
      </c>
      <c r="AE380" s="102">
        <v>0.38</v>
      </c>
      <c r="AF380" s="102">
        <v>0.39</v>
      </c>
      <c r="AG380" s="102">
        <v>0.38</v>
      </c>
      <c r="AH380" s="102">
        <v>0.41</v>
      </c>
      <c r="AI380" s="1"/>
    </row>
    <row r="381" spans="2:38" ht="15.9" customHeight="1">
      <c r="B381" s="91" t="s">
        <v>345</v>
      </c>
      <c r="C381" s="227" t="s">
        <v>230</v>
      </c>
      <c r="D381" s="98" t="s">
        <v>473</v>
      </c>
      <c r="E381" s="98" t="s">
        <v>473</v>
      </c>
      <c r="F381" s="98" t="s">
        <v>473</v>
      </c>
      <c r="G381" s="98" t="s">
        <v>473</v>
      </c>
      <c r="H381" s="98" t="s">
        <v>473</v>
      </c>
      <c r="I381" s="98" t="s">
        <v>473</v>
      </c>
      <c r="J381" s="99">
        <v>5.7200000000000001E-5</v>
      </c>
      <c r="K381" s="99">
        <v>2.288E-4</v>
      </c>
      <c r="L381" s="98">
        <v>7.4360000000000008E-4</v>
      </c>
      <c r="M381" s="98">
        <v>6.8639999999999999E-4</v>
      </c>
      <c r="N381" s="180">
        <v>7.8726720000000007E-3</v>
      </c>
      <c r="O381" s="180">
        <v>1.8653823999999996E-2</v>
      </c>
      <c r="P381" s="187">
        <v>5.5616527999999998E-2</v>
      </c>
      <c r="Q381" s="180">
        <v>3.1372799999999999E-2</v>
      </c>
      <c r="R381" s="187">
        <v>5.4902399999999997E-2</v>
      </c>
      <c r="S381" s="187">
        <v>6.6353472000000011E-2</v>
      </c>
      <c r="T381" s="187">
        <v>8.1804576000000004E-2</v>
      </c>
      <c r="U381" s="187">
        <v>0.10564790400000001</v>
      </c>
      <c r="V381" s="187">
        <v>0.13255007999999999</v>
      </c>
      <c r="W381" s="187">
        <v>0.13772659199999998</v>
      </c>
      <c r="X381" s="187">
        <v>0.12360883199999999</v>
      </c>
      <c r="Y381" s="187">
        <v>0.21506054399999999</v>
      </c>
      <c r="Z381" s="187">
        <v>0.30521247599999995</v>
      </c>
      <c r="AA381" s="187">
        <v>0.36091415199999999</v>
      </c>
      <c r="AB381" s="187">
        <v>0.25608761000000002</v>
      </c>
      <c r="AC381" s="187">
        <v>0.24127857</v>
      </c>
      <c r="AD381" s="187">
        <v>0.43191667599999994</v>
      </c>
      <c r="AE381" s="187">
        <v>0.43324236799999999</v>
      </c>
      <c r="AF381" s="187">
        <v>0.34178679200000006</v>
      </c>
      <c r="AG381" s="187">
        <v>0.33000871199999998</v>
      </c>
      <c r="AH381" s="187">
        <v>0.34737087900000002</v>
      </c>
      <c r="AI381" s="1"/>
    </row>
    <row r="382" spans="2:38" ht="15.9" customHeight="1">
      <c r="B382" s="91" t="s">
        <v>346</v>
      </c>
      <c r="C382" s="227" t="s">
        <v>230</v>
      </c>
      <c r="D382" s="98" t="s">
        <v>473</v>
      </c>
      <c r="E382" s="98" t="s">
        <v>473</v>
      </c>
      <c r="F382" s="98" t="s">
        <v>473</v>
      </c>
      <c r="G382" s="98" t="s">
        <v>473</v>
      </c>
      <c r="H382" s="98" t="s">
        <v>473</v>
      </c>
      <c r="I382" s="98" t="s">
        <v>473</v>
      </c>
      <c r="J382" s="180">
        <v>8.1901697275654963E-3</v>
      </c>
      <c r="K382" s="180">
        <v>3.9792808988764042E-2</v>
      </c>
      <c r="L382" s="187">
        <v>0.13718435602812554</v>
      </c>
      <c r="M382" s="187">
        <v>0.2132502706883217</v>
      </c>
      <c r="N382" s="178">
        <v>1.163433219230769</v>
      </c>
      <c r="O382" s="178">
        <v>3.4310323480639369</v>
      </c>
      <c r="P382" s="178">
        <v>8.0852341013752458</v>
      </c>
      <c r="Q382" s="178">
        <v>11.442263078981867</v>
      </c>
      <c r="R382" s="178">
        <v>17.17506333267476</v>
      </c>
      <c r="S382" s="178">
        <v>23.78325652951629</v>
      </c>
      <c r="T382" s="178">
        <v>32.20333499522777</v>
      </c>
      <c r="U382" s="178">
        <v>41.556292402615206</v>
      </c>
      <c r="V382" s="178">
        <v>51.82319119504082</v>
      </c>
      <c r="W382" s="178">
        <v>61.933530802827875</v>
      </c>
      <c r="X382" s="178">
        <v>77.10310595370747</v>
      </c>
      <c r="Y382" s="178">
        <v>94.721871159170831</v>
      </c>
      <c r="Z382" s="178">
        <v>124.01828318129591</v>
      </c>
      <c r="AA382" s="178">
        <v>161.96057438878103</v>
      </c>
      <c r="AB382" s="178">
        <v>175.99962190658118</v>
      </c>
      <c r="AC382" s="178">
        <v>191.41133296973334</v>
      </c>
      <c r="AD382" s="178">
        <v>207.27707981900846</v>
      </c>
      <c r="AE382" s="178">
        <v>223.89187469494888</v>
      </c>
      <c r="AF382" s="178">
        <v>250.08065604605159</v>
      </c>
      <c r="AG382" s="178">
        <v>274.45998130396168</v>
      </c>
      <c r="AH382" s="178">
        <v>297.86190297448337</v>
      </c>
      <c r="AI382" s="1"/>
    </row>
    <row r="383" spans="2:38" ht="15.9" customHeight="1">
      <c r="B383" s="91" t="s">
        <v>347</v>
      </c>
      <c r="C383" s="227" t="s">
        <v>230</v>
      </c>
      <c r="D383" s="98" t="s">
        <v>473</v>
      </c>
      <c r="E383" s="98" t="s">
        <v>473</v>
      </c>
      <c r="F383" s="98" t="s">
        <v>473</v>
      </c>
      <c r="G383" s="98" t="s">
        <v>473</v>
      </c>
      <c r="H383" s="98" t="s">
        <v>473</v>
      </c>
      <c r="I383" s="98" t="s">
        <v>473</v>
      </c>
      <c r="J383" s="98" t="s">
        <v>473</v>
      </c>
      <c r="K383" s="98" t="s">
        <v>473</v>
      </c>
      <c r="L383" s="98" t="s">
        <v>473</v>
      </c>
      <c r="M383" s="98" t="s">
        <v>473</v>
      </c>
      <c r="N383" s="98" t="s">
        <v>473</v>
      </c>
      <c r="O383" s="98" t="s">
        <v>473</v>
      </c>
      <c r="P383" s="98" t="s">
        <v>473</v>
      </c>
      <c r="Q383" s="98" t="s">
        <v>473</v>
      </c>
      <c r="R383" s="98" t="s">
        <v>473</v>
      </c>
      <c r="S383" s="98" t="s">
        <v>473</v>
      </c>
      <c r="T383" s="98" t="s">
        <v>473</v>
      </c>
      <c r="U383" s="98" t="s">
        <v>473</v>
      </c>
      <c r="V383" s="98" t="s">
        <v>473</v>
      </c>
      <c r="W383" s="180">
        <v>9.4783782453261439E-3</v>
      </c>
      <c r="X383" s="180">
        <v>2.3614875428571422E-2</v>
      </c>
      <c r="Y383" s="187">
        <v>0.10172249026248364</v>
      </c>
      <c r="Z383" s="187">
        <v>8.0638886308875557E-2</v>
      </c>
      <c r="AA383" s="187">
        <v>0.76082906833310471</v>
      </c>
      <c r="AB383" s="187">
        <v>1.8423208717691901</v>
      </c>
      <c r="AC383" s="187">
        <v>1.7132605477236713</v>
      </c>
      <c r="AD383" s="187">
        <v>2.5650192127999998</v>
      </c>
      <c r="AE383" s="187">
        <v>4.1102082264950761</v>
      </c>
      <c r="AF383" s="187">
        <v>5.418153242208879</v>
      </c>
      <c r="AG383" s="187">
        <v>5.9127707742131808</v>
      </c>
      <c r="AH383" s="187">
        <v>5.9142423869061567</v>
      </c>
      <c r="AI383" s="1"/>
    </row>
    <row r="384" spans="2:38" ht="15.9" customHeight="1">
      <c r="B384" s="344" t="s">
        <v>419</v>
      </c>
      <c r="C384" s="227" t="s">
        <v>230</v>
      </c>
      <c r="D384" s="103" t="str">
        <f>IF(SUM(D381,D382,D383)=0,"NO",SUM(D381,D382,D383))</f>
        <v>NO</v>
      </c>
      <c r="E384" s="103" t="str">
        <f t="shared" ref="E384:AB384" si="542">IF(SUM(E381,E382,E383)=0,"NO",SUM(E381,E382,E383))</f>
        <v>NO</v>
      </c>
      <c r="F384" s="103" t="str">
        <f t="shared" si="542"/>
        <v>NO</v>
      </c>
      <c r="G384" s="103" t="str">
        <f t="shared" si="542"/>
        <v>NO</v>
      </c>
      <c r="H384" s="103" t="str">
        <f t="shared" si="542"/>
        <v>NO</v>
      </c>
      <c r="I384" s="103" t="str">
        <f t="shared" si="542"/>
        <v>NO</v>
      </c>
      <c r="J384" s="149">
        <f t="shared" si="542"/>
        <v>8.2473697275654966E-3</v>
      </c>
      <c r="K384" s="149">
        <f t="shared" si="542"/>
        <v>4.0021608988764043E-2</v>
      </c>
      <c r="L384" s="148">
        <f t="shared" si="542"/>
        <v>0.13792795602812555</v>
      </c>
      <c r="M384" s="148">
        <f t="shared" si="542"/>
        <v>0.2139366706883217</v>
      </c>
      <c r="N384" s="93">
        <f t="shared" si="542"/>
        <v>1.171305891230769</v>
      </c>
      <c r="O384" s="93">
        <f t="shared" si="542"/>
        <v>3.4496861720639367</v>
      </c>
      <c r="P384" s="93">
        <f t="shared" si="542"/>
        <v>8.1408506293752456</v>
      </c>
      <c r="Q384" s="93">
        <f t="shared" si="542"/>
        <v>11.473635878981867</v>
      </c>
      <c r="R384" s="93">
        <f t="shared" si="542"/>
        <v>17.22996573267476</v>
      </c>
      <c r="S384" s="93">
        <f t="shared" si="542"/>
        <v>23.84961000151629</v>
      </c>
      <c r="T384" s="93">
        <f t="shared" si="542"/>
        <v>32.285139571227774</v>
      </c>
      <c r="U384" s="93">
        <f t="shared" si="542"/>
        <v>41.661940306615207</v>
      </c>
      <c r="V384" s="93">
        <f t="shared" si="542"/>
        <v>51.955741275040822</v>
      </c>
      <c r="W384" s="93">
        <f t="shared" si="542"/>
        <v>62.080735773073201</v>
      </c>
      <c r="X384" s="93">
        <f t="shared" si="542"/>
        <v>77.25032966113605</v>
      </c>
      <c r="Y384" s="93">
        <f t="shared" si="542"/>
        <v>95.038654193433317</v>
      </c>
      <c r="Z384" s="93">
        <f t="shared" si="542"/>
        <v>124.40413454360478</v>
      </c>
      <c r="AA384" s="93">
        <f t="shared" si="542"/>
        <v>163.08231760911411</v>
      </c>
      <c r="AB384" s="93">
        <f t="shared" si="542"/>
        <v>178.0980303883504</v>
      </c>
      <c r="AC384" s="93">
        <f t="shared" ref="AC384:AD384" si="543">IF(SUM(AC381,AC382,AC383)=0,"NO",SUM(AC381,AC382,AC383))</f>
        <v>193.36587208745701</v>
      </c>
      <c r="AD384" s="93">
        <f t="shared" si="543"/>
        <v>210.27401570780845</v>
      </c>
      <c r="AE384" s="93">
        <f t="shared" ref="AE384:AF384" si="544">IF(SUM(AE381,AE382,AE383)=0,"NO",SUM(AE381,AE382,AE383))</f>
        <v>228.43532528944397</v>
      </c>
      <c r="AF384" s="93">
        <f t="shared" si="544"/>
        <v>255.84059608026047</v>
      </c>
      <c r="AG384" s="93">
        <f t="shared" ref="AG384:AH384" si="545">IF(SUM(AG381,AG382,AG383)=0,"NO",SUM(AG381,AG382,AG383))</f>
        <v>280.70276079017486</v>
      </c>
      <c r="AH384" s="93">
        <f t="shared" si="545"/>
        <v>304.12351624038951</v>
      </c>
      <c r="AI384" s="120"/>
    </row>
    <row r="385" spans="2:38" ht="13.5" customHeight="1">
      <c r="B385" s="211"/>
      <c r="C385" s="228"/>
      <c r="D385" s="104"/>
      <c r="E385" s="104"/>
      <c r="F385" s="104"/>
      <c r="G385" s="104"/>
      <c r="H385" s="104"/>
      <c r="I385" s="104"/>
      <c r="J385" s="104"/>
      <c r="K385" s="104"/>
      <c r="L385" s="104"/>
      <c r="M385" s="104"/>
      <c r="N385" s="104"/>
      <c r="O385" s="104"/>
      <c r="P385" s="104"/>
      <c r="Q385" s="104"/>
      <c r="R385" s="104"/>
      <c r="S385" s="104"/>
      <c r="T385" s="104"/>
      <c r="U385" s="104"/>
      <c r="V385" s="104"/>
      <c r="W385" s="104"/>
      <c r="X385" s="104"/>
      <c r="Y385" s="104"/>
      <c r="Z385" s="104"/>
      <c r="AA385" s="104"/>
      <c r="AB385" s="104"/>
      <c r="AC385" s="104"/>
      <c r="AD385" s="104"/>
      <c r="AE385" s="104"/>
      <c r="AF385" s="104"/>
      <c r="AG385" s="211"/>
      <c r="AH385" s="228"/>
      <c r="AI385" s="120"/>
      <c r="AL385" s="22"/>
    </row>
    <row r="386" spans="2:38" ht="13.5" customHeight="1">
      <c r="B386" s="23"/>
      <c r="C386" s="2"/>
      <c r="D386" s="1"/>
      <c r="E386" s="1"/>
      <c r="F386" s="1"/>
      <c r="G386" s="1"/>
      <c r="H386" s="1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2:38" ht="13.5" customHeight="1">
      <c r="B387" s="225" t="s">
        <v>443</v>
      </c>
      <c r="C387" s="6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2:38" ht="15" customHeight="1">
      <c r="B388" s="286" t="s">
        <v>135</v>
      </c>
      <c r="C388" s="126" t="s">
        <v>136</v>
      </c>
      <c r="D388" s="127">
        <v>1990</v>
      </c>
      <c r="E388" s="127">
        <f t="shared" ref="E388:R388" si="546">D388+1</f>
        <v>1991</v>
      </c>
      <c r="F388" s="127">
        <f t="shared" si="546"/>
        <v>1992</v>
      </c>
      <c r="G388" s="127">
        <f t="shared" si="546"/>
        <v>1993</v>
      </c>
      <c r="H388" s="127">
        <f t="shared" si="546"/>
        <v>1994</v>
      </c>
      <c r="I388" s="127">
        <f t="shared" si="546"/>
        <v>1995</v>
      </c>
      <c r="J388" s="127">
        <f t="shared" si="546"/>
        <v>1996</v>
      </c>
      <c r="K388" s="127">
        <f t="shared" si="546"/>
        <v>1997</v>
      </c>
      <c r="L388" s="127">
        <f t="shared" si="546"/>
        <v>1998</v>
      </c>
      <c r="M388" s="127">
        <f t="shared" si="546"/>
        <v>1999</v>
      </c>
      <c r="N388" s="127">
        <f t="shared" si="546"/>
        <v>2000</v>
      </c>
      <c r="O388" s="127">
        <f t="shared" si="546"/>
        <v>2001</v>
      </c>
      <c r="P388" s="127">
        <f t="shared" si="546"/>
        <v>2002</v>
      </c>
      <c r="Q388" s="127">
        <f t="shared" si="546"/>
        <v>2003</v>
      </c>
      <c r="R388" s="127">
        <f t="shared" si="546"/>
        <v>2004</v>
      </c>
      <c r="S388" s="127">
        <f t="shared" ref="S388:AH388" si="547">R388+1</f>
        <v>2005</v>
      </c>
      <c r="T388" s="127">
        <f t="shared" si="547"/>
        <v>2006</v>
      </c>
      <c r="U388" s="127">
        <f t="shared" si="547"/>
        <v>2007</v>
      </c>
      <c r="V388" s="127">
        <f t="shared" si="547"/>
        <v>2008</v>
      </c>
      <c r="W388" s="127">
        <f t="shared" si="547"/>
        <v>2009</v>
      </c>
      <c r="X388" s="127">
        <f t="shared" si="547"/>
        <v>2010</v>
      </c>
      <c r="Y388" s="127">
        <f t="shared" si="547"/>
        <v>2011</v>
      </c>
      <c r="Z388" s="127">
        <f t="shared" si="547"/>
        <v>2012</v>
      </c>
      <c r="AA388" s="127">
        <f t="shared" si="547"/>
        <v>2013</v>
      </c>
      <c r="AB388" s="127">
        <f t="shared" si="547"/>
        <v>2014</v>
      </c>
      <c r="AC388" s="127">
        <f t="shared" si="547"/>
        <v>2015</v>
      </c>
      <c r="AD388" s="127">
        <f t="shared" si="547"/>
        <v>2016</v>
      </c>
      <c r="AE388" s="127">
        <f t="shared" si="547"/>
        <v>2017</v>
      </c>
      <c r="AF388" s="127">
        <f t="shared" si="547"/>
        <v>2018</v>
      </c>
      <c r="AG388" s="127">
        <f t="shared" si="547"/>
        <v>2019</v>
      </c>
      <c r="AH388" s="127">
        <f t="shared" si="547"/>
        <v>2020</v>
      </c>
      <c r="AI388" s="1"/>
    </row>
    <row r="389" spans="2:38" ht="15.9" customHeight="1">
      <c r="B389" s="146" t="s">
        <v>349</v>
      </c>
      <c r="C389" s="137" t="s">
        <v>304</v>
      </c>
      <c r="D389" s="323" t="s">
        <v>473</v>
      </c>
      <c r="E389" s="323" t="s">
        <v>473</v>
      </c>
      <c r="F389" s="323" t="s">
        <v>473</v>
      </c>
      <c r="G389" s="323" t="s">
        <v>473</v>
      </c>
      <c r="H389" s="323" t="s">
        <v>473</v>
      </c>
      <c r="I389" s="323" t="s">
        <v>473</v>
      </c>
      <c r="J389" s="323" t="s">
        <v>473</v>
      </c>
      <c r="K389" s="323" t="s">
        <v>473</v>
      </c>
      <c r="L389" s="323">
        <v>135.327</v>
      </c>
      <c r="M389" s="323">
        <v>515.21199999999999</v>
      </c>
      <c r="N389" s="323">
        <v>1077.2629999999999</v>
      </c>
      <c r="O389" s="323">
        <v>2576.029</v>
      </c>
      <c r="P389" s="323">
        <v>2912.96</v>
      </c>
      <c r="Q389" s="323">
        <v>4101.4669999999996</v>
      </c>
      <c r="R389" s="323">
        <v>4321.4459999999999</v>
      </c>
      <c r="S389" s="323">
        <v>3980.8510000000001</v>
      </c>
      <c r="T389" s="323">
        <v>4116.308</v>
      </c>
      <c r="U389" s="323">
        <v>4172.1400000000003</v>
      </c>
      <c r="V389" s="323">
        <v>3970.4</v>
      </c>
      <c r="W389" s="323">
        <v>2618.3719999999998</v>
      </c>
      <c r="X389" s="323">
        <v>3168.527</v>
      </c>
      <c r="Y389" s="323">
        <v>3155.1120000000001</v>
      </c>
      <c r="Z389" s="323">
        <v>3262.7720199999999</v>
      </c>
      <c r="AA389" s="323">
        <v>3580.6480000000001</v>
      </c>
      <c r="AB389" s="323">
        <v>3075.7260000000001</v>
      </c>
      <c r="AC389" s="323">
        <v>8165.9340000000002</v>
      </c>
      <c r="AD389" s="323">
        <v>8527.5159999999996</v>
      </c>
      <c r="AE389" s="323">
        <v>9054.6880000000001</v>
      </c>
      <c r="AF389" s="323">
        <v>9814.6219999999994</v>
      </c>
      <c r="AG389" s="323">
        <v>9344.0640000000003</v>
      </c>
      <c r="AH389" s="323">
        <v>10095.925999999999</v>
      </c>
      <c r="AI389" s="199"/>
    </row>
    <row r="390" spans="2:38" ht="15.9" customHeight="1">
      <c r="B390" s="146" t="s">
        <v>329</v>
      </c>
      <c r="C390" s="137" t="s">
        <v>306</v>
      </c>
      <c r="D390" s="323">
        <v>1000</v>
      </c>
      <c r="E390" s="323">
        <v>1000</v>
      </c>
      <c r="F390" s="323">
        <v>1000</v>
      </c>
      <c r="G390" s="323">
        <v>1000</v>
      </c>
      <c r="H390" s="323">
        <v>1000</v>
      </c>
      <c r="I390" s="323">
        <v>1000</v>
      </c>
      <c r="J390" s="323">
        <v>1000</v>
      </c>
      <c r="K390" s="323">
        <v>1000</v>
      </c>
      <c r="L390" s="323">
        <v>1000</v>
      </c>
      <c r="M390" s="323">
        <v>1000</v>
      </c>
      <c r="N390" s="323">
        <v>1000</v>
      </c>
      <c r="O390" s="323">
        <v>1000</v>
      </c>
      <c r="P390" s="323">
        <v>1000</v>
      </c>
      <c r="Q390" s="323">
        <v>1000</v>
      </c>
      <c r="R390" s="323">
        <v>1000</v>
      </c>
      <c r="S390" s="323">
        <v>1000</v>
      </c>
      <c r="T390" s="323">
        <v>1000</v>
      </c>
      <c r="U390" s="323">
        <v>1000</v>
      </c>
      <c r="V390" s="323">
        <v>1000</v>
      </c>
      <c r="W390" s="323">
        <v>1000</v>
      </c>
      <c r="X390" s="323">
        <v>1000</v>
      </c>
      <c r="Y390" s="323">
        <v>1000</v>
      </c>
      <c r="Z390" s="323">
        <v>1000</v>
      </c>
      <c r="AA390" s="323">
        <v>1000</v>
      </c>
      <c r="AB390" s="323">
        <v>1000</v>
      </c>
      <c r="AC390" s="323">
        <v>1000</v>
      </c>
      <c r="AD390" s="323">
        <v>1000</v>
      </c>
      <c r="AE390" s="323">
        <v>1000</v>
      </c>
      <c r="AF390" s="323">
        <v>1000</v>
      </c>
      <c r="AG390" s="323">
        <v>1000</v>
      </c>
      <c r="AH390" s="323">
        <v>1000</v>
      </c>
      <c r="AI390" s="1"/>
    </row>
    <row r="391" spans="2:38" ht="15.9" customHeight="1">
      <c r="B391" s="146" t="s">
        <v>350</v>
      </c>
      <c r="C391" s="137" t="s">
        <v>138</v>
      </c>
      <c r="D391" s="324">
        <v>2E-3</v>
      </c>
      <c r="E391" s="324">
        <v>2E-3</v>
      </c>
      <c r="F391" s="324">
        <v>2E-3</v>
      </c>
      <c r="G391" s="324">
        <v>2E-3</v>
      </c>
      <c r="H391" s="324">
        <v>2E-3</v>
      </c>
      <c r="I391" s="324">
        <v>2E-3</v>
      </c>
      <c r="J391" s="324">
        <v>2E-3</v>
      </c>
      <c r="K391" s="324">
        <v>2E-3</v>
      </c>
      <c r="L391" s="324">
        <v>2E-3</v>
      </c>
      <c r="M391" s="324">
        <v>2E-3</v>
      </c>
      <c r="N391" s="324">
        <v>2E-3</v>
      </c>
      <c r="O391" s="324">
        <v>2E-3</v>
      </c>
      <c r="P391" s="324">
        <v>2E-3</v>
      </c>
      <c r="Q391" s="324">
        <v>2E-3</v>
      </c>
      <c r="R391" s="324">
        <v>2E-3</v>
      </c>
      <c r="S391" s="324">
        <v>2E-3</v>
      </c>
      <c r="T391" s="324">
        <v>2E-3</v>
      </c>
      <c r="U391" s="324">
        <v>2E-3</v>
      </c>
      <c r="V391" s="324">
        <v>2.3900000000000002E-3</v>
      </c>
      <c r="W391" s="324">
        <v>2.3900000000000002E-3</v>
      </c>
      <c r="X391" s="324">
        <v>1.7899999999999999E-3</v>
      </c>
      <c r="Y391" s="324">
        <v>1.5399999999999999E-3</v>
      </c>
      <c r="Z391" s="324">
        <v>1.5E-3</v>
      </c>
      <c r="AA391" s="324">
        <v>1.5923028035751397E-3</v>
      </c>
      <c r="AB391" s="324">
        <v>1.5E-3</v>
      </c>
      <c r="AC391" s="324">
        <v>1.33E-3</v>
      </c>
      <c r="AD391" s="324">
        <v>1.1100000000000001E-3</v>
      </c>
      <c r="AE391" s="324">
        <v>1E-3</v>
      </c>
      <c r="AF391" s="324">
        <v>8.9556410794166034E-4</v>
      </c>
      <c r="AG391" s="324">
        <v>8.7519478633905359E-4</v>
      </c>
      <c r="AH391" s="324">
        <v>8.4122455537315947E-4</v>
      </c>
      <c r="AI391" s="1"/>
    </row>
    <row r="392" spans="2:38" ht="15.9" customHeight="1">
      <c r="B392" s="146" t="s">
        <v>351</v>
      </c>
      <c r="C392" s="137" t="s">
        <v>304</v>
      </c>
      <c r="D392" s="323" t="s">
        <v>473</v>
      </c>
      <c r="E392" s="323" t="s">
        <v>473</v>
      </c>
      <c r="F392" s="323" t="s">
        <v>473</v>
      </c>
      <c r="G392" s="323" t="s">
        <v>473</v>
      </c>
      <c r="H392" s="323" t="s">
        <v>473</v>
      </c>
      <c r="I392" s="323" t="s">
        <v>473</v>
      </c>
      <c r="J392" s="323" t="s">
        <v>473</v>
      </c>
      <c r="K392" s="323" t="s">
        <v>473</v>
      </c>
      <c r="L392" s="323">
        <v>135.327</v>
      </c>
      <c r="M392" s="323">
        <v>650.25400874777256</v>
      </c>
      <c r="N392" s="323">
        <v>1726.015474809655</v>
      </c>
      <c r="O392" s="323">
        <v>4297.5981317025762</v>
      </c>
      <c r="P392" s="323">
        <v>7198.7089739186786</v>
      </c>
      <c r="Q392" s="323">
        <v>12056.205132026567</v>
      </c>
      <c r="R392" s="323">
        <v>18752.155490361252</v>
      </c>
      <c r="S392" s="323">
        <v>26091.01837874615</v>
      </c>
      <c r="T392" s="323">
        <v>33238.277335007289</v>
      </c>
      <c r="U392" s="323">
        <v>40355.974513688641</v>
      </c>
      <c r="V392" s="323">
        <v>47584.010471569738</v>
      </c>
      <c r="W392" s="323">
        <v>53965.802095091523</v>
      </c>
      <c r="X392" s="323">
        <v>61540.243963712943</v>
      </c>
      <c r="Y392" s="323">
        <v>68768.62618580916</v>
      </c>
      <c r="Z392" s="323">
        <v>75833.464858091684</v>
      </c>
      <c r="AA392" s="323">
        <v>83349.047667908628</v>
      </c>
      <c r="AB392" s="323">
        <v>89020.138021059436</v>
      </c>
      <c r="AC392" s="323">
        <v>94196.555593390585</v>
      </c>
      <c r="AD392" s="323">
        <v>99157.286250931473</v>
      </c>
      <c r="AE392" s="323">
        <v>104066.85491317026</v>
      </c>
      <c r="AF392" s="323">
        <v>109193.30993779362</v>
      </c>
      <c r="AG392" s="323">
        <v>113317.19293390572</v>
      </c>
      <c r="AH392" s="323">
        <v>117693.2620920136</v>
      </c>
      <c r="AI392" s="1"/>
    </row>
    <row r="393" spans="2:38" ht="15.9" customHeight="1">
      <c r="B393" s="146" t="s">
        <v>352</v>
      </c>
      <c r="C393" s="137" t="s">
        <v>353</v>
      </c>
      <c r="D393" s="323" t="s">
        <v>473</v>
      </c>
      <c r="E393" s="323" t="s">
        <v>473</v>
      </c>
      <c r="F393" s="323" t="s">
        <v>473</v>
      </c>
      <c r="G393" s="323" t="s">
        <v>473</v>
      </c>
      <c r="H393" s="323" t="s">
        <v>473</v>
      </c>
      <c r="I393" s="323" t="s">
        <v>473</v>
      </c>
      <c r="J393" s="323" t="s">
        <v>473</v>
      </c>
      <c r="K393" s="323" t="s">
        <v>473</v>
      </c>
      <c r="L393" s="323">
        <v>1000</v>
      </c>
      <c r="M393" s="323">
        <v>1000</v>
      </c>
      <c r="N393" s="323">
        <v>999.99999999999989</v>
      </c>
      <c r="O393" s="323">
        <v>1000</v>
      </c>
      <c r="P393" s="323">
        <v>1000</v>
      </c>
      <c r="Q393" s="323">
        <v>1000</v>
      </c>
      <c r="R393" s="323">
        <v>999.99999999999977</v>
      </c>
      <c r="S393" s="323">
        <v>1000.0000000000002</v>
      </c>
      <c r="T393" s="323">
        <v>1000</v>
      </c>
      <c r="U393" s="323">
        <v>1000</v>
      </c>
      <c r="V393" s="323">
        <v>1000</v>
      </c>
      <c r="W393" s="323">
        <v>1000.0000000000002</v>
      </c>
      <c r="X393" s="323">
        <v>1000</v>
      </c>
      <c r="Y393" s="323">
        <v>1000.0000000000002</v>
      </c>
      <c r="Z393" s="323">
        <v>1000.0000000000002</v>
      </c>
      <c r="AA393" s="323">
        <v>1000</v>
      </c>
      <c r="AB393" s="323">
        <v>1000.0000000000002</v>
      </c>
      <c r="AC393" s="323">
        <v>1000</v>
      </c>
      <c r="AD393" s="323">
        <v>1000</v>
      </c>
      <c r="AE393" s="323">
        <v>1000.0000000000002</v>
      </c>
      <c r="AF393" s="323">
        <v>1000</v>
      </c>
      <c r="AG393" s="323">
        <v>999.99999999999989</v>
      </c>
      <c r="AH393" s="323">
        <v>1000</v>
      </c>
      <c r="AI393" s="1"/>
    </row>
    <row r="394" spans="2:38" ht="15.9" customHeight="1">
      <c r="B394" s="146" t="s">
        <v>354</v>
      </c>
      <c r="C394" s="137" t="s">
        <v>138</v>
      </c>
      <c r="D394" s="325">
        <v>0.02</v>
      </c>
      <c r="E394" s="325">
        <v>0.02</v>
      </c>
      <c r="F394" s="325">
        <v>0.02</v>
      </c>
      <c r="G394" s="325">
        <v>0.02</v>
      </c>
      <c r="H394" s="325">
        <v>0.02</v>
      </c>
      <c r="I394" s="325">
        <v>0.02</v>
      </c>
      <c r="J394" s="325">
        <v>0.02</v>
      </c>
      <c r="K394" s="325">
        <v>0.02</v>
      </c>
      <c r="L394" s="325">
        <v>0.02</v>
      </c>
      <c r="M394" s="325">
        <v>0.02</v>
      </c>
      <c r="N394" s="325">
        <v>0.02</v>
      </c>
      <c r="O394" s="325">
        <v>0.02</v>
      </c>
      <c r="P394" s="325">
        <v>0.02</v>
      </c>
      <c r="Q394" s="325">
        <v>0.02</v>
      </c>
      <c r="R394" s="325">
        <v>0.02</v>
      </c>
      <c r="S394" s="325">
        <v>0.02</v>
      </c>
      <c r="T394" s="325">
        <v>0.02</v>
      </c>
      <c r="U394" s="325">
        <v>0.02</v>
      </c>
      <c r="V394" s="325">
        <v>0.02</v>
      </c>
      <c r="W394" s="325">
        <v>0.02</v>
      </c>
      <c r="X394" s="325">
        <v>0.02</v>
      </c>
      <c r="Y394" s="325">
        <v>0.02</v>
      </c>
      <c r="Z394" s="325">
        <v>0.02</v>
      </c>
      <c r="AA394" s="325">
        <v>0.02</v>
      </c>
      <c r="AB394" s="325">
        <v>0.02</v>
      </c>
      <c r="AC394" s="325">
        <v>0.02</v>
      </c>
      <c r="AD394" s="325">
        <v>0.02</v>
      </c>
      <c r="AE394" s="325">
        <v>0.02</v>
      </c>
      <c r="AF394" s="325">
        <v>0.02</v>
      </c>
      <c r="AG394" s="325">
        <v>0.02</v>
      </c>
      <c r="AH394" s="325">
        <v>0.02</v>
      </c>
      <c r="AI394" s="1"/>
    </row>
    <row r="395" spans="2:38" ht="15.9" customHeight="1">
      <c r="B395" s="146" t="s">
        <v>355</v>
      </c>
      <c r="C395" s="137" t="s">
        <v>304</v>
      </c>
      <c r="D395" s="323" t="s">
        <v>473</v>
      </c>
      <c r="E395" s="323" t="s">
        <v>473</v>
      </c>
      <c r="F395" s="323" t="s">
        <v>473</v>
      </c>
      <c r="G395" s="323" t="s">
        <v>473</v>
      </c>
      <c r="H395" s="323" t="s">
        <v>473</v>
      </c>
      <c r="I395" s="323" t="s">
        <v>473</v>
      </c>
      <c r="J395" s="323" t="s">
        <v>473</v>
      </c>
      <c r="K395" s="323" t="s">
        <v>473</v>
      </c>
      <c r="L395" s="323" t="s">
        <v>473</v>
      </c>
      <c r="M395" s="326">
        <v>0.28499125222744209</v>
      </c>
      <c r="N395" s="323">
        <v>1.5015339381176089</v>
      </c>
      <c r="O395" s="323">
        <v>4.4463431070792154</v>
      </c>
      <c r="P395" s="323">
        <v>11.849157783897619</v>
      </c>
      <c r="Q395" s="323">
        <v>23.542841892110804</v>
      </c>
      <c r="R395" s="323">
        <v>45.488641665316706</v>
      </c>
      <c r="S395" s="323">
        <v>82.988111615098006</v>
      </c>
      <c r="T395" s="323">
        <v>141.83504373886277</v>
      </c>
      <c r="U395" s="323">
        <v>227.22882131864574</v>
      </c>
      <c r="V395" s="323">
        <v>350.98704211890492</v>
      </c>
      <c r="W395" s="323">
        <v>524.36337647821165</v>
      </c>
      <c r="X395" s="323">
        <v>763.78813137858424</v>
      </c>
      <c r="Y395" s="323">
        <v>1074.5437779037745</v>
      </c>
      <c r="Z395" s="323">
        <v>1456.1403277174791</v>
      </c>
      <c r="AA395" s="323">
        <v>1907.1741901830551</v>
      </c>
      <c r="AB395" s="323">
        <v>2422.924646849182</v>
      </c>
      <c r="AC395" s="323">
        <v>2989.5164276688802</v>
      </c>
      <c r="AD395" s="323">
        <v>3566.7853424590958</v>
      </c>
      <c r="AE395" s="323">
        <v>4145.119337761218</v>
      </c>
      <c r="AF395" s="323">
        <v>4688.1669753766409</v>
      </c>
      <c r="AG395" s="323">
        <v>5220.1810038878984</v>
      </c>
      <c r="AH395" s="323">
        <v>5719.8568418921104</v>
      </c>
      <c r="AI395" s="1"/>
    </row>
    <row r="396" spans="2:38" ht="15.9" customHeight="1">
      <c r="B396" s="222" t="s">
        <v>356</v>
      </c>
      <c r="C396" s="92" t="s">
        <v>353</v>
      </c>
      <c r="D396" s="323" t="s">
        <v>473</v>
      </c>
      <c r="E396" s="323" t="s">
        <v>473</v>
      </c>
      <c r="F396" s="323" t="s">
        <v>473</v>
      </c>
      <c r="G396" s="323" t="s">
        <v>473</v>
      </c>
      <c r="H396" s="323" t="s">
        <v>473</v>
      </c>
      <c r="I396" s="323" t="s">
        <v>473</v>
      </c>
      <c r="J396" s="323" t="s">
        <v>473</v>
      </c>
      <c r="K396" s="323" t="s">
        <v>473</v>
      </c>
      <c r="L396" s="323" t="s">
        <v>473</v>
      </c>
      <c r="M396" s="323">
        <v>959.99999999999989</v>
      </c>
      <c r="N396" s="323">
        <v>954.45199784355702</v>
      </c>
      <c r="O396" s="323">
        <v>947.54216192528543</v>
      </c>
      <c r="P396" s="323">
        <v>942.46692607248599</v>
      </c>
      <c r="Q396" s="323">
        <v>931.82318019306172</v>
      </c>
      <c r="R396" s="323">
        <v>921.7437827808435</v>
      </c>
      <c r="S396" s="323">
        <v>910.69734492036173</v>
      </c>
      <c r="T396" s="323">
        <v>897.90459410993276</v>
      </c>
      <c r="U396" s="323">
        <v>883.98899936026464</v>
      </c>
      <c r="V396" s="323">
        <v>869.68360171633276</v>
      </c>
      <c r="W396" s="323">
        <v>855.55617288994222</v>
      </c>
      <c r="X396" s="323">
        <v>841.02944868420889</v>
      </c>
      <c r="Y396" s="323">
        <v>827.27322967288524</v>
      </c>
      <c r="Z396" s="323">
        <v>814.04491689805798</v>
      </c>
      <c r="AA396" s="323">
        <v>803.17631409765852</v>
      </c>
      <c r="AB396" s="323">
        <v>795.98630190146548</v>
      </c>
      <c r="AC396" s="323">
        <v>791.64616136747884</v>
      </c>
      <c r="AD396" s="323">
        <v>794.70309262578883</v>
      </c>
      <c r="AE396" s="323">
        <v>796.42567674683767</v>
      </c>
      <c r="AF396" s="323">
        <v>803.91006600369326</v>
      </c>
      <c r="AG396" s="323">
        <v>815.39040506242975</v>
      </c>
      <c r="AH396" s="323">
        <v>824.87633236687316</v>
      </c>
      <c r="AI396" s="1"/>
    </row>
    <row r="397" spans="2:38" ht="15.9" customHeight="1">
      <c r="B397" s="124" t="s">
        <v>357</v>
      </c>
      <c r="C397" s="137" t="s">
        <v>310</v>
      </c>
      <c r="D397" s="323" t="s">
        <v>476</v>
      </c>
      <c r="E397" s="323" t="s">
        <v>476</v>
      </c>
      <c r="F397" s="323" t="s">
        <v>476</v>
      </c>
      <c r="G397" s="323" t="s">
        <v>476</v>
      </c>
      <c r="H397" s="323" t="s">
        <v>476</v>
      </c>
      <c r="I397" s="323" t="s">
        <v>476</v>
      </c>
      <c r="J397" s="323" t="s">
        <v>476</v>
      </c>
      <c r="K397" s="323" t="s">
        <v>476</v>
      </c>
      <c r="L397" s="323" t="s">
        <v>476</v>
      </c>
      <c r="M397" s="323" t="s">
        <v>476</v>
      </c>
      <c r="N397" s="323" t="s">
        <v>476</v>
      </c>
      <c r="O397" s="326">
        <v>0.16639999999999999</v>
      </c>
      <c r="P397" s="326">
        <v>0.45400000000000001</v>
      </c>
      <c r="Q397" s="323">
        <v>1.756</v>
      </c>
      <c r="R397" s="323">
        <v>4.9379999999999997</v>
      </c>
      <c r="S397" s="323">
        <v>10.225</v>
      </c>
      <c r="T397" s="323">
        <v>19.225999999999999</v>
      </c>
      <c r="U397" s="323">
        <v>40.451000000000001</v>
      </c>
      <c r="V397" s="323">
        <v>67.322000000000003</v>
      </c>
      <c r="W397" s="323">
        <v>122</v>
      </c>
      <c r="X397" s="323">
        <v>230.5</v>
      </c>
      <c r="Y397" s="323">
        <v>263.76799999999997</v>
      </c>
      <c r="Z397" s="323">
        <v>321.77699999999999</v>
      </c>
      <c r="AA397" s="323">
        <v>465.5</v>
      </c>
      <c r="AB397" s="323">
        <v>508</v>
      </c>
      <c r="AC397" s="323">
        <v>570</v>
      </c>
      <c r="AD397" s="323">
        <v>699.7</v>
      </c>
      <c r="AE397" s="323">
        <v>892</v>
      </c>
      <c r="AF397" s="323">
        <v>1181.4380000000001</v>
      </c>
      <c r="AG397" s="323">
        <v>1367.278</v>
      </c>
      <c r="AH397" s="323">
        <v>1598.66</v>
      </c>
      <c r="AI397" s="1"/>
    </row>
    <row r="398" spans="2:38" ht="15.9" customHeight="1">
      <c r="B398" s="91" t="s">
        <v>345</v>
      </c>
      <c r="C398" s="227" t="s">
        <v>230</v>
      </c>
      <c r="D398" s="323" t="s">
        <v>473</v>
      </c>
      <c r="E398" s="323" t="s">
        <v>473</v>
      </c>
      <c r="F398" s="323" t="s">
        <v>473</v>
      </c>
      <c r="G398" s="323" t="s">
        <v>473</v>
      </c>
      <c r="H398" s="323" t="s">
        <v>473</v>
      </c>
      <c r="I398" s="323" t="s">
        <v>473</v>
      </c>
      <c r="J398" s="323" t="s">
        <v>473</v>
      </c>
      <c r="K398" s="323" t="s">
        <v>473</v>
      </c>
      <c r="L398" s="323">
        <v>0.56499022499999996</v>
      </c>
      <c r="M398" s="323">
        <v>2.1510101000000001</v>
      </c>
      <c r="N398" s="323">
        <v>4.4975730249999994</v>
      </c>
      <c r="O398" s="323">
        <v>10.754921075</v>
      </c>
      <c r="P398" s="323">
        <v>12.161607999999999</v>
      </c>
      <c r="Q398" s="323">
        <v>17.123624724999999</v>
      </c>
      <c r="R398" s="323">
        <v>18.042037049999998</v>
      </c>
      <c r="S398" s="323">
        <v>16.620052925</v>
      </c>
      <c r="T398" s="323">
        <v>17.185585900000003</v>
      </c>
      <c r="U398" s="323">
        <v>17.418684500000005</v>
      </c>
      <c r="V398" s="323">
        <v>19.808821900000002</v>
      </c>
      <c r="W398" s="323">
        <v>13.063385204500001</v>
      </c>
      <c r="X398" s="323">
        <v>11.839597201375</v>
      </c>
      <c r="Y398" s="323">
        <v>10.142896301999999</v>
      </c>
      <c r="Z398" s="323">
        <v>10.131804887625002</v>
      </c>
      <c r="AA398" s="323">
        <v>7.5607444590988244</v>
      </c>
      <c r="AB398" s="323">
        <v>6.7405996500000001</v>
      </c>
      <c r="AC398" s="323">
        <v>9.2629639847499998</v>
      </c>
      <c r="AD398" s="323">
        <v>6.7636028767500003</v>
      </c>
      <c r="AE398" s="323">
        <v>6.4035631624999994</v>
      </c>
      <c r="AF398" s="323">
        <v>6.1657641539576096</v>
      </c>
      <c r="AG398" s="323">
        <v>5.7531443675733396</v>
      </c>
      <c r="AH398" s="323">
        <v>5.9572546443591037</v>
      </c>
      <c r="AI398" s="1"/>
    </row>
    <row r="399" spans="2:38" ht="15.9" customHeight="1">
      <c r="B399" s="91" t="s">
        <v>346</v>
      </c>
      <c r="C399" s="227" t="s">
        <v>230</v>
      </c>
      <c r="D399" s="323" t="s">
        <v>473</v>
      </c>
      <c r="E399" s="323" t="s">
        <v>473</v>
      </c>
      <c r="F399" s="323" t="s">
        <v>473</v>
      </c>
      <c r="G399" s="323" t="s">
        <v>473</v>
      </c>
      <c r="H399" s="323" t="s">
        <v>473</v>
      </c>
      <c r="I399" s="323" t="s">
        <v>473</v>
      </c>
      <c r="J399" s="323" t="s">
        <v>473</v>
      </c>
      <c r="K399" s="323" t="s">
        <v>473</v>
      </c>
      <c r="L399" s="323">
        <v>5.6499022500000002</v>
      </c>
      <c r="M399" s="323">
        <v>27.148104865219501</v>
      </c>
      <c r="N399" s="323">
        <v>72.061146073303078</v>
      </c>
      <c r="O399" s="323">
        <v>179.42472199858253</v>
      </c>
      <c r="P399" s="323">
        <v>300.54609966110479</v>
      </c>
      <c r="Q399" s="323">
        <v>503.34656426210921</v>
      </c>
      <c r="R399" s="323">
        <v>782.90249172258211</v>
      </c>
      <c r="S399" s="323">
        <v>1089.3000173126518</v>
      </c>
      <c r="T399" s="323">
        <v>1387.6980787365544</v>
      </c>
      <c r="U399" s="323">
        <v>1684.861935946501</v>
      </c>
      <c r="V399" s="323">
        <v>1986.6324371880366</v>
      </c>
      <c r="W399" s="323">
        <v>2253.0722374700713</v>
      </c>
      <c r="X399" s="323">
        <v>2569.305185485015</v>
      </c>
      <c r="Y399" s="323">
        <v>2871.0901432575329</v>
      </c>
      <c r="Z399" s="323">
        <v>3164.9171578253281</v>
      </c>
      <c r="AA399" s="323">
        <v>3424.1692298533135</v>
      </c>
      <c r="AB399" s="323">
        <v>3533.8125301857281</v>
      </c>
      <c r="AC399" s="323">
        <v>3548.7336464988657</v>
      </c>
      <c r="AD399" s="323">
        <v>3522.7489823878582</v>
      </c>
      <c r="AE399" s="323">
        <v>3479.7889147855985</v>
      </c>
      <c r="AF399" s="323">
        <v>3425.3161577259443</v>
      </c>
      <c r="AG399" s="323">
        <v>3344.9085499769158</v>
      </c>
      <c r="AH399" s="323">
        <v>3257.6712368768835</v>
      </c>
      <c r="AI399" s="1"/>
    </row>
    <row r="400" spans="2:38" ht="15.9" customHeight="1">
      <c r="B400" s="91" t="s">
        <v>347</v>
      </c>
      <c r="C400" s="227" t="s">
        <v>230</v>
      </c>
      <c r="D400" s="323" t="s">
        <v>473</v>
      </c>
      <c r="E400" s="323" t="s">
        <v>473</v>
      </c>
      <c r="F400" s="323" t="s">
        <v>473</v>
      </c>
      <c r="G400" s="323" t="s">
        <v>473</v>
      </c>
      <c r="H400" s="323" t="s">
        <v>473</v>
      </c>
      <c r="I400" s="323" t="s">
        <v>473</v>
      </c>
      <c r="J400" s="323" t="s">
        <v>473</v>
      </c>
      <c r="K400" s="323" t="s">
        <v>473</v>
      </c>
      <c r="L400" s="323" t="s">
        <v>473</v>
      </c>
      <c r="M400" s="323">
        <v>0.57112246946379386</v>
      </c>
      <c r="N400" s="323">
        <v>2.991684065000809</v>
      </c>
      <c r="O400" s="323">
        <v>8.3316944905502446</v>
      </c>
      <c r="P400" s="323">
        <v>22.514395816175281</v>
      </c>
      <c r="Q400" s="323">
        <v>42.808917363113558</v>
      </c>
      <c r="R400" s="323">
        <v>78.879052890490854</v>
      </c>
      <c r="S400" s="323">
        <v>139.1815635700834</v>
      </c>
      <c r="T400" s="323">
        <v>230.41530115347069</v>
      </c>
      <c r="U400" s="323">
        <v>345.94682175010126</v>
      </c>
      <c r="V400" s="323">
        <v>510.69314957421437</v>
      </c>
      <c r="W400" s="323">
        <v>710.35918173023629</v>
      </c>
      <c r="X400" s="323">
        <v>916.39853680617205</v>
      </c>
      <c r="Y400" s="323">
        <v>1322.4110045302116</v>
      </c>
      <c r="Z400" s="323">
        <v>1833.0105413183824</v>
      </c>
      <c r="AA400" s="323">
        <v>2300.8185194971575</v>
      </c>
      <c r="AB400" s="323">
        <v>2983.5015062288744</v>
      </c>
      <c r="AC400" s="323">
        <v>3766.7780084807596</v>
      </c>
      <c r="AD400" s="323">
        <v>4485.8641597659116</v>
      </c>
      <c r="AE400" s="323">
        <v>5059.3868405179001</v>
      </c>
      <c r="AF400" s="323">
        <v>5436.8692080120854</v>
      </c>
      <c r="AG400" s="323">
        <v>5939.4386257743008</v>
      </c>
      <c r="AH400" s="323">
        <v>6336.2784924186999</v>
      </c>
      <c r="AI400" s="1"/>
    </row>
    <row r="401" spans="1:38" ht="15.9" customHeight="1">
      <c r="B401" s="91" t="s">
        <v>348</v>
      </c>
      <c r="C401" s="227" t="s">
        <v>230</v>
      </c>
      <c r="D401" s="323" t="s">
        <v>473</v>
      </c>
      <c r="E401" s="323" t="s">
        <v>473</v>
      </c>
      <c r="F401" s="323" t="s">
        <v>473</v>
      </c>
      <c r="G401" s="323" t="s">
        <v>473</v>
      </c>
      <c r="H401" s="323" t="s">
        <v>473</v>
      </c>
      <c r="I401" s="323" t="s">
        <v>473</v>
      </c>
      <c r="J401" s="323" t="s">
        <v>473</v>
      </c>
      <c r="K401" s="323" t="s">
        <v>473</v>
      </c>
      <c r="L401" s="323">
        <v>6.2148924750000001</v>
      </c>
      <c r="M401" s="323">
        <v>29.870237434683297</v>
      </c>
      <c r="N401" s="323">
        <v>79.550403163303884</v>
      </c>
      <c r="O401" s="323">
        <v>198.51133756413276</v>
      </c>
      <c r="P401" s="323">
        <v>335.22210347728009</v>
      </c>
      <c r="Q401" s="323">
        <v>563.27910635022272</v>
      </c>
      <c r="R401" s="323">
        <v>879.8235816630729</v>
      </c>
      <c r="S401" s="323">
        <v>1245.1016338077352</v>
      </c>
      <c r="T401" s="323">
        <v>1635.298965790025</v>
      </c>
      <c r="U401" s="323">
        <v>2048.2274421966022</v>
      </c>
      <c r="V401" s="323">
        <v>2517.1344086622512</v>
      </c>
      <c r="W401" s="323">
        <v>2976.4948044048074</v>
      </c>
      <c r="X401" s="323">
        <v>3497.5433194925622</v>
      </c>
      <c r="Y401" s="323">
        <v>4203.6440440897441</v>
      </c>
      <c r="Z401" s="323">
        <v>5008.0595040313356</v>
      </c>
      <c r="AA401" s="323">
        <v>5732.5484938095706</v>
      </c>
      <c r="AB401" s="323">
        <v>6524.0546360646031</v>
      </c>
      <c r="AC401" s="323">
        <v>7324.7746189643758</v>
      </c>
      <c r="AD401" s="323">
        <v>8015.3767450305186</v>
      </c>
      <c r="AE401" s="323">
        <v>8545.5793184659979</v>
      </c>
      <c r="AF401" s="323">
        <v>8868.3511298919875</v>
      </c>
      <c r="AG401" s="323">
        <v>9290.1003201187887</v>
      </c>
      <c r="AH401" s="323">
        <v>9599.9069839399417</v>
      </c>
      <c r="AI401" s="120"/>
    </row>
    <row r="402" spans="1:38" ht="13.2">
      <c r="B402" s="228"/>
      <c r="C402" s="228"/>
      <c r="D402" s="105"/>
      <c r="E402" s="105"/>
      <c r="F402" s="105"/>
      <c r="G402" s="105"/>
      <c r="H402" s="105"/>
      <c r="I402" s="105"/>
      <c r="J402" s="105"/>
      <c r="K402" s="105"/>
      <c r="L402" s="105"/>
      <c r="M402" s="105"/>
      <c r="N402" s="105"/>
      <c r="O402" s="105"/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211"/>
      <c r="AH402" s="211"/>
      <c r="AI402" s="1"/>
      <c r="AL402" s="22"/>
    </row>
    <row r="403" spans="1:38" ht="13.5" customHeight="1">
      <c r="B403" s="23"/>
      <c r="C403" s="2"/>
      <c r="D403" s="1"/>
      <c r="E403" s="1"/>
      <c r="F403" s="1"/>
      <c r="G403" s="1"/>
      <c r="H403" s="1"/>
      <c r="I403" s="104"/>
      <c r="J403" s="104"/>
      <c r="K403" s="104"/>
      <c r="L403" s="104"/>
      <c r="M403" s="104"/>
      <c r="N403" s="104"/>
      <c r="O403" s="104"/>
      <c r="P403" s="104"/>
      <c r="Q403" s="86"/>
      <c r="R403" s="104"/>
      <c r="S403" s="104"/>
      <c r="T403" s="104"/>
      <c r="U403" s="104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8" ht="13.5" customHeight="1">
      <c r="A404" s="9" t="s">
        <v>358</v>
      </c>
      <c r="B404" s="225" t="s">
        <v>444</v>
      </c>
      <c r="C404" s="6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8" ht="15" customHeight="1">
      <c r="B405" s="286" t="s">
        <v>135</v>
      </c>
      <c r="C405" s="126" t="s">
        <v>136</v>
      </c>
      <c r="D405" s="127">
        <v>1990</v>
      </c>
      <c r="E405" s="127">
        <f t="shared" ref="E405:R405" si="548">D405+1</f>
        <v>1991</v>
      </c>
      <c r="F405" s="127">
        <f t="shared" si="548"/>
        <v>1992</v>
      </c>
      <c r="G405" s="127">
        <f t="shared" si="548"/>
        <v>1993</v>
      </c>
      <c r="H405" s="127">
        <f t="shared" si="548"/>
        <v>1994</v>
      </c>
      <c r="I405" s="127">
        <f t="shared" si="548"/>
        <v>1995</v>
      </c>
      <c r="J405" s="127">
        <f t="shared" si="548"/>
        <v>1996</v>
      </c>
      <c r="K405" s="127">
        <f t="shared" si="548"/>
        <v>1997</v>
      </c>
      <c r="L405" s="127">
        <f t="shared" si="548"/>
        <v>1998</v>
      </c>
      <c r="M405" s="127">
        <f t="shared" si="548"/>
        <v>1999</v>
      </c>
      <c r="N405" s="127">
        <f t="shared" si="548"/>
        <v>2000</v>
      </c>
      <c r="O405" s="127">
        <f t="shared" si="548"/>
        <v>2001</v>
      </c>
      <c r="P405" s="127">
        <f t="shared" si="548"/>
        <v>2002</v>
      </c>
      <c r="Q405" s="127">
        <f t="shared" si="548"/>
        <v>2003</v>
      </c>
      <c r="R405" s="127">
        <f t="shared" si="548"/>
        <v>2004</v>
      </c>
      <c r="S405" s="127">
        <f t="shared" ref="S405:AH405" si="549">R405+1</f>
        <v>2005</v>
      </c>
      <c r="T405" s="127">
        <f t="shared" si="549"/>
        <v>2006</v>
      </c>
      <c r="U405" s="127">
        <f t="shared" si="549"/>
        <v>2007</v>
      </c>
      <c r="V405" s="127">
        <f t="shared" si="549"/>
        <v>2008</v>
      </c>
      <c r="W405" s="127">
        <f t="shared" si="549"/>
        <v>2009</v>
      </c>
      <c r="X405" s="127">
        <f t="shared" si="549"/>
        <v>2010</v>
      </c>
      <c r="Y405" s="127">
        <f t="shared" si="549"/>
        <v>2011</v>
      </c>
      <c r="Z405" s="127">
        <f t="shared" si="549"/>
        <v>2012</v>
      </c>
      <c r="AA405" s="127">
        <f t="shared" si="549"/>
        <v>2013</v>
      </c>
      <c r="AB405" s="127">
        <f t="shared" si="549"/>
        <v>2014</v>
      </c>
      <c r="AC405" s="127">
        <f t="shared" si="549"/>
        <v>2015</v>
      </c>
      <c r="AD405" s="127">
        <f t="shared" si="549"/>
        <v>2016</v>
      </c>
      <c r="AE405" s="127">
        <f t="shared" si="549"/>
        <v>2017</v>
      </c>
      <c r="AF405" s="127">
        <f t="shared" si="549"/>
        <v>2018</v>
      </c>
      <c r="AG405" s="127">
        <f t="shared" si="549"/>
        <v>2019</v>
      </c>
      <c r="AH405" s="127">
        <f t="shared" si="549"/>
        <v>2020</v>
      </c>
      <c r="AI405" s="199"/>
    </row>
    <row r="406" spans="1:38" ht="15.9" customHeight="1">
      <c r="B406" s="146" t="s">
        <v>359</v>
      </c>
      <c r="C406" s="137" t="s">
        <v>304</v>
      </c>
      <c r="D406" s="165">
        <v>0</v>
      </c>
      <c r="E406" s="165">
        <v>0</v>
      </c>
      <c r="F406" s="165">
        <v>790.13898040540528</v>
      </c>
      <c r="G406" s="165">
        <v>5135.9033726351345</v>
      </c>
      <c r="H406" s="165">
        <v>8823.2186145270261</v>
      </c>
      <c r="I406" s="165">
        <v>9745.0474249999988</v>
      </c>
      <c r="J406" s="165">
        <v>9921.8452300000008</v>
      </c>
      <c r="K406" s="165">
        <v>10542.809719999999</v>
      </c>
      <c r="L406" s="165">
        <v>9663.6766500000012</v>
      </c>
      <c r="M406" s="165">
        <v>9517.1550999999999</v>
      </c>
      <c r="N406" s="165">
        <v>9761.1374600000017</v>
      </c>
      <c r="O406" s="165">
        <v>9413.4459599999991</v>
      </c>
      <c r="P406" s="165">
        <v>9887.1082299999962</v>
      </c>
      <c r="Q406" s="165">
        <v>9909.2652300000009</v>
      </c>
      <c r="R406" s="165">
        <v>10128.9208</v>
      </c>
      <c r="S406" s="165">
        <v>10406.862869999997</v>
      </c>
      <c r="T406" s="165">
        <v>11073.929040000001</v>
      </c>
      <c r="U406" s="165">
        <v>11191.098860000002</v>
      </c>
      <c r="V406" s="165">
        <v>11162.576809999997</v>
      </c>
      <c r="W406" s="165">
        <v>7653.0962399999999</v>
      </c>
      <c r="X406" s="165">
        <v>9291.8537600000018</v>
      </c>
      <c r="Y406" s="165">
        <v>8135.755720000001</v>
      </c>
      <c r="Z406" s="165">
        <v>9855.9170924999999</v>
      </c>
      <c r="AA406" s="165">
        <v>9613.1719178750009</v>
      </c>
      <c r="AB406" s="165">
        <v>9752.8265953749997</v>
      </c>
      <c r="AC406" s="165">
        <v>9272.9314874999982</v>
      </c>
      <c r="AD406" s="165">
        <v>9204.6959999999999</v>
      </c>
      <c r="AE406" s="165">
        <v>9639.2014400000007</v>
      </c>
      <c r="AF406" s="165">
        <v>9361.6581800000004</v>
      </c>
      <c r="AG406" s="165">
        <v>8139.7501083999996</v>
      </c>
      <c r="AH406" s="165">
        <v>4865.772695875</v>
      </c>
      <c r="AI406" s="199"/>
    </row>
    <row r="407" spans="1:38" ht="15.9" customHeight="1">
      <c r="B407" s="146" t="s">
        <v>360</v>
      </c>
      <c r="C407" s="137" t="s">
        <v>306</v>
      </c>
      <c r="D407" s="165">
        <v>3.5</v>
      </c>
      <c r="E407" s="165">
        <v>3.5</v>
      </c>
      <c r="F407" s="165">
        <v>3.5</v>
      </c>
      <c r="G407" s="165">
        <v>3.5</v>
      </c>
      <c r="H407" s="165">
        <v>3.5</v>
      </c>
      <c r="I407" s="165">
        <v>3.5</v>
      </c>
      <c r="J407" s="165">
        <v>3.5</v>
      </c>
      <c r="K407" s="165">
        <v>3.5</v>
      </c>
      <c r="L407" s="165">
        <v>3.5</v>
      </c>
      <c r="M407" s="165">
        <v>3.5</v>
      </c>
      <c r="N407" s="165">
        <v>3.5</v>
      </c>
      <c r="O407" s="165">
        <v>3.5</v>
      </c>
      <c r="P407" s="165">
        <v>3.5</v>
      </c>
      <c r="Q407" s="165">
        <v>3.5</v>
      </c>
      <c r="R407" s="165">
        <v>3.5</v>
      </c>
      <c r="S407" s="165">
        <v>3</v>
      </c>
      <c r="T407" s="165">
        <v>3</v>
      </c>
      <c r="U407" s="165">
        <v>2.5</v>
      </c>
      <c r="V407" s="165">
        <v>2.5</v>
      </c>
      <c r="W407" s="165">
        <v>1.2</v>
      </c>
      <c r="X407" s="165">
        <v>1</v>
      </c>
      <c r="Y407" s="165">
        <v>0.8</v>
      </c>
      <c r="Z407" s="165">
        <v>0.8</v>
      </c>
      <c r="AA407" s="165">
        <v>0.8</v>
      </c>
      <c r="AB407" s="165">
        <v>0.74</v>
      </c>
      <c r="AC407" s="165">
        <v>0.75</v>
      </c>
      <c r="AD407" s="165">
        <v>0.746</v>
      </c>
      <c r="AE407" s="165">
        <v>0.749</v>
      </c>
      <c r="AF407" s="165">
        <v>0.753</v>
      </c>
      <c r="AG407" s="165">
        <v>0.72699999999999998</v>
      </c>
      <c r="AH407" s="165">
        <v>0.70899999999999996</v>
      </c>
      <c r="AI407" s="1"/>
    </row>
    <row r="408" spans="1:38" ht="15.9" customHeight="1">
      <c r="B408" s="124" t="s">
        <v>361</v>
      </c>
      <c r="C408" s="137" t="s">
        <v>304</v>
      </c>
      <c r="D408" s="165">
        <v>0</v>
      </c>
      <c r="E408" s="165">
        <v>0</v>
      </c>
      <c r="F408" s="165">
        <v>0</v>
      </c>
      <c r="G408" s="165">
        <v>781.74001795812558</v>
      </c>
      <c r="H408" s="165">
        <v>5863.050134685941</v>
      </c>
      <c r="I408" s="165">
        <v>15654.843002195459</v>
      </c>
      <c r="J408" s="165">
        <v>22431.407678953397</v>
      </c>
      <c r="K408" s="165">
        <v>28071.42253209055</v>
      </c>
      <c r="L408" s="165">
        <v>32986.440199005832</v>
      </c>
      <c r="M408" s="165">
        <v>37662.741698821963</v>
      </c>
      <c r="N408" s="165">
        <v>42374.360231419436</v>
      </c>
      <c r="O408" s="165">
        <v>46683.506694062344</v>
      </c>
      <c r="P408" s="165">
        <v>50730.765107740408</v>
      </c>
      <c r="Q408" s="165">
        <v>54488.155246296592</v>
      </c>
      <c r="R408" s="165">
        <v>57746.097224373458</v>
      </c>
      <c r="S408" s="165">
        <v>60363.612161489058</v>
      </c>
      <c r="T408" s="165">
        <v>62351.18961701513</v>
      </c>
      <c r="U408" s="165">
        <v>63687.066101628239</v>
      </c>
      <c r="V408" s="165">
        <v>64543.496910136913</v>
      </c>
      <c r="W408" s="165">
        <v>65375.04311950798</v>
      </c>
      <c r="X408" s="165">
        <v>66042.624121224988</v>
      </c>
      <c r="Y408" s="165">
        <v>67365.646684007792</v>
      </c>
      <c r="Z408" s="165">
        <v>70405.529211381043</v>
      </c>
      <c r="AA408" s="165">
        <v>72054.20222107922</v>
      </c>
      <c r="AB408" s="165">
        <v>72813.350057862117</v>
      </c>
      <c r="AC408" s="165">
        <v>73271.548347474949</v>
      </c>
      <c r="AD408" s="165">
        <v>73856.373576336948</v>
      </c>
      <c r="AE408" s="165">
        <v>74235.778405502948</v>
      </c>
      <c r="AF408" s="165">
        <v>74087.324660022205</v>
      </c>
      <c r="AG408" s="165">
        <v>72682.892715824491</v>
      </c>
      <c r="AH408" s="165">
        <v>69740.745198785648</v>
      </c>
      <c r="AI408" s="1"/>
    </row>
    <row r="409" spans="1:38" ht="15.9" customHeight="1">
      <c r="B409" s="124" t="s">
        <v>362</v>
      </c>
      <c r="C409" s="137" t="s">
        <v>306</v>
      </c>
      <c r="D409" s="165">
        <v>700</v>
      </c>
      <c r="E409" s="165">
        <v>700</v>
      </c>
      <c r="F409" s="165">
        <v>700</v>
      </c>
      <c r="G409" s="165">
        <v>700</v>
      </c>
      <c r="H409" s="165">
        <v>700</v>
      </c>
      <c r="I409" s="165">
        <v>700</v>
      </c>
      <c r="J409" s="165">
        <v>700</v>
      </c>
      <c r="K409" s="165">
        <v>700</v>
      </c>
      <c r="L409" s="165">
        <v>700</v>
      </c>
      <c r="M409" s="165">
        <v>650</v>
      </c>
      <c r="N409" s="165">
        <v>615</v>
      </c>
      <c r="O409" s="165">
        <v>603</v>
      </c>
      <c r="P409" s="165">
        <v>588</v>
      </c>
      <c r="Q409" s="165">
        <v>582</v>
      </c>
      <c r="R409" s="165">
        <v>553</v>
      </c>
      <c r="S409" s="165">
        <v>548</v>
      </c>
      <c r="T409" s="165">
        <v>536.20000000000005</v>
      </c>
      <c r="U409" s="165">
        <v>521.5</v>
      </c>
      <c r="V409" s="165">
        <v>520.1</v>
      </c>
      <c r="W409" s="165">
        <v>497</v>
      </c>
      <c r="X409" s="165">
        <v>497</v>
      </c>
      <c r="Y409" s="165">
        <v>497</v>
      </c>
      <c r="Z409" s="165">
        <v>497</v>
      </c>
      <c r="AA409" s="165">
        <v>497</v>
      </c>
      <c r="AB409" s="165">
        <v>497</v>
      </c>
      <c r="AC409" s="165">
        <v>497</v>
      </c>
      <c r="AD409" s="165">
        <v>497</v>
      </c>
      <c r="AE409" s="165">
        <v>497</v>
      </c>
      <c r="AF409" s="165">
        <v>497</v>
      </c>
      <c r="AG409" s="165">
        <v>497</v>
      </c>
      <c r="AH409" s="165">
        <v>497</v>
      </c>
      <c r="AI409" s="1"/>
    </row>
    <row r="410" spans="1:38" ht="15.9" customHeight="1">
      <c r="B410" s="124" t="s">
        <v>363</v>
      </c>
      <c r="C410" s="137" t="s">
        <v>306</v>
      </c>
      <c r="D410" s="165">
        <v>15</v>
      </c>
      <c r="E410" s="165">
        <v>15</v>
      </c>
      <c r="F410" s="165">
        <v>15</v>
      </c>
      <c r="G410" s="165">
        <v>15</v>
      </c>
      <c r="H410" s="165">
        <v>15</v>
      </c>
      <c r="I410" s="165">
        <v>15</v>
      </c>
      <c r="J410" s="165">
        <v>15</v>
      </c>
      <c r="K410" s="165">
        <v>15</v>
      </c>
      <c r="L410" s="165">
        <v>15</v>
      </c>
      <c r="M410" s="165">
        <v>15</v>
      </c>
      <c r="N410" s="165">
        <v>15</v>
      </c>
      <c r="O410" s="165">
        <v>15</v>
      </c>
      <c r="P410" s="165">
        <v>15</v>
      </c>
      <c r="Q410" s="165">
        <v>15</v>
      </c>
      <c r="R410" s="165">
        <v>15</v>
      </c>
      <c r="S410" s="165">
        <v>10</v>
      </c>
      <c r="T410" s="165">
        <v>10</v>
      </c>
      <c r="U410" s="165">
        <v>10</v>
      </c>
      <c r="V410" s="165">
        <v>10</v>
      </c>
      <c r="W410" s="165">
        <v>10</v>
      </c>
      <c r="X410" s="165">
        <v>10</v>
      </c>
      <c r="Y410" s="165">
        <v>10</v>
      </c>
      <c r="Z410" s="165">
        <v>10</v>
      </c>
      <c r="AA410" s="165">
        <v>10</v>
      </c>
      <c r="AB410" s="165">
        <v>10</v>
      </c>
      <c r="AC410" s="165">
        <v>10</v>
      </c>
      <c r="AD410" s="165">
        <v>10</v>
      </c>
      <c r="AE410" s="165">
        <v>10</v>
      </c>
      <c r="AF410" s="165">
        <v>10</v>
      </c>
      <c r="AG410" s="165">
        <v>10</v>
      </c>
      <c r="AH410" s="165">
        <v>10</v>
      </c>
      <c r="AI410" s="199"/>
    </row>
    <row r="411" spans="1:38" ht="15.9" customHeight="1">
      <c r="B411" s="124" t="s">
        <v>364</v>
      </c>
      <c r="C411" s="137" t="s">
        <v>138</v>
      </c>
      <c r="D411" s="329">
        <v>0.04</v>
      </c>
      <c r="E411" s="329">
        <v>0.04</v>
      </c>
      <c r="F411" s="329">
        <v>0.04</v>
      </c>
      <c r="G411" s="329">
        <v>0.04</v>
      </c>
      <c r="H411" s="329">
        <v>0.04</v>
      </c>
      <c r="I411" s="329">
        <v>0.04</v>
      </c>
      <c r="J411" s="329">
        <v>0.04</v>
      </c>
      <c r="K411" s="329">
        <v>0.04</v>
      </c>
      <c r="L411" s="329">
        <v>0.04</v>
      </c>
      <c r="M411" s="329">
        <v>0.04</v>
      </c>
      <c r="N411" s="329">
        <v>0.04</v>
      </c>
      <c r="O411" s="329">
        <v>0.04</v>
      </c>
      <c r="P411" s="329">
        <v>0.04</v>
      </c>
      <c r="Q411" s="329">
        <v>0.04</v>
      </c>
      <c r="R411" s="329">
        <v>0.04</v>
      </c>
      <c r="S411" s="329">
        <v>0.04</v>
      </c>
      <c r="T411" s="329">
        <v>0.04</v>
      </c>
      <c r="U411" s="329">
        <v>0.04</v>
      </c>
      <c r="V411" s="329">
        <v>0.04</v>
      </c>
      <c r="W411" s="329">
        <v>0.04</v>
      </c>
      <c r="X411" s="329">
        <v>0.04</v>
      </c>
      <c r="Y411" s="329">
        <v>0.04</v>
      </c>
      <c r="Z411" s="329">
        <v>0.04</v>
      </c>
      <c r="AA411" s="329">
        <v>0.04</v>
      </c>
      <c r="AB411" s="329">
        <v>0.04</v>
      </c>
      <c r="AC411" s="329">
        <v>0.04</v>
      </c>
      <c r="AD411" s="329">
        <v>0.04</v>
      </c>
      <c r="AE411" s="329">
        <v>0.04</v>
      </c>
      <c r="AF411" s="329">
        <v>0.04</v>
      </c>
      <c r="AG411" s="329">
        <v>0.04</v>
      </c>
      <c r="AH411" s="329">
        <v>0.04</v>
      </c>
      <c r="AI411" s="1"/>
    </row>
    <row r="412" spans="1:38" ht="15.9" customHeight="1">
      <c r="B412" s="124" t="s">
        <v>365</v>
      </c>
      <c r="C412" s="137" t="s">
        <v>138</v>
      </c>
      <c r="D412" s="329">
        <v>0.5</v>
      </c>
      <c r="E412" s="329">
        <v>0.5</v>
      </c>
      <c r="F412" s="329">
        <v>0.5</v>
      </c>
      <c r="G412" s="329">
        <v>0.5</v>
      </c>
      <c r="H412" s="329">
        <v>0.5</v>
      </c>
      <c r="I412" s="329">
        <v>0.5</v>
      </c>
      <c r="J412" s="329">
        <v>0.5</v>
      </c>
      <c r="K412" s="329">
        <v>0.5</v>
      </c>
      <c r="L412" s="329">
        <v>0.5</v>
      </c>
      <c r="M412" s="329">
        <v>0.5</v>
      </c>
      <c r="N412" s="329">
        <v>0.5</v>
      </c>
      <c r="O412" s="329">
        <v>0.5</v>
      </c>
      <c r="P412" s="329">
        <v>0.5</v>
      </c>
      <c r="Q412" s="329">
        <v>0.5</v>
      </c>
      <c r="R412" s="329">
        <v>0.5</v>
      </c>
      <c r="S412" s="329">
        <v>0.5</v>
      </c>
      <c r="T412" s="329">
        <v>0.5</v>
      </c>
      <c r="U412" s="329">
        <v>0.5</v>
      </c>
      <c r="V412" s="329">
        <v>0.5</v>
      </c>
      <c r="W412" s="329">
        <v>0.5</v>
      </c>
      <c r="X412" s="329">
        <v>0.5</v>
      </c>
      <c r="Y412" s="329">
        <v>0.5</v>
      </c>
      <c r="Z412" s="329">
        <v>0.5</v>
      </c>
      <c r="AA412" s="329">
        <v>0.5</v>
      </c>
      <c r="AB412" s="329">
        <v>0.5</v>
      </c>
      <c r="AC412" s="329">
        <v>0.5</v>
      </c>
      <c r="AD412" s="329">
        <v>0.5</v>
      </c>
      <c r="AE412" s="329">
        <v>0.5</v>
      </c>
      <c r="AF412" s="329">
        <v>0.5</v>
      </c>
      <c r="AG412" s="329">
        <v>0.5</v>
      </c>
      <c r="AH412" s="329">
        <v>0.5</v>
      </c>
      <c r="AI412" s="1"/>
    </row>
    <row r="413" spans="1:38" ht="15.9" customHeight="1">
      <c r="B413" s="146" t="s">
        <v>366</v>
      </c>
      <c r="C413" s="137" t="s">
        <v>304</v>
      </c>
      <c r="D413" s="165">
        <v>0</v>
      </c>
      <c r="E413" s="165">
        <v>0</v>
      </c>
      <c r="F413" s="165">
        <v>0</v>
      </c>
      <c r="G413" s="165">
        <v>2.5284447372972974</v>
      </c>
      <c r="H413" s="165">
        <v>18.963335529729726</v>
      </c>
      <c r="I413" s="165">
        <v>50.095497607025472</v>
      </c>
      <c r="J413" s="165">
        <v>71.780504572650884</v>
      </c>
      <c r="K413" s="165">
        <v>89.828552102689756</v>
      </c>
      <c r="L413" s="165">
        <v>105.55660863681867</v>
      </c>
      <c r="M413" s="165">
        <v>120.5207734362303</v>
      </c>
      <c r="N413" s="165">
        <v>135.59795274054221</v>
      </c>
      <c r="O413" s="165">
        <v>149.38722142099954</v>
      </c>
      <c r="P413" s="165">
        <v>162.33844834476932</v>
      </c>
      <c r="Q413" s="165">
        <v>174.3620967881491</v>
      </c>
      <c r="R413" s="165">
        <v>184.78751111799508</v>
      </c>
      <c r="S413" s="165">
        <v>193.16355891676497</v>
      </c>
      <c r="T413" s="165">
        <v>199.52380677444842</v>
      </c>
      <c r="U413" s="165">
        <v>203.79861152521042</v>
      </c>
      <c r="V413" s="165">
        <v>206.53919011243818</v>
      </c>
      <c r="W413" s="165">
        <v>209.20013798242559</v>
      </c>
      <c r="X413" s="165">
        <v>211.33639718791994</v>
      </c>
      <c r="Y413" s="165">
        <v>215.57006938882495</v>
      </c>
      <c r="Z413" s="165">
        <v>225.29769347641934</v>
      </c>
      <c r="AA413" s="165">
        <v>230.57344710745349</v>
      </c>
      <c r="AB413" s="165">
        <v>233.00272018515878</v>
      </c>
      <c r="AC413" s="165">
        <v>234.46895471191982</v>
      </c>
      <c r="AD413" s="165">
        <v>236.34039544427824</v>
      </c>
      <c r="AE413" s="165">
        <v>237.55449089760947</v>
      </c>
      <c r="AF413" s="165">
        <v>237.07943891207111</v>
      </c>
      <c r="AG413" s="165">
        <v>232.58525669063835</v>
      </c>
      <c r="AH413" s="165">
        <v>223.17038463611405</v>
      </c>
      <c r="AI413" s="1"/>
    </row>
    <row r="414" spans="1:38" ht="15.9" customHeight="1">
      <c r="B414" s="146" t="s">
        <v>367</v>
      </c>
      <c r="C414" s="137" t="s">
        <v>306</v>
      </c>
      <c r="D414" s="165">
        <v>680.97075690716019</v>
      </c>
      <c r="E414" s="165">
        <v>680.97075690716019</v>
      </c>
      <c r="F414" s="165">
        <v>680.97075690716019</v>
      </c>
      <c r="G414" s="165">
        <v>680.97075690716019</v>
      </c>
      <c r="H414" s="165">
        <v>680.97075690716019</v>
      </c>
      <c r="I414" s="165">
        <v>680.97075690716019</v>
      </c>
      <c r="J414" s="165">
        <v>669.09231195676693</v>
      </c>
      <c r="K414" s="165">
        <v>658.49813432497251</v>
      </c>
      <c r="L414" s="165">
        <v>647.42142673605031</v>
      </c>
      <c r="M414" s="165">
        <v>629.49263671405208</v>
      </c>
      <c r="N414" s="165">
        <v>609.81277213839667</v>
      </c>
      <c r="O414" s="165">
        <v>591.25376383504954</v>
      </c>
      <c r="P414" s="165">
        <v>573.18564271417586</v>
      </c>
      <c r="Q414" s="165">
        <v>556.35422799904848</v>
      </c>
      <c r="R414" s="165">
        <v>538.50364162654068</v>
      </c>
      <c r="S414" s="165">
        <v>521.89299569929938</v>
      </c>
      <c r="T414" s="165">
        <v>505.69273653233864</v>
      </c>
      <c r="U414" s="165">
        <v>489.87157152912613</v>
      </c>
      <c r="V414" s="165">
        <v>474.9877102395759</v>
      </c>
      <c r="W414" s="165">
        <v>460.69600131338245</v>
      </c>
      <c r="X414" s="165">
        <v>448.05657594207958</v>
      </c>
      <c r="Y414" s="165">
        <v>438.67087706664631</v>
      </c>
      <c r="Z414" s="165">
        <v>426.26097148544346</v>
      </c>
      <c r="AA414" s="165">
        <v>416.76082141259792</v>
      </c>
      <c r="AB414" s="165">
        <v>409.37922260704084</v>
      </c>
      <c r="AC414" s="165">
        <v>404.05142753014337</v>
      </c>
      <c r="AD414" s="165">
        <v>400.25714617236952</v>
      </c>
      <c r="AE414" s="165">
        <v>393.90592941810434</v>
      </c>
      <c r="AF414" s="165">
        <v>387.83591634418144</v>
      </c>
      <c r="AG414" s="165">
        <v>383.2791925662541</v>
      </c>
      <c r="AH414" s="165">
        <v>376.57815779436208</v>
      </c>
      <c r="AI414" s="199"/>
    </row>
    <row r="415" spans="1:38" ht="15.9" customHeight="1">
      <c r="B415" s="146" t="s">
        <v>368</v>
      </c>
      <c r="C415" s="137" t="s">
        <v>304</v>
      </c>
      <c r="D415" s="165">
        <v>0</v>
      </c>
      <c r="E415" s="165">
        <v>0</v>
      </c>
      <c r="F415" s="165">
        <v>0</v>
      </c>
      <c r="G415" s="165">
        <v>5.8705177099824901</v>
      </c>
      <c r="H415" s="165">
        <v>44.028882824868674</v>
      </c>
      <c r="I415" s="165">
        <v>116.31122545584412</v>
      </c>
      <c r="J415" s="165">
        <v>191.32629730130034</v>
      </c>
      <c r="K415" s="165">
        <v>322.49710685318558</v>
      </c>
      <c r="L415" s="165">
        <v>465.299048452107</v>
      </c>
      <c r="M415" s="165">
        <v>611.47812070790246</v>
      </c>
      <c r="N415" s="165">
        <v>788.57621965611747</v>
      </c>
      <c r="O415" s="165">
        <v>996.09898456283611</v>
      </c>
      <c r="P415" s="165">
        <v>1289.7184578754809</v>
      </c>
      <c r="Q415" s="165">
        <v>1595.7859797889062</v>
      </c>
      <c r="R415" s="165">
        <v>1756.402389297564</v>
      </c>
      <c r="S415" s="165">
        <v>2058.366075560029</v>
      </c>
      <c r="T415" s="165">
        <v>1470.7750000000003</v>
      </c>
      <c r="U415" s="165">
        <v>1893.4580000000005</v>
      </c>
      <c r="V415" s="165">
        <v>2175.922</v>
      </c>
      <c r="W415" s="165">
        <v>2497.8049999999998</v>
      </c>
      <c r="X415" s="165">
        <v>2894.9170000000008</v>
      </c>
      <c r="Y415" s="165">
        <v>2235.2630000000004</v>
      </c>
      <c r="Z415" s="165">
        <v>2708.9090000000001</v>
      </c>
      <c r="AA415" s="165">
        <v>2835.0500000000006</v>
      </c>
      <c r="AB415" s="165">
        <v>2839.4430000000002</v>
      </c>
      <c r="AC415" s="165">
        <v>2694.2379999999998</v>
      </c>
      <c r="AD415" s="165">
        <v>2665.71</v>
      </c>
      <c r="AE415" s="165">
        <v>2927.4389999999994</v>
      </c>
      <c r="AF415" s="165">
        <v>2941.0420000000004</v>
      </c>
      <c r="AG415" s="165">
        <v>2920.3290000000002</v>
      </c>
      <c r="AH415" s="165">
        <v>2763.3809999999999</v>
      </c>
      <c r="AI415" s="1"/>
    </row>
    <row r="416" spans="1:38" ht="15.9" customHeight="1">
      <c r="B416" s="146" t="s">
        <v>369</v>
      </c>
      <c r="C416" s="137" t="s">
        <v>306</v>
      </c>
      <c r="D416" s="165">
        <v>675.50434945272002</v>
      </c>
      <c r="E416" s="165">
        <v>675.50434945272002</v>
      </c>
      <c r="F416" s="165">
        <v>675.50434945272002</v>
      </c>
      <c r="G416" s="165">
        <v>675.50434945272002</v>
      </c>
      <c r="H416" s="165">
        <v>675.50434945272002</v>
      </c>
      <c r="I416" s="165">
        <v>675.50434945272002</v>
      </c>
      <c r="J416" s="165">
        <v>659.65729260052524</v>
      </c>
      <c r="K416" s="165">
        <v>645.79091740367414</v>
      </c>
      <c r="L416" s="165">
        <v>629.41625092749814</v>
      </c>
      <c r="M416" s="165">
        <v>612.4933705630109</v>
      </c>
      <c r="N416" s="165">
        <v>593.13667412581322</v>
      </c>
      <c r="O416" s="165">
        <v>579.30593171090948</v>
      </c>
      <c r="P416" s="165">
        <v>567.12167496854818</v>
      </c>
      <c r="Q416" s="165">
        <v>560.45740451628239</v>
      </c>
      <c r="R416" s="165">
        <v>537.73514627124018</v>
      </c>
      <c r="S416" s="165">
        <v>521.94309878796696</v>
      </c>
      <c r="T416" s="165">
        <v>483.75331039486804</v>
      </c>
      <c r="U416" s="165">
        <v>474.79151189517393</v>
      </c>
      <c r="V416" s="165">
        <v>466.39412572656755</v>
      </c>
      <c r="W416" s="165">
        <v>455.85872626994001</v>
      </c>
      <c r="X416" s="165">
        <v>444.39482084020403</v>
      </c>
      <c r="Y416" s="165">
        <v>427.2313551622052</v>
      </c>
      <c r="Z416" s="165">
        <v>404.27961344944219</v>
      </c>
      <c r="AA416" s="165">
        <v>412.18974836907029</v>
      </c>
      <c r="AB416" s="165">
        <v>393.48264632911059</v>
      </c>
      <c r="AC416" s="165">
        <v>380.19983347892543</v>
      </c>
      <c r="AD416" s="165">
        <v>370.49535573268952</v>
      </c>
      <c r="AE416" s="165">
        <v>359.88493926404607</v>
      </c>
      <c r="AF416" s="165">
        <v>349.40325149055894</v>
      </c>
      <c r="AG416" s="165">
        <v>347.36287564283094</v>
      </c>
      <c r="AH416" s="165">
        <v>338.9183986401282</v>
      </c>
      <c r="AI416" s="1"/>
    </row>
    <row r="417" spans="2:38" ht="15.9" customHeight="1">
      <c r="B417" s="146" t="s">
        <v>370</v>
      </c>
      <c r="C417" s="137" t="s">
        <v>310</v>
      </c>
      <c r="D417" s="323" t="s">
        <v>476</v>
      </c>
      <c r="E417" s="323" t="s">
        <v>476</v>
      </c>
      <c r="F417" s="323" t="s">
        <v>476</v>
      </c>
      <c r="G417" s="323" t="s">
        <v>476</v>
      </c>
      <c r="H417" s="323" t="s">
        <v>476</v>
      </c>
      <c r="I417" s="323" t="s">
        <v>476</v>
      </c>
      <c r="J417" s="323" t="s">
        <v>476</v>
      </c>
      <c r="K417" s="323" t="s">
        <v>476</v>
      </c>
      <c r="L417" s="323" t="s">
        <v>476</v>
      </c>
      <c r="M417" s="323" t="s">
        <v>476</v>
      </c>
      <c r="N417" s="323" t="s">
        <v>476</v>
      </c>
      <c r="O417" s="323">
        <v>8</v>
      </c>
      <c r="P417" s="323">
        <v>61.18</v>
      </c>
      <c r="Q417" s="323">
        <v>246</v>
      </c>
      <c r="R417" s="323">
        <v>348.8</v>
      </c>
      <c r="S417" s="323">
        <v>530.6</v>
      </c>
      <c r="T417" s="323">
        <v>489.4</v>
      </c>
      <c r="U417" s="323">
        <v>604.44011</v>
      </c>
      <c r="V417" s="323">
        <v>686.41041999999993</v>
      </c>
      <c r="W417" s="323">
        <v>786.70400000000006</v>
      </c>
      <c r="X417" s="323">
        <v>898.1</v>
      </c>
      <c r="Y417" s="323">
        <v>644.5</v>
      </c>
      <c r="Z417" s="323">
        <v>785.8</v>
      </c>
      <c r="AA417" s="323">
        <v>785.13649299999997</v>
      </c>
      <c r="AB417" s="323">
        <v>773</v>
      </c>
      <c r="AC417" s="323">
        <v>710.06500000000005</v>
      </c>
      <c r="AD417" s="323">
        <v>682.40499999999997</v>
      </c>
      <c r="AE417" s="323">
        <v>720</v>
      </c>
      <c r="AF417" s="323">
        <v>718</v>
      </c>
      <c r="AG417" s="323">
        <v>694</v>
      </c>
      <c r="AH417" s="323">
        <v>625</v>
      </c>
      <c r="AI417" s="1"/>
    </row>
    <row r="418" spans="2:38" ht="15.9" customHeight="1">
      <c r="B418" s="91" t="s">
        <v>345</v>
      </c>
      <c r="C418" s="227" t="s">
        <v>230</v>
      </c>
      <c r="D418" s="323" t="s">
        <v>473</v>
      </c>
      <c r="E418" s="323" t="s">
        <v>473</v>
      </c>
      <c r="F418" s="323">
        <v>3.9546455969290535</v>
      </c>
      <c r="G418" s="323">
        <v>25.705196380038849</v>
      </c>
      <c r="H418" s="323">
        <v>44.160209165707769</v>
      </c>
      <c r="I418" s="323">
        <v>48.773962362124998</v>
      </c>
      <c r="J418" s="323">
        <v>49.658835376149995</v>
      </c>
      <c r="K418" s="323">
        <v>52.766762648599993</v>
      </c>
      <c r="L418" s="323">
        <v>48.366701633249995</v>
      </c>
      <c r="M418" s="323">
        <v>47.6333612755</v>
      </c>
      <c r="N418" s="323">
        <v>48.854492987300006</v>
      </c>
      <c r="O418" s="323">
        <v>47.114297029799999</v>
      </c>
      <c r="P418" s="323">
        <v>49.484976691149981</v>
      </c>
      <c r="Q418" s="323">
        <v>49.595872476149999</v>
      </c>
      <c r="R418" s="323">
        <v>50.695248604</v>
      </c>
      <c r="S418" s="323">
        <v>44.645441712299984</v>
      </c>
      <c r="T418" s="323">
        <v>47.507155581600003</v>
      </c>
      <c r="U418" s="323">
        <v>40.008178424500002</v>
      </c>
      <c r="V418" s="323">
        <v>39.906212095749986</v>
      </c>
      <c r="W418" s="323">
        <v>13.132713147839999</v>
      </c>
      <c r="X418" s="323">
        <v>13.287350876800003</v>
      </c>
      <c r="Y418" s="323">
        <v>9.3073045436800026</v>
      </c>
      <c r="Z418" s="323">
        <v>11.27516915382</v>
      </c>
      <c r="AA418" s="323">
        <v>10.997468674049001</v>
      </c>
      <c r="AB418" s="323">
        <v>10.320441103225823</v>
      </c>
      <c r="AC418" s="323">
        <v>9.9452190203437496</v>
      </c>
      <c r="AD418" s="323">
        <v>9.8193855988800003</v>
      </c>
      <c r="AE418" s="323">
        <v>10.3242594863408</v>
      </c>
      <c r="AF418" s="323">
        <v>10.0805399116422</v>
      </c>
      <c r="AG418" s="323">
        <v>8.4621656101937219</v>
      </c>
      <c r="AH418" s="323">
        <v>4.9332609631667861</v>
      </c>
      <c r="AI418" s="1"/>
    </row>
    <row r="419" spans="2:38" ht="15.9" customHeight="1">
      <c r="B419" s="91" t="s">
        <v>346</v>
      </c>
      <c r="C419" s="227" t="s">
        <v>230</v>
      </c>
      <c r="D419" s="323" t="s">
        <v>473</v>
      </c>
      <c r="E419" s="323" t="s">
        <v>473</v>
      </c>
      <c r="F419" s="323" t="s">
        <v>473</v>
      </c>
      <c r="G419" s="323">
        <v>34.880928149697503</v>
      </c>
      <c r="H419" s="323">
        <v>261.60696112273121</v>
      </c>
      <c r="I419" s="323">
        <v>704.11383946905403</v>
      </c>
      <c r="J419" s="323">
        <v>998.67588138466863</v>
      </c>
      <c r="K419" s="323">
        <v>1238.9158584254208</v>
      </c>
      <c r="L419" s="323">
        <v>1442.4996313288539</v>
      </c>
      <c r="M419" s="323">
        <v>1623.5354655412975</v>
      </c>
      <c r="N419" s="323">
        <v>1797.9933382025633</v>
      </c>
      <c r="O419" s="323">
        <v>1951.2823690833661</v>
      </c>
      <c r="P419" s="323">
        <v>2089.4094938225489</v>
      </c>
      <c r="Q419" s="323">
        <v>2214.0964797893585</v>
      </c>
      <c r="R419" s="323">
        <v>2300.2589353146027</v>
      </c>
      <c r="S419" s="323">
        <v>2330.747829554422</v>
      </c>
      <c r="T419" s="323">
        <v>2336.8792658482898</v>
      </c>
      <c r="U419" s="323">
        <v>2319.0618355093898</v>
      </c>
      <c r="V419" s="323">
        <v>2287.9940058411107</v>
      </c>
      <c r="W419" s="323">
        <v>2255.0725863876901</v>
      </c>
      <c r="X419" s="323">
        <v>2222.2708357773577</v>
      </c>
      <c r="Y419" s="323">
        <v>2226.140039925664</v>
      </c>
      <c r="Z419" s="323">
        <v>2274.4397905225678</v>
      </c>
      <c r="AA419" s="323">
        <v>2275.987471982744</v>
      </c>
      <c r="AB419" s="323">
        <v>2254.5000196771607</v>
      </c>
      <c r="AC419" s="323">
        <v>2230.2117102721231</v>
      </c>
      <c r="AD419" s="323">
        <v>2214.6546031616463</v>
      </c>
      <c r="AE419" s="323">
        <v>2188.5183292773395</v>
      </c>
      <c r="AF419" s="323">
        <v>2151.0276013913553</v>
      </c>
      <c r="AG419" s="323">
        <v>2085.9413240429544</v>
      </c>
      <c r="AH419" s="323">
        <v>1978.1119517916895</v>
      </c>
      <c r="AI419" s="1"/>
    </row>
    <row r="420" spans="2:38" ht="15.9" customHeight="1">
      <c r="B420" s="91" t="s">
        <v>347</v>
      </c>
      <c r="C420" s="227" t="s">
        <v>230</v>
      </c>
      <c r="D420" s="323" t="s">
        <v>473</v>
      </c>
      <c r="E420" s="323" t="s">
        <v>473</v>
      </c>
      <c r="F420" s="323" t="s">
        <v>473</v>
      </c>
      <c r="G420" s="323">
        <v>5.6707511526843222</v>
      </c>
      <c r="H420" s="323">
        <v>42.530633645132426</v>
      </c>
      <c r="I420" s="323">
        <v>112.35329632040605</v>
      </c>
      <c r="J420" s="323">
        <v>180.47999581191434</v>
      </c>
      <c r="K420" s="323">
        <v>297.81995456749172</v>
      </c>
      <c r="L420" s="323">
        <v>418.79949917070621</v>
      </c>
      <c r="M420" s="323">
        <v>535.57260210442394</v>
      </c>
      <c r="N420" s="323">
        <v>668.8588709967969</v>
      </c>
      <c r="O420" s="323">
        <v>813.73585196970441</v>
      </c>
      <c r="P420" s="323">
        <v>958.45362765751986</v>
      </c>
      <c r="Q420" s="323">
        <v>927.16919780622709</v>
      </c>
      <c r="R420" s="323">
        <v>851.82139287971609</v>
      </c>
      <c r="S420" s="323">
        <v>777.56245412249405</v>
      </c>
      <c r="T420" s="323">
        <v>317.59195338729734</v>
      </c>
      <c r="U420" s="323">
        <v>421.21747743791786</v>
      </c>
      <c r="V420" s="323">
        <v>469.65035094006231</v>
      </c>
      <c r="W420" s="323">
        <v>503.27735425208289</v>
      </c>
      <c r="X420" s="323">
        <v>555.39215383403371</v>
      </c>
      <c r="Y420" s="323">
        <v>443.97845010652907</v>
      </c>
      <c r="Z420" s="323">
        <v>442.38005724729283</v>
      </c>
      <c r="AA420" s="323">
        <v>548.32213595263806</v>
      </c>
      <c r="AB420" s="323">
        <v>492.30831040915655</v>
      </c>
      <c r="AC420" s="323">
        <v>449.425889702208</v>
      </c>
      <c r="AD420" s="323">
        <v>436.47628986416856</v>
      </c>
      <c r="AE420" s="323">
        <v>476.96392560130556</v>
      </c>
      <c r="AF420" s="323">
        <v>442.74178172552416</v>
      </c>
      <c r="AG420" s="323">
        <v>458.19184734630869</v>
      </c>
      <c r="AH420" s="323">
        <v>445.53174859415515</v>
      </c>
      <c r="AI420" s="1"/>
    </row>
    <row r="421" spans="2:38" ht="15.9" customHeight="1">
      <c r="B421" s="91" t="s">
        <v>348</v>
      </c>
      <c r="C421" s="227" t="s">
        <v>230</v>
      </c>
      <c r="D421" s="323" t="s">
        <v>473</v>
      </c>
      <c r="E421" s="323" t="s">
        <v>473</v>
      </c>
      <c r="F421" s="323">
        <v>3.9546455969290535</v>
      </c>
      <c r="G421" s="323">
        <v>66.25687568242067</v>
      </c>
      <c r="H421" s="323">
        <v>348.29780393357146</v>
      </c>
      <c r="I421" s="323">
        <v>865.24109815158511</v>
      </c>
      <c r="J421" s="323">
        <v>1228.814712572733</v>
      </c>
      <c r="K421" s="323">
        <v>1589.5025756415121</v>
      </c>
      <c r="L421" s="323">
        <v>1909.66583213281</v>
      </c>
      <c r="M421" s="323">
        <v>2206.7414289212211</v>
      </c>
      <c r="N421" s="323">
        <v>2515.7067021866606</v>
      </c>
      <c r="O421" s="323">
        <v>2812.1325180828708</v>
      </c>
      <c r="P421" s="323">
        <v>3097.3480981712187</v>
      </c>
      <c r="Q421" s="323">
        <v>3190.861550071736</v>
      </c>
      <c r="R421" s="323">
        <v>3202.775576798319</v>
      </c>
      <c r="S421" s="323">
        <v>3152.9557253892162</v>
      </c>
      <c r="T421" s="323">
        <v>2701.9783748171872</v>
      </c>
      <c r="U421" s="323">
        <v>2780.2874913718074</v>
      </c>
      <c r="V421" s="323">
        <v>2797.5505688769231</v>
      </c>
      <c r="W421" s="323">
        <v>2771.4826537876129</v>
      </c>
      <c r="X421" s="323">
        <v>2790.9503404881912</v>
      </c>
      <c r="Y421" s="323">
        <v>2679.4257945758727</v>
      </c>
      <c r="Z421" s="323">
        <v>2728.0950169236808</v>
      </c>
      <c r="AA421" s="323">
        <v>2835.3070766094306</v>
      </c>
      <c r="AB421" s="323">
        <v>2757.1287711895429</v>
      </c>
      <c r="AC421" s="323">
        <v>2689.5828189946747</v>
      </c>
      <c r="AD421" s="323">
        <v>2660.9502786246949</v>
      </c>
      <c r="AE421" s="323">
        <v>2675.8065143649851</v>
      </c>
      <c r="AF421" s="323">
        <v>2603.849923028522</v>
      </c>
      <c r="AG421" s="323">
        <v>2552.5953369994568</v>
      </c>
      <c r="AH421" s="323">
        <v>2428.5769613490115</v>
      </c>
      <c r="AI421" s="120"/>
    </row>
    <row r="422" spans="2:38" ht="12.75" customHeight="1">
      <c r="B422" s="211"/>
      <c r="C422" s="228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  <c r="AA422" s="90"/>
      <c r="AB422" s="90"/>
      <c r="AC422" s="90"/>
      <c r="AD422" s="90"/>
      <c r="AE422" s="90"/>
      <c r="AF422" s="90"/>
      <c r="AG422" s="219"/>
      <c r="AH422" s="219"/>
      <c r="AI422" s="1"/>
      <c r="AL422" s="22"/>
    </row>
    <row r="423" spans="2:38" ht="12.75" customHeight="1">
      <c r="B423" s="71"/>
      <c r="C423" s="73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  <c r="AA423" s="90"/>
      <c r="AB423" s="90"/>
      <c r="AC423" s="90"/>
      <c r="AD423" s="90"/>
      <c r="AE423" s="90"/>
      <c r="AF423" s="90"/>
      <c r="AG423" s="90"/>
      <c r="AH423" s="90"/>
      <c r="AI423" s="131"/>
    </row>
    <row r="424" spans="2:38" ht="12.75" customHeight="1">
      <c r="B424" s="352" t="s">
        <v>445</v>
      </c>
      <c r="C424" s="73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  <c r="AA424" s="90"/>
      <c r="AB424" s="90"/>
      <c r="AC424" s="90"/>
      <c r="AD424" s="90"/>
      <c r="AE424" s="90"/>
      <c r="AF424" s="90"/>
      <c r="AG424" s="90"/>
      <c r="AH424" s="90"/>
    </row>
    <row r="425" spans="2:38" ht="12.75" customHeight="1">
      <c r="B425" s="126" t="s">
        <v>135</v>
      </c>
      <c r="C425" s="126" t="s">
        <v>136</v>
      </c>
      <c r="D425" s="127">
        <v>1990</v>
      </c>
      <c r="E425" s="127">
        <f t="shared" ref="E425:AH425" si="550">D425+1</f>
        <v>1991</v>
      </c>
      <c r="F425" s="127">
        <f t="shared" si="550"/>
        <v>1992</v>
      </c>
      <c r="G425" s="127">
        <f t="shared" si="550"/>
        <v>1993</v>
      </c>
      <c r="H425" s="127">
        <f t="shared" si="550"/>
        <v>1994</v>
      </c>
      <c r="I425" s="127">
        <f t="shared" si="550"/>
        <v>1995</v>
      </c>
      <c r="J425" s="127">
        <f t="shared" si="550"/>
        <v>1996</v>
      </c>
      <c r="K425" s="127">
        <f t="shared" si="550"/>
        <v>1997</v>
      </c>
      <c r="L425" s="127">
        <f t="shared" si="550"/>
        <v>1998</v>
      </c>
      <c r="M425" s="127">
        <f t="shared" si="550"/>
        <v>1999</v>
      </c>
      <c r="N425" s="127">
        <f t="shared" si="550"/>
        <v>2000</v>
      </c>
      <c r="O425" s="127">
        <f t="shared" si="550"/>
        <v>2001</v>
      </c>
      <c r="P425" s="127">
        <f t="shared" si="550"/>
        <v>2002</v>
      </c>
      <c r="Q425" s="127">
        <f t="shared" si="550"/>
        <v>2003</v>
      </c>
      <c r="R425" s="127">
        <f t="shared" si="550"/>
        <v>2004</v>
      </c>
      <c r="S425" s="127">
        <f t="shared" si="550"/>
        <v>2005</v>
      </c>
      <c r="T425" s="127">
        <f t="shared" si="550"/>
        <v>2006</v>
      </c>
      <c r="U425" s="127">
        <f t="shared" si="550"/>
        <v>2007</v>
      </c>
      <c r="V425" s="127">
        <f t="shared" si="550"/>
        <v>2008</v>
      </c>
      <c r="W425" s="127">
        <f t="shared" si="550"/>
        <v>2009</v>
      </c>
      <c r="X425" s="127">
        <f t="shared" si="550"/>
        <v>2010</v>
      </c>
      <c r="Y425" s="127">
        <f t="shared" si="550"/>
        <v>2011</v>
      </c>
      <c r="Z425" s="127">
        <f t="shared" si="550"/>
        <v>2012</v>
      </c>
      <c r="AA425" s="127">
        <f t="shared" si="550"/>
        <v>2013</v>
      </c>
      <c r="AB425" s="127">
        <f t="shared" si="550"/>
        <v>2014</v>
      </c>
      <c r="AC425" s="127">
        <f t="shared" si="550"/>
        <v>2015</v>
      </c>
      <c r="AD425" s="127">
        <f t="shared" si="550"/>
        <v>2016</v>
      </c>
      <c r="AE425" s="127">
        <f t="shared" si="550"/>
        <v>2017</v>
      </c>
      <c r="AF425" s="127">
        <f t="shared" si="550"/>
        <v>2018</v>
      </c>
      <c r="AG425" s="127">
        <f t="shared" si="550"/>
        <v>2019</v>
      </c>
      <c r="AH425" s="127">
        <f t="shared" si="550"/>
        <v>2020</v>
      </c>
    </row>
    <row r="426" spans="2:38" ht="15.9" customHeight="1">
      <c r="B426" s="91" t="s">
        <v>339</v>
      </c>
      <c r="C426" s="92" t="s">
        <v>340</v>
      </c>
      <c r="D426" s="96">
        <v>0</v>
      </c>
      <c r="E426" s="96">
        <v>0</v>
      </c>
      <c r="F426" s="96">
        <v>0</v>
      </c>
      <c r="G426" s="94">
        <v>2E-3</v>
      </c>
      <c r="H426" s="94">
        <v>2E-3</v>
      </c>
      <c r="I426" s="94">
        <v>2E-3</v>
      </c>
      <c r="J426" s="94">
        <v>2E-3</v>
      </c>
      <c r="K426" s="94">
        <v>2E-3</v>
      </c>
      <c r="L426" s="94">
        <v>2E-3</v>
      </c>
      <c r="M426" s="94">
        <v>2E-3</v>
      </c>
      <c r="N426" s="94">
        <v>2E-3</v>
      </c>
      <c r="O426" s="94">
        <v>2E-3</v>
      </c>
      <c r="P426" s="94">
        <v>2E-3</v>
      </c>
      <c r="Q426" s="94">
        <v>2E-3</v>
      </c>
      <c r="R426" s="94">
        <v>2E-3</v>
      </c>
      <c r="S426" s="94">
        <v>2E-3</v>
      </c>
      <c r="T426" s="94">
        <v>2E-3</v>
      </c>
      <c r="U426" s="94">
        <v>2E-3</v>
      </c>
      <c r="V426" s="94">
        <v>2E-3</v>
      </c>
      <c r="W426" s="94">
        <v>2E-3</v>
      </c>
      <c r="X426" s="94">
        <v>2E-3</v>
      </c>
      <c r="Y426" s="94">
        <v>2E-3</v>
      </c>
      <c r="Z426" s="94">
        <v>2E-3</v>
      </c>
      <c r="AA426" s="94">
        <v>2E-3</v>
      </c>
      <c r="AB426" s="94">
        <v>2E-3</v>
      </c>
      <c r="AC426" s="94">
        <v>2E-3</v>
      </c>
      <c r="AD426" s="94">
        <v>2E-3</v>
      </c>
      <c r="AE426" s="94">
        <v>2E-3</v>
      </c>
      <c r="AF426" s="94">
        <v>2E-3</v>
      </c>
      <c r="AG426" s="94">
        <v>2E-3</v>
      </c>
      <c r="AH426" s="94">
        <v>2E-3</v>
      </c>
      <c r="AI426" s="199"/>
    </row>
    <row r="427" spans="2:38" ht="15.9" customHeight="1">
      <c r="B427" s="91" t="s">
        <v>341</v>
      </c>
      <c r="C427" s="92" t="s">
        <v>340</v>
      </c>
      <c r="D427" s="102">
        <v>0</v>
      </c>
      <c r="E427" s="102">
        <v>0</v>
      </c>
      <c r="F427" s="102">
        <v>0</v>
      </c>
      <c r="G427" s="102">
        <v>0.05</v>
      </c>
      <c r="H427" s="102">
        <v>0.05</v>
      </c>
      <c r="I427" s="102">
        <v>0.05</v>
      </c>
      <c r="J427" s="102">
        <v>0.05</v>
      </c>
      <c r="K427" s="102">
        <v>0.05</v>
      </c>
      <c r="L427" s="102">
        <v>0.05</v>
      </c>
      <c r="M427" s="102">
        <v>0.05</v>
      </c>
      <c r="N427" s="102">
        <v>0.05</v>
      </c>
      <c r="O427" s="102">
        <v>0.05</v>
      </c>
      <c r="P427" s="102">
        <v>0.05</v>
      </c>
      <c r="Q427" s="102">
        <v>0.05</v>
      </c>
      <c r="R427" s="102">
        <v>0.05</v>
      </c>
      <c r="S427" s="102">
        <v>0.05</v>
      </c>
      <c r="T427" s="102">
        <v>0.05</v>
      </c>
      <c r="U427" s="102">
        <v>0.05</v>
      </c>
      <c r="V427" s="102">
        <v>0.05</v>
      </c>
      <c r="W427" s="102">
        <v>0.05</v>
      </c>
      <c r="X427" s="102">
        <v>0.05</v>
      </c>
      <c r="Y427" s="102">
        <v>0.05</v>
      </c>
      <c r="Z427" s="102">
        <v>0.05</v>
      </c>
      <c r="AA427" s="102">
        <v>0.05</v>
      </c>
      <c r="AB427" s="102">
        <v>0.05</v>
      </c>
      <c r="AC427" s="102">
        <v>0.05</v>
      </c>
      <c r="AD427" s="102">
        <v>0.05</v>
      </c>
      <c r="AE427" s="102">
        <v>0.05</v>
      </c>
      <c r="AF427" s="102">
        <v>0.05</v>
      </c>
      <c r="AG427" s="102">
        <v>0.05</v>
      </c>
      <c r="AH427" s="102">
        <v>0.05</v>
      </c>
    </row>
    <row r="428" spans="2:38" ht="15.9" customHeight="1">
      <c r="B428" s="91" t="s">
        <v>345</v>
      </c>
      <c r="C428" s="227" t="s">
        <v>230</v>
      </c>
      <c r="D428" s="98" t="s">
        <v>473</v>
      </c>
      <c r="E428" s="98" t="s">
        <v>473</v>
      </c>
      <c r="F428" s="98" t="s">
        <v>473</v>
      </c>
      <c r="G428" s="98">
        <v>4.6217599999999999E-3</v>
      </c>
      <c r="H428" s="98">
        <v>2.29372E-3</v>
      </c>
      <c r="I428" s="98">
        <v>2.8886000000000003E-3</v>
      </c>
      <c r="J428" s="98">
        <v>2.5568399999999999E-3</v>
      </c>
      <c r="K428" s="98">
        <v>2.2250800000000004E-3</v>
      </c>
      <c r="L428" s="98">
        <v>2.9542200584000001E-3</v>
      </c>
      <c r="M428" s="180">
        <v>2.3513893530399999E-2</v>
      </c>
      <c r="N428" s="180">
        <v>3.2644896569999998E-2</v>
      </c>
      <c r="O428" s="180">
        <v>3.673655141866667E-2</v>
      </c>
      <c r="P428" s="180">
        <v>4.545292478133333E-2</v>
      </c>
      <c r="Q428" s="187">
        <v>5.1335540411999996E-2</v>
      </c>
      <c r="R428" s="187">
        <v>7.0579929177333328E-2</v>
      </c>
      <c r="S428" s="187">
        <v>6.2159853599999988E-2</v>
      </c>
      <c r="T428" s="187">
        <v>6.9676553544E-2</v>
      </c>
      <c r="U428" s="187">
        <v>8.9964718688000017E-2</v>
      </c>
      <c r="V428" s="187">
        <v>7.8148690125999995E-2</v>
      </c>
      <c r="W428" s="187">
        <v>8.0551727453599994E-2</v>
      </c>
      <c r="X428" s="187">
        <v>7.53050938744E-2</v>
      </c>
      <c r="Y428" s="187">
        <v>6.509697740000002E-2</v>
      </c>
      <c r="Z428" s="187">
        <v>5.2219853399999995E-2</v>
      </c>
      <c r="AA428" s="187">
        <v>5.9686528199999998E-2</v>
      </c>
      <c r="AB428" s="187">
        <v>5.8796309000000005E-2</v>
      </c>
      <c r="AC428" s="187">
        <v>5.8801810600000004E-2</v>
      </c>
      <c r="AD428" s="180">
        <v>4.96558166E-2</v>
      </c>
      <c r="AE428" s="187">
        <v>6.2805865200000005E-2</v>
      </c>
      <c r="AF428" s="187">
        <v>7.3081444800000006E-2</v>
      </c>
      <c r="AG428" s="187">
        <v>6.7954073199999993E-2</v>
      </c>
      <c r="AH428" s="187">
        <v>6.605902159999999E-2</v>
      </c>
      <c r="AI428" s="131"/>
    </row>
    <row r="429" spans="2:38" ht="15.9" customHeight="1">
      <c r="B429" s="91" t="s">
        <v>346</v>
      </c>
      <c r="C429" s="227" t="s">
        <v>230</v>
      </c>
      <c r="D429" s="100" t="s">
        <v>473</v>
      </c>
      <c r="E429" s="100" t="s">
        <v>473</v>
      </c>
      <c r="F429" s="100" t="s">
        <v>473</v>
      </c>
      <c r="G429" s="188">
        <v>0.13740412989690723</v>
      </c>
      <c r="H429" s="188">
        <v>0.25279038824763905</v>
      </c>
      <c r="I429" s="188">
        <v>0.35500062860192105</v>
      </c>
      <c r="J429" s="188">
        <v>0.40874219337016582</v>
      </c>
      <c r="K429" s="188">
        <v>0.44160820993227989</v>
      </c>
      <c r="L429" s="188">
        <v>0.50145590528290318</v>
      </c>
      <c r="M429" s="188">
        <v>0.9853419223197033</v>
      </c>
      <c r="N429" s="188">
        <v>1.6117952616540785</v>
      </c>
      <c r="O429" s="188">
        <v>2.3661908341667561</v>
      </c>
      <c r="P429" s="188">
        <v>3.3052025366284483</v>
      </c>
      <c r="Q429" s="188">
        <v>4.2906664449515004</v>
      </c>
      <c r="R429" s="188">
        <v>5.6026356106717445</v>
      </c>
      <c r="S429" s="188">
        <v>6.8671293527266775</v>
      </c>
      <c r="T429" s="188">
        <v>8.4724450436192118</v>
      </c>
      <c r="U429" s="188">
        <v>10.440510503766046</v>
      </c>
      <c r="V429" s="188">
        <v>11.977413585375263</v>
      </c>
      <c r="W429" s="188">
        <v>13.667841079323967</v>
      </c>
      <c r="X429" s="188">
        <v>15.507252373803018</v>
      </c>
      <c r="Y429" s="188">
        <v>17.145113556971157</v>
      </c>
      <c r="Z429" s="188">
        <v>18.41110280606058</v>
      </c>
      <c r="AA429" s="188">
        <v>19.827978368222102</v>
      </c>
      <c r="AB429" s="188">
        <v>21.295137522037653</v>
      </c>
      <c r="AC429" s="188">
        <v>22.733103398916143</v>
      </c>
      <c r="AD429" s="188">
        <v>24.063251258189926</v>
      </c>
      <c r="AE429" s="188">
        <v>25.517595956236899</v>
      </c>
      <c r="AF429" s="188">
        <v>27.21526101475428</v>
      </c>
      <c r="AG429" s="188">
        <v>28.848097883568439</v>
      </c>
      <c r="AH429" s="188">
        <v>30.370725130760665</v>
      </c>
    </row>
    <row r="430" spans="2:38" ht="15.9" customHeight="1">
      <c r="B430" s="91" t="s">
        <v>347</v>
      </c>
      <c r="C430" s="227" t="s">
        <v>230</v>
      </c>
      <c r="D430" s="98" t="s">
        <v>473</v>
      </c>
      <c r="E430" s="98" t="s">
        <v>473</v>
      </c>
      <c r="F430" s="98" t="s">
        <v>473</v>
      </c>
      <c r="G430" s="98" t="s">
        <v>473</v>
      </c>
      <c r="H430" s="98" t="s">
        <v>473</v>
      </c>
      <c r="I430" s="187">
        <v>6.5780000000000005E-2</v>
      </c>
      <c r="J430" s="187">
        <v>0.24309999999999998</v>
      </c>
      <c r="K430" s="187">
        <v>0.26597999999999999</v>
      </c>
      <c r="L430" s="187">
        <v>0.22308</v>
      </c>
      <c r="M430" s="187">
        <v>0.21736000000000003</v>
      </c>
      <c r="N430" s="187">
        <v>0.13441999999999998</v>
      </c>
      <c r="O430" s="187">
        <v>0.18303999999999998</v>
      </c>
      <c r="P430" s="187">
        <v>0.105963</v>
      </c>
      <c r="Q430" s="180">
        <v>4.2642600000000003E-2</v>
      </c>
      <c r="R430" s="187">
        <v>0.108108</v>
      </c>
      <c r="S430" s="187">
        <v>9.0776399999999993E-2</v>
      </c>
      <c r="T430" s="187">
        <v>0.10501919999999999</v>
      </c>
      <c r="U430" s="187">
        <v>0.1210924</v>
      </c>
      <c r="V430" s="187">
        <v>7.2071999999999997E-2</v>
      </c>
      <c r="W430" s="187">
        <v>0.10009999999999999</v>
      </c>
      <c r="X430" s="187">
        <v>0.19141979999999997</v>
      </c>
      <c r="Y430" s="187">
        <v>0.14620319999999998</v>
      </c>
      <c r="Z430" s="187">
        <v>0.10570559999999997</v>
      </c>
      <c r="AA430" s="187">
        <v>6.040319999999999E-2</v>
      </c>
      <c r="AB430" s="187">
        <v>7.7791999999999986E-2</v>
      </c>
      <c r="AC430" s="187">
        <v>8.1567200000000006E-2</v>
      </c>
      <c r="AD430" s="180">
        <v>4.7104199999999999E-2</v>
      </c>
      <c r="AE430" s="180">
        <v>4.9649600000000002E-2</v>
      </c>
      <c r="AF430" s="187">
        <v>6.9784000000000013E-2</v>
      </c>
      <c r="AG430" s="187">
        <v>6.0288799999999997E-2</v>
      </c>
      <c r="AH430" s="187">
        <v>8.4370000000000014E-2</v>
      </c>
    </row>
    <row r="431" spans="2:38" ht="15.9" customHeight="1">
      <c r="B431" s="344" t="s">
        <v>418</v>
      </c>
      <c r="C431" s="227" t="s">
        <v>230</v>
      </c>
      <c r="D431" s="123" t="str">
        <f>IF(SUM(D428,D429,D430)=0, "NO", SUM(D428,D429,D430))</f>
        <v>NO</v>
      </c>
      <c r="E431" s="123" t="str">
        <f t="shared" ref="E431:AC431" si="551">IF(SUM(E428,E429,E430)=0, "NO", SUM(E428,E429,E430))</f>
        <v>NO</v>
      </c>
      <c r="F431" s="123" t="str">
        <f t="shared" si="551"/>
        <v>NO</v>
      </c>
      <c r="G431" s="148">
        <f t="shared" si="551"/>
        <v>0.14202588989690723</v>
      </c>
      <c r="H431" s="148">
        <f t="shared" si="551"/>
        <v>0.25508410824763905</v>
      </c>
      <c r="I431" s="148">
        <f t="shared" si="551"/>
        <v>0.42366922860192108</v>
      </c>
      <c r="J431" s="93">
        <f t="shared" si="551"/>
        <v>0.65439903337016581</v>
      </c>
      <c r="K431" s="93">
        <f t="shared" si="551"/>
        <v>0.70981328993227988</v>
      </c>
      <c r="L431" s="93">
        <f t="shared" si="551"/>
        <v>0.72749012534130308</v>
      </c>
      <c r="M431" s="93">
        <f t="shared" si="551"/>
        <v>1.2262158158501033</v>
      </c>
      <c r="N431" s="93">
        <f t="shared" si="551"/>
        <v>1.7788601582240784</v>
      </c>
      <c r="O431" s="93">
        <f t="shared" si="551"/>
        <v>2.5859673855854228</v>
      </c>
      <c r="P431" s="93">
        <f t="shared" si="551"/>
        <v>3.4566184614097817</v>
      </c>
      <c r="Q431" s="93">
        <f t="shared" si="551"/>
        <v>4.3846445853635005</v>
      </c>
      <c r="R431" s="93">
        <f t="shared" si="551"/>
        <v>5.7813235398490779</v>
      </c>
      <c r="S431" s="93">
        <f t="shared" si="551"/>
        <v>7.0200656063266775</v>
      </c>
      <c r="T431" s="93">
        <f t="shared" si="551"/>
        <v>8.6471407971632104</v>
      </c>
      <c r="U431" s="93">
        <f t="shared" si="551"/>
        <v>10.651567622454046</v>
      </c>
      <c r="V431" s="93">
        <f t="shared" si="551"/>
        <v>12.127634275501263</v>
      </c>
      <c r="W431" s="93">
        <f t="shared" si="551"/>
        <v>13.848492806777566</v>
      </c>
      <c r="X431" s="93">
        <f t="shared" si="551"/>
        <v>15.773977267677418</v>
      </c>
      <c r="Y431" s="93">
        <f t="shared" si="551"/>
        <v>17.356413734371156</v>
      </c>
      <c r="Z431" s="93">
        <f t="shared" si="551"/>
        <v>18.56902825946058</v>
      </c>
      <c r="AA431" s="93">
        <f>IF(SUM(AA428,AA429,AA430)=0, "NO", SUM(AA428,AA429,AA430))</f>
        <v>19.948068096422102</v>
      </c>
      <c r="AB431" s="93">
        <f t="shared" si="551"/>
        <v>21.431725831037653</v>
      </c>
      <c r="AC431" s="93">
        <f t="shared" si="551"/>
        <v>22.87347240951614</v>
      </c>
      <c r="AD431" s="93">
        <f t="shared" ref="AD431:AE431" si="552">IF(SUM(AD428,AD429,AD430)=0, "NO", SUM(AD428,AD429,AD430))</f>
        <v>24.160011274789927</v>
      </c>
      <c r="AE431" s="93">
        <f t="shared" si="552"/>
        <v>25.6300514214369</v>
      </c>
      <c r="AF431" s="93">
        <f t="shared" ref="AF431:AG431" si="553">IF(SUM(AF428,AF429,AF430)=0, "NO", SUM(AF428,AF429,AF430))</f>
        <v>27.358126459554278</v>
      </c>
      <c r="AG431" s="93">
        <f t="shared" si="553"/>
        <v>28.976340756768437</v>
      </c>
      <c r="AH431" s="93">
        <f t="shared" ref="AH431" si="554">IF(SUM(AH428,AH429,AH430)=0, "NO", SUM(AH428,AH429,AH430))</f>
        <v>30.521154152360666</v>
      </c>
      <c r="AI431" s="131"/>
    </row>
    <row r="432" spans="2:38" ht="12.75" customHeight="1">
      <c r="B432" s="228"/>
      <c r="C432" s="211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6"/>
      <c r="R432" s="106"/>
      <c r="S432" s="106"/>
      <c r="T432" s="106"/>
      <c r="U432" s="106"/>
      <c r="V432" s="106"/>
      <c r="W432" s="106"/>
      <c r="X432" s="106"/>
      <c r="Y432" s="106"/>
      <c r="Z432" s="106"/>
      <c r="AA432" s="106"/>
      <c r="AB432" s="106"/>
      <c r="AC432" s="106"/>
      <c r="AD432" s="106"/>
      <c r="AE432" s="106"/>
      <c r="AF432" s="106"/>
      <c r="AG432" s="220"/>
      <c r="AH432" s="233"/>
      <c r="AL432" s="22"/>
    </row>
    <row r="433" spans="2:38" ht="12.75" customHeight="1">
      <c r="B433" s="24"/>
      <c r="C433" s="83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  <c r="Z433" s="106"/>
      <c r="AA433" s="106"/>
      <c r="AB433" s="106"/>
      <c r="AC433" s="106"/>
      <c r="AD433" s="106"/>
      <c r="AE433" s="106"/>
      <c r="AF433" s="106"/>
      <c r="AG433" s="106"/>
      <c r="AH433" s="106"/>
    </row>
    <row r="434" spans="2:38" ht="12.75" customHeight="1">
      <c r="B434" s="352" t="s">
        <v>446</v>
      </c>
      <c r="C434" s="83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  <c r="Z434" s="106"/>
      <c r="AA434" s="106"/>
      <c r="AB434" s="106"/>
      <c r="AC434" s="106"/>
      <c r="AD434" s="106"/>
      <c r="AE434" s="106"/>
      <c r="AF434" s="106"/>
      <c r="AG434" s="106"/>
      <c r="AH434" s="106"/>
      <c r="AI434" s="1"/>
    </row>
    <row r="435" spans="2:38" ht="15" customHeight="1">
      <c r="B435" s="126" t="s">
        <v>135</v>
      </c>
      <c r="C435" s="126" t="s">
        <v>136</v>
      </c>
      <c r="D435" s="127">
        <v>1990</v>
      </c>
      <c r="E435" s="127">
        <f t="shared" ref="E435:AH435" si="555">D435+1</f>
        <v>1991</v>
      </c>
      <c r="F435" s="127">
        <f t="shared" si="555"/>
        <v>1992</v>
      </c>
      <c r="G435" s="127">
        <f t="shared" si="555"/>
        <v>1993</v>
      </c>
      <c r="H435" s="127">
        <f t="shared" si="555"/>
        <v>1994</v>
      </c>
      <c r="I435" s="127">
        <f t="shared" si="555"/>
        <v>1995</v>
      </c>
      <c r="J435" s="127">
        <f t="shared" si="555"/>
        <v>1996</v>
      </c>
      <c r="K435" s="127">
        <f t="shared" si="555"/>
        <v>1997</v>
      </c>
      <c r="L435" s="127">
        <f t="shared" si="555"/>
        <v>1998</v>
      </c>
      <c r="M435" s="127">
        <f t="shared" si="555"/>
        <v>1999</v>
      </c>
      <c r="N435" s="127">
        <f t="shared" si="555"/>
        <v>2000</v>
      </c>
      <c r="O435" s="127">
        <f t="shared" si="555"/>
        <v>2001</v>
      </c>
      <c r="P435" s="127">
        <f t="shared" si="555"/>
        <v>2002</v>
      </c>
      <c r="Q435" s="127">
        <f t="shared" si="555"/>
        <v>2003</v>
      </c>
      <c r="R435" s="127">
        <f t="shared" si="555"/>
        <v>2004</v>
      </c>
      <c r="S435" s="127">
        <f t="shared" si="555"/>
        <v>2005</v>
      </c>
      <c r="T435" s="127">
        <f t="shared" si="555"/>
        <v>2006</v>
      </c>
      <c r="U435" s="127">
        <f t="shared" si="555"/>
        <v>2007</v>
      </c>
      <c r="V435" s="127">
        <f t="shared" si="555"/>
        <v>2008</v>
      </c>
      <c r="W435" s="127">
        <f t="shared" si="555"/>
        <v>2009</v>
      </c>
      <c r="X435" s="127">
        <f t="shared" si="555"/>
        <v>2010</v>
      </c>
      <c r="Y435" s="127">
        <f t="shared" si="555"/>
        <v>2011</v>
      </c>
      <c r="Z435" s="127">
        <f t="shared" si="555"/>
        <v>2012</v>
      </c>
      <c r="AA435" s="127">
        <f t="shared" si="555"/>
        <v>2013</v>
      </c>
      <c r="AB435" s="127">
        <f t="shared" si="555"/>
        <v>2014</v>
      </c>
      <c r="AC435" s="127">
        <f t="shared" si="555"/>
        <v>2015</v>
      </c>
      <c r="AD435" s="127">
        <f t="shared" si="555"/>
        <v>2016</v>
      </c>
      <c r="AE435" s="127">
        <f t="shared" si="555"/>
        <v>2017</v>
      </c>
      <c r="AF435" s="127">
        <f t="shared" si="555"/>
        <v>2018</v>
      </c>
      <c r="AG435" s="127">
        <f t="shared" si="555"/>
        <v>2019</v>
      </c>
      <c r="AH435" s="127">
        <f t="shared" si="555"/>
        <v>2020</v>
      </c>
      <c r="AI435" s="131"/>
    </row>
    <row r="436" spans="2:38" ht="15.9" customHeight="1">
      <c r="B436" s="91" t="s">
        <v>339</v>
      </c>
      <c r="C436" s="92" t="s">
        <v>340</v>
      </c>
      <c r="D436" s="96">
        <v>0</v>
      </c>
      <c r="E436" s="96">
        <v>0</v>
      </c>
      <c r="F436" s="96">
        <v>0</v>
      </c>
      <c r="G436" s="96">
        <v>0</v>
      </c>
      <c r="H436" s="96">
        <v>0</v>
      </c>
      <c r="I436" s="94">
        <v>2E-3</v>
      </c>
      <c r="J436" s="94">
        <v>2E-3</v>
      </c>
      <c r="K436" s="94">
        <v>2E-3</v>
      </c>
      <c r="L436" s="94">
        <v>2E-3</v>
      </c>
      <c r="M436" s="94">
        <v>2E-3</v>
      </c>
      <c r="N436" s="94">
        <v>2E-3</v>
      </c>
      <c r="O436" s="94">
        <v>2E-3</v>
      </c>
      <c r="P436" s="94">
        <v>2E-3</v>
      </c>
      <c r="Q436" s="94">
        <v>2E-3</v>
      </c>
      <c r="R436" s="94">
        <v>2E-3</v>
      </c>
      <c r="S436" s="94">
        <v>2E-3</v>
      </c>
      <c r="T436" s="94">
        <v>2E-3</v>
      </c>
      <c r="U436" s="94">
        <v>2E-3</v>
      </c>
      <c r="V436" s="94">
        <v>2E-3</v>
      </c>
      <c r="W436" s="94">
        <v>2E-3</v>
      </c>
      <c r="X436" s="94">
        <v>2E-3</v>
      </c>
      <c r="Y436" s="94">
        <v>2E-3</v>
      </c>
      <c r="Z436" s="94">
        <v>2E-3</v>
      </c>
      <c r="AA436" s="94">
        <v>2E-3</v>
      </c>
      <c r="AB436" s="94">
        <v>2E-3</v>
      </c>
      <c r="AC436" s="94">
        <v>2E-3</v>
      </c>
      <c r="AD436" s="94">
        <v>2E-3</v>
      </c>
      <c r="AE436" s="94">
        <v>2E-3</v>
      </c>
      <c r="AF436" s="94">
        <v>2E-3</v>
      </c>
      <c r="AG436" s="94">
        <v>2E-3</v>
      </c>
      <c r="AH436" s="94">
        <v>2E-3</v>
      </c>
      <c r="AI436" s="199"/>
    </row>
    <row r="437" spans="2:38" ht="15.9" customHeight="1">
      <c r="B437" s="91" t="s">
        <v>341</v>
      </c>
      <c r="C437" s="92" t="s">
        <v>340</v>
      </c>
      <c r="D437" s="96">
        <v>0</v>
      </c>
      <c r="E437" s="96">
        <v>0</v>
      </c>
      <c r="F437" s="96">
        <v>0</v>
      </c>
      <c r="G437" s="96">
        <v>0</v>
      </c>
      <c r="H437" s="96">
        <v>0</v>
      </c>
      <c r="I437" s="102">
        <v>0.2</v>
      </c>
      <c r="J437" s="102">
        <v>0.2</v>
      </c>
      <c r="K437" s="102">
        <v>0.2</v>
      </c>
      <c r="L437" s="102">
        <v>0.2</v>
      </c>
      <c r="M437" s="102">
        <v>0.2</v>
      </c>
      <c r="N437" s="102">
        <v>0.2</v>
      </c>
      <c r="O437" s="102">
        <v>0.2</v>
      </c>
      <c r="P437" s="102">
        <v>0.2</v>
      </c>
      <c r="Q437" s="102">
        <v>0.2</v>
      </c>
      <c r="R437" s="102">
        <v>0.2</v>
      </c>
      <c r="S437" s="102">
        <v>0.2</v>
      </c>
      <c r="T437" s="102">
        <v>0.2</v>
      </c>
      <c r="U437" s="102">
        <v>0.2</v>
      </c>
      <c r="V437" s="102">
        <v>0.2</v>
      </c>
      <c r="W437" s="102">
        <v>0.2</v>
      </c>
      <c r="X437" s="102">
        <v>0.2</v>
      </c>
      <c r="Y437" s="102">
        <v>0.2</v>
      </c>
      <c r="Z437" s="102">
        <v>0.2</v>
      </c>
      <c r="AA437" s="102">
        <v>0.2</v>
      </c>
      <c r="AB437" s="102">
        <v>0.2</v>
      </c>
      <c r="AC437" s="102">
        <v>0.2</v>
      </c>
      <c r="AD437" s="102">
        <v>0.2</v>
      </c>
      <c r="AE437" s="102">
        <v>0.2</v>
      </c>
      <c r="AF437" s="102">
        <v>0.2</v>
      </c>
      <c r="AG437" s="102">
        <v>0.2</v>
      </c>
      <c r="AH437" s="102">
        <v>0.2</v>
      </c>
      <c r="AI437" s="131"/>
    </row>
    <row r="438" spans="2:38" ht="15.9" customHeight="1">
      <c r="B438" s="91" t="s">
        <v>344</v>
      </c>
      <c r="C438" s="92" t="s">
        <v>340</v>
      </c>
      <c r="D438" s="102">
        <v>0</v>
      </c>
      <c r="E438" s="102">
        <v>0</v>
      </c>
      <c r="F438" s="102">
        <v>0</v>
      </c>
      <c r="G438" s="102">
        <v>0</v>
      </c>
      <c r="H438" s="102">
        <v>0</v>
      </c>
      <c r="I438" s="102">
        <v>0</v>
      </c>
      <c r="J438" s="102">
        <v>0</v>
      </c>
      <c r="K438" s="102">
        <v>0</v>
      </c>
      <c r="L438" s="102">
        <v>0</v>
      </c>
      <c r="M438" s="102">
        <v>0</v>
      </c>
      <c r="N438" s="102">
        <v>0</v>
      </c>
      <c r="O438" s="102">
        <v>0</v>
      </c>
      <c r="P438" s="102">
        <v>0</v>
      </c>
      <c r="Q438" s="102">
        <v>0</v>
      </c>
      <c r="R438" s="102">
        <v>0</v>
      </c>
      <c r="S438" s="102">
        <v>0</v>
      </c>
      <c r="T438" s="102">
        <v>0</v>
      </c>
      <c r="U438" s="102">
        <v>0</v>
      </c>
      <c r="V438" s="102">
        <v>0.28000000000000003</v>
      </c>
      <c r="W438" s="102">
        <v>0.3</v>
      </c>
      <c r="X438" s="102">
        <v>0.31</v>
      </c>
      <c r="Y438" s="102">
        <v>0.28999999999999998</v>
      </c>
      <c r="Z438" s="102">
        <v>0.34</v>
      </c>
      <c r="AA438" s="102">
        <v>0.34</v>
      </c>
      <c r="AB438" s="102">
        <v>0.32</v>
      </c>
      <c r="AC438" s="102">
        <v>0.38</v>
      </c>
      <c r="AD438" s="102">
        <v>0.39</v>
      </c>
      <c r="AE438" s="102">
        <v>0.38</v>
      </c>
      <c r="AF438" s="102">
        <v>0.39</v>
      </c>
      <c r="AG438" s="102">
        <v>0.38</v>
      </c>
      <c r="AH438" s="102">
        <v>0.41</v>
      </c>
      <c r="AI438" s="131"/>
    </row>
    <row r="439" spans="2:38" ht="15.9" customHeight="1">
      <c r="B439" s="91" t="s">
        <v>345</v>
      </c>
      <c r="C439" s="227" t="s">
        <v>230</v>
      </c>
      <c r="D439" s="98" t="s">
        <v>473</v>
      </c>
      <c r="E439" s="98" t="s">
        <v>473</v>
      </c>
      <c r="F439" s="98" t="s">
        <v>473</v>
      </c>
      <c r="G439" s="98" t="s">
        <v>473</v>
      </c>
      <c r="H439" s="98" t="s">
        <v>473</v>
      </c>
      <c r="I439" s="99">
        <v>3.4319999999999999E-4</v>
      </c>
      <c r="J439" s="98">
        <v>6.0060000000000007E-4</v>
      </c>
      <c r="K439" s="99">
        <v>1.716E-4</v>
      </c>
      <c r="L439" s="99">
        <v>3.1831218E-4</v>
      </c>
      <c r="M439" s="99">
        <v>8.7273419999999992E-5</v>
      </c>
      <c r="N439" s="98">
        <v>3.7324013700000005E-3</v>
      </c>
      <c r="O439" s="180">
        <v>1.0581186110000002E-2</v>
      </c>
      <c r="P439" s="180">
        <v>1.0436379000000001E-2</v>
      </c>
      <c r="Q439" s="180">
        <v>3.3389034390000003E-2</v>
      </c>
      <c r="R439" s="180">
        <v>4.9145157099999989E-2</v>
      </c>
      <c r="S439" s="187">
        <v>7.0201799580000002E-2</v>
      </c>
      <c r="T439" s="187">
        <v>0.10495719963000001</v>
      </c>
      <c r="U439" s="187">
        <v>0.13847712493999997</v>
      </c>
      <c r="V439" s="187">
        <v>0.19914691392999995</v>
      </c>
      <c r="W439" s="187">
        <v>0.19959625439999995</v>
      </c>
      <c r="X439" s="187">
        <v>0.24570369617000001</v>
      </c>
      <c r="Y439" s="187">
        <v>0.26286781629999995</v>
      </c>
      <c r="Z439" s="187">
        <v>0.22292671025000002</v>
      </c>
      <c r="AA439" s="187">
        <v>0.18621362607</v>
      </c>
      <c r="AB439" s="187">
        <v>0.17724366719999998</v>
      </c>
      <c r="AC439" s="187">
        <v>0.15292499209000002</v>
      </c>
      <c r="AD439" s="187">
        <v>0.14156252824999999</v>
      </c>
      <c r="AE439" s="187">
        <v>0.1141466823</v>
      </c>
      <c r="AF439" s="187">
        <v>0.11124786830999998</v>
      </c>
      <c r="AG439" s="187">
        <v>0.12473212186</v>
      </c>
      <c r="AH439" s="187">
        <v>8.9173326665000011E-2</v>
      </c>
    </row>
    <row r="440" spans="2:38" ht="15.9" customHeight="1">
      <c r="B440" s="91" t="s">
        <v>346</v>
      </c>
      <c r="C440" s="227" t="s">
        <v>230</v>
      </c>
      <c r="D440" s="98" t="s">
        <v>473</v>
      </c>
      <c r="E440" s="98" t="s">
        <v>473</v>
      </c>
      <c r="F440" s="98" t="s">
        <v>473</v>
      </c>
      <c r="G440" s="98" t="s">
        <v>473</v>
      </c>
      <c r="H440" s="98" t="s">
        <v>473</v>
      </c>
      <c r="I440" s="187">
        <v>0.10270476494023906</v>
      </c>
      <c r="J440" s="187">
        <v>0.27095954450261783</v>
      </c>
      <c r="K440" s="187">
        <v>0.30536920408163271</v>
      </c>
      <c r="L440" s="187">
        <v>0.36825748754326809</v>
      </c>
      <c r="M440" s="187">
        <v>0.35580952841293439</v>
      </c>
      <c r="N440" s="187">
        <v>0.98542317134545787</v>
      </c>
      <c r="O440" s="187">
        <v>2.889899157950726</v>
      </c>
      <c r="P440" s="187">
        <v>4.3559353128514005</v>
      </c>
      <c r="Q440" s="187">
        <v>9.526855393583487</v>
      </c>
      <c r="R440" s="187">
        <v>16.430982208357513</v>
      </c>
      <c r="S440" s="187">
        <v>25.845249005944627</v>
      </c>
      <c r="T440" s="187">
        <v>38.811186687679225</v>
      </c>
      <c r="U440" s="187">
        <v>53.712148246888297</v>
      </c>
      <c r="V440" s="187">
        <v>73.049026799597144</v>
      </c>
      <c r="W440" s="187">
        <v>88.92750755957465</v>
      </c>
      <c r="X440" s="187">
        <v>107.89998442176223</v>
      </c>
      <c r="Y440" s="187">
        <v>123.98487057023021</v>
      </c>
      <c r="Z440" s="187">
        <v>137.51120634553246</v>
      </c>
      <c r="AA440" s="187">
        <v>146.77780842395461</v>
      </c>
      <c r="AB440" s="187">
        <v>155.91527757005838</v>
      </c>
      <c r="AC440" s="187">
        <v>161.89418684508024</v>
      </c>
      <c r="AD440" s="187">
        <v>170.08361497674375</v>
      </c>
      <c r="AE440" s="187">
        <v>175.81164329051637</v>
      </c>
      <c r="AF440" s="187">
        <v>180.92487497369001</v>
      </c>
      <c r="AG440" s="187">
        <v>186.46254885971243</v>
      </c>
      <c r="AH440" s="187">
        <v>189.98575544291282</v>
      </c>
    </row>
    <row r="441" spans="2:38" ht="15.9" customHeight="1">
      <c r="B441" s="91" t="s">
        <v>347</v>
      </c>
      <c r="C441" s="227" t="s">
        <v>230</v>
      </c>
      <c r="D441" s="98" t="s">
        <v>473</v>
      </c>
      <c r="E441" s="98" t="s">
        <v>473</v>
      </c>
      <c r="F441" s="98" t="s">
        <v>473</v>
      </c>
      <c r="G441" s="98" t="s">
        <v>473</v>
      </c>
      <c r="H441" s="98" t="s">
        <v>473</v>
      </c>
      <c r="I441" s="98" t="s">
        <v>473</v>
      </c>
      <c r="J441" s="98" t="s">
        <v>473</v>
      </c>
      <c r="K441" s="98" t="s">
        <v>473</v>
      </c>
      <c r="L441" s="98" t="s">
        <v>473</v>
      </c>
      <c r="M441" s="98" t="s">
        <v>473</v>
      </c>
      <c r="N441" s="98" t="s">
        <v>473</v>
      </c>
      <c r="O441" s="98" t="s">
        <v>473</v>
      </c>
      <c r="P441" s="98" t="s">
        <v>473</v>
      </c>
      <c r="Q441" s="98" t="s">
        <v>473</v>
      </c>
      <c r="R441" s="98" t="s">
        <v>473</v>
      </c>
      <c r="S441" s="98" t="s">
        <v>473</v>
      </c>
      <c r="T441" s="98" t="s">
        <v>473</v>
      </c>
      <c r="U441" s="98" t="s">
        <v>473</v>
      </c>
      <c r="V441" s="98">
        <v>3.5557116279069774E-2</v>
      </c>
      <c r="W441" s="98">
        <v>8.4194057591623031E-2</v>
      </c>
      <c r="X441" s="180">
        <v>1.1172926470588235E-2</v>
      </c>
      <c r="Y441" s="180">
        <v>3.0487846052227725E-2</v>
      </c>
      <c r="Z441" s="180">
        <v>5.0363243248011764E-3</v>
      </c>
      <c r="AA441" s="187">
        <v>0.12313559713666274</v>
      </c>
      <c r="AB441" s="187">
        <v>0.28322913423741752</v>
      </c>
      <c r="AC441" s="187">
        <v>0.21108015972706837</v>
      </c>
      <c r="AD441" s="187">
        <v>0.4462859264880259</v>
      </c>
      <c r="AE441" s="187">
        <v>0.55741780870215196</v>
      </c>
      <c r="AF441" s="187">
        <v>0.84750892614323747</v>
      </c>
      <c r="AG441" s="187">
        <v>1.2415065591809999</v>
      </c>
      <c r="AH441" s="187">
        <v>1.6000137884305166</v>
      </c>
    </row>
    <row r="442" spans="2:38" ht="15.9" customHeight="1">
      <c r="B442" s="344" t="s">
        <v>419</v>
      </c>
      <c r="C442" s="227" t="s">
        <v>230</v>
      </c>
      <c r="D442" s="103" t="str">
        <f>IF(SUM(D439,D440,D441)=0, "NO", SUM(D439,D440,D441))</f>
        <v>NO</v>
      </c>
      <c r="E442" s="103" t="str">
        <f t="shared" ref="E442:AB442" si="556">IF(SUM(E439,E440,E441)=0, "NO", SUM(E439,E440,E441))</f>
        <v>NO</v>
      </c>
      <c r="F442" s="103" t="str">
        <f t="shared" si="556"/>
        <v>NO</v>
      </c>
      <c r="G442" s="103" t="str">
        <f t="shared" si="556"/>
        <v>NO</v>
      </c>
      <c r="H442" s="103" t="str">
        <f t="shared" si="556"/>
        <v>NO</v>
      </c>
      <c r="I442" s="148">
        <f t="shared" si="556"/>
        <v>0.10304796494023906</v>
      </c>
      <c r="J442" s="148">
        <f t="shared" si="556"/>
        <v>0.27156014450261784</v>
      </c>
      <c r="K442" s="148">
        <f t="shared" si="556"/>
        <v>0.3055408040816327</v>
      </c>
      <c r="L442" s="148">
        <f t="shared" si="556"/>
        <v>0.36857579972326809</v>
      </c>
      <c r="M442" s="148">
        <f t="shared" si="556"/>
        <v>0.35589680183293437</v>
      </c>
      <c r="N442" s="93">
        <f t="shared" si="556"/>
        <v>0.98915557271545784</v>
      </c>
      <c r="O442" s="93">
        <f t="shared" si="556"/>
        <v>2.9004803440607261</v>
      </c>
      <c r="P442" s="93">
        <f t="shared" si="556"/>
        <v>4.3663716918514002</v>
      </c>
      <c r="Q442" s="93">
        <f t="shared" si="556"/>
        <v>9.5602444279734868</v>
      </c>
      <c r="R442" s="93">
        <f t="shared" si="556"/>
        <v>16.480127365457513</v>
      </c>
      <c r="S442" s="93">
        <f t="shared" si="556"/>
        <v>25.915450805524628</v>
      </c>
      <c r="T442" s="93">
        <f t="shared" si="556"/>
        <v>38.916143887309225</v>
      </c>
      <c r="U442" s="93">
        <f t="shared" si="556"/>
        <v>53.850625371828301</v>
      </c>
      <c r="V442" s="93">
        <f t="shared" si="556"/>
        <v>73.283730829806203</v>
      </c>
      <c r="W442" s="93">
        <f t="shared" si="556"/>
        <v>89.211297871566273</v>
      </c>
      <c r="X442" s="93">
        <f t="shared" si="556"/>
        <v>108.15686104440282</v>
      </c>
      <c r="Y442" s="93">
        <f t="shared" si="556"/>
        <v>124.27822623258244</v>
      </c>
      <c r="Z442" s="93">
        <f t="shared" si="556"/>
        <v>137.73916938010726</v>
      </c>
      <c r="AA442" s="93">
        <f t="shared" si="556"/>
        <v>147.08715764716129</v>
      </c>
      <c r="AB442" s="93">
        <f t="shared" si="556"/>
        <v>156.3757503714958</v>
      </c>
      <c r="AC442" s="93">
        <f t="shared" ref="AC442:AD442" si="557">IF(SUM(AC439,AC440,AC441)=0, "NO", SUM(AC439,AC440,AC441))</f>
        <v>162.2581919968973</v>
      </c>
      <c r="AD442" s="93">
        <f t="shared" si="557"/>
        <v>170.67146343148178</v>
      </c>
      <c r="AE442" s="93">
        <f t="shared" ref="AE442:AF442" si="558">IF(SUM(AE439,AE440,AE441)=0, "NO", SUM(AE439,AE440,AE441))</f>
        <v>176.48320778151853</v>
      </c>
      <c r="AF442" s="93">
        <f t="shared" si="558"/>
        <v>181.88363176814323</v>
      </c>
      <c r="AG442" s="93">
        <f t="shared" ref="AG442:AH442" si="559">IF(SUM(AG439,AG440,AG441)=0, "NO", SUM(AG439,AG440,AG441))</f>
        <v>187.82878754075344</v>
      </c>
      <c r="AH442" s="93">
        <f t="shared" si="559"/>
        <v>191.67494255800833</v>
      </c>
    </row>
    <row r="443" spans="2:38" ht="12.75" customHeight="1">
      <c r="B443" s="228"/>
      <c r="C443" s="211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  <c r="Z443" s="106"/>
      <c r="AA443" s="106"/>
      <c r="AB443" s="106"/>
      <c r="AC443" s="106"/>
      <c r="AD443" s="106"/>
      <c r="AE443" s="106"/>
      <c r="AF443" s="106"/>
      <c r="AG443" s="220"/>
      <c r="AH443" s="220"/>
      <c r="AL443" s="22"/>
    </row>
    <row r="444" spans="2:38" ht="12.75" customHeight="1">
      <c r="B444" s="71"/>
      <c r="C444" s="73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  <c r="AA444" s="90"/>
      <c r="AB444" s="90"/>
      <c r="AC444" s="90"/>
      <c r="AD444" s="90"/>
      <c r="AE444" s="90"/>
      <c r="AF444" s="90"/>
      <c r="AG444" s="90"/>
      <c r="AH444" s="90"/>
      <c r="AI444" s="1"/>
    </row>
    <row r="445" spans="2:38" ht="13.5" customHeight="1">
      <c r="B445" s="225" t="s">
        <v>465</v>
      </c>
      <c r="C445" s="6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2:38" ht="15" customHeight="1">
      <c r="B446" s="286" t="s">
        <v>135</v>
      </c>
      <c r="C446" s="126" t="s">
        <v>136</v>
      </c>
      <c r="D446" s="127">
        <v>1990</v>
      </c>
      <c r="E446" s="127">
        <f t="shared" ref="E446:R446" si="560">D446+1</f>
        <v>1991</v>
      </c>
      <c r="F446" s="127">
        <f t="shared" si="560"/>
        <v>1992</v>
      </c>
      <c r="G446" s="127">
        <f t="shared" si="560"/>
        <v>1993</v>
      </c>
      <c r="H446" s="127">
        <f t="shared" si="560"/>
        <v>1994</v>
      </c>
      <c r="I446" s="127">
        <f t="shared" si="560"/>
        <v>1995</v>
      </c>
      <c r="J446" s="127">
        <f t="shared" si="560"/>
        <v>1996</v>
      </c>
      <c r="K446" s="127">
        <f t="shared" si="560"/>
        <v>1997</v>
      </c>
      <c r="L446" s="127">
        <f t="shared" si="560"/>
        <v>1998</v>
      </c>
      <c r="M446" s="127">
        <f t="shared" si="560"/>
        <v>1999</v>
      </c>
      <c r="N446" s="127">
        <f t="shared" si="560"/>
        <v>2000</v>
      </c>
      <c r="O446" s="127">
        <f t="shared" si="560"/>
        <v>2001</v>
      </c>
      <c r="P446" s="127">
        <f t="shared" si="560"/>
        <v>2002</v>
      </c>
      <c r="Q446" s="127">
        <f t="shared" si="560"/>
        <v>2003</v>
      </c>
      <c r="R446" s="127">
        <f t="shared" si="560"/>
        <v>2004</v>
      </c>
      <c r="S446" s="127">
        <f t="shared" ref="S446:AH446" si="561">R446+1</f>
        <v>2005</v>
      </c>
      <c r="T446" s="127">
        <f t="shared" si="561"/>
        <v>2006</v>
      </c>
      <c r="U446" s="127">
        <f t="shared" si="561"/>
        <v>2007</v>
      </c>
      <c r="V446" s="127">
        <f t="shared" si="561"/>
        <v>2008</v>
      </c>
      <c r="W446" s="127">
        <f t="shared" si="561"/>
        <v>2009</v>
      </c>
      <c r="X446" s="127">
        <f t="shared" si="561"/>
        <v>2010</v>
      </c>
      <c r="Y446" s="127">
        <f t="shared" si="561"/>
        <v>2011</v>
      </c>
      <c r="Z446" s="127">
        <f t="shared" si="561"/>
        <v>2012</v>
      </c>
      <c r="AA446" s="127">
        <f t="shared" si="561"/>
        <v>2013</v>
      </c>
      <c r="AB446" s="127">
        <f t="shared" si="561"/>
        <v>2014</v>
      </c>
      <c r="AC446" s="127">
        <f t="shared" si="561"/>
        <v>2015</v>
      </c>
      <c r="AD446" s="127">
        <f t="shared" si="561"/>
        <v>2016</v>
      </c>
      <c r="AE446" s="127">
        <f t="shared" si="561"/>
        <v>2017</v>
      </c>
      <c r="AF446" s="127">
        <f t="shared" si="561"/>
        <v>2018</v>
      </c>
      <c r="AG446" s="127">
        <f t="shared" si="561"/>
        <v>2019</v>
      </c>
      <c r="AH446" s="127">
        <f t="shared" si="561"/>
        <v>2020</v>
      </c>
      <c r="AI446" s="199"/>
    </row>
    <row r="447" spans="2:38" ht="15.9" customHeight="1">
      <c r="B447" s="146" t="s">
        <v>371</v>
      </c>
      <c r="C447" s="137" t="s">
        <v>277</v>
      </c>
      <c r="D447" s="95" t="s">
        <v>473</v>
      </c>
      <c r="E447" s="95" t="s">
        <v>473</v>
      </c>
      <c r="F447" s="95" t="s">
        <v>473</v>
      </c>
      <c r="G447" s="95" t="s">
        <v>473</v>
      </c>
      <c r="H447" s="95" t="s">
        <v>473</v>
      </c>
      <c r="I447" s="95" t="s">
        <v>473</v>
      </c>
      <c r="J447" s="95" t="s">
        <v>473</v>
      </c>
      <c r="K447" s="95" t="s">
        <v>473</v>
      </c>
      <c r="L447" s="95" t="s">
        <v>473</v>
      </c>
      <c r="M447" s="95" t="s">
        <v>473</v>
      </c>
      <c r="N447" s="95">
        <v>167</v>
      </c>
      <c r="O447" s="95">
        <v>177</v>
      </c>
      <c r="P447" s="95">
        <v>201</v>
      </c>
      <c r="Q447" s="95">
        <v>233</v>
      </c>
      <c r="R447" s="95">
        <v>190</v>
      </c>
      <c r="S447" s="95">
        <v>224</v>
      </c>
      <c r="T447" s="95">
        <v>259</v>
      </c>
      <c r="U447" s="95">
        <v>216</v>
      </c>
      <c r="V447" s="95">
        <v>145</v>
      </c>
      <c r="W447" s="95">
        <v>109</v>
      </c>
      <c r="X447" s="95">
        <v>66</v>
      </c>
      <c r="Y447" s="95">
        <v>65</v>
      </c>
      <c r="Z447" s="95">
        <v>34</v>
      </c>
      <c r="AA447" s="95">
        <v>28</v>
      </c>
      <c r="AB447" s="95">
        <v>14</v>
      </c>
      <c r="AC447" s="95">
        <v>12</v>
      </c>
      <c r="AD447" s="95" t="s">
        <v>473</v>
      </c>
      <c r="AE447" s="95" t="s">
        <v>473</v>
      </c>
      <c r="AF447" s="95" t="s">
        <v>473</v>
      </c>
      <c r="AG447" s="95" t="s">
        <v>473</v>
      </c>
      <c r="AH447" s="95" t="s">
        <v>473</v>
      </c>
      <c r="AI447" s="199"/>
    </row>
    <row r="448" spans="2:38" ht="15.9" customHeight="1">
      <c r="B448" s="146" t="s">
        <v>372</v>
      </c>
      <c r="C448" s="137" t="s">
        <v>277</v>
      </c>
      <c r="D448" s="93" t="s">
        <v>473</v>
      </c>
      <c r="E448" s="93" t="s">
        <v>473</v>
      </c>
      <c r="F448" s="93" t="s">
        <v>473</v>
      </c>
      <c r="G448" s="93" t="s">
        <v>473</v>
      </c>
      <c r="H448" s="93" t="s">
        <v>473</v>
      </c>
      <c r="I448" s="93" t="s">
        <v>473</v>
      </c>
      <c r="J448" s="93" t="s">
        <v>473</v>
      </c>
      <c r="K448" s="93" t="s">
        <v>473</v>
      </c>
      <c r="L448" s="93" t="s">
        <v>473</v>
      </c>
      <c r="M448" s="93" t="s">
        <v>473</v>
      </c>
      <c r="N448" s="93" t="s">
        <v>473</v>
      </c>
      <c r="O448" s="93" t="s">
        <v>473</v>
      </c>
      <c r="P448" s="93" t="s">
        <v>473</v>
      </c>
      <c r="Q448" s="93" t="s">
        <v>473</v>
      </c>
      <c r="R448" s="93">
        <v>1912</v>
      </c>
      <c r="S448" s="93">
        <v>3893</v>
      </c>
      <c r="T448" s="93">
        <v>4111</v>
      </c>
      <c r="U448" s="93">
        <v>4024</v>
      </c>
      <c r="V448" s="93">
        <v>3044</v>
      </c>
      <c r="W448" s="93">
        <v>2440</v>
      </c>
      <c r="X448" s="93">
        <v>2365</v>
      </c>
      <c r="Y448" s="93">
        <v>2597</v>
      </c>
      <c r="Z448" s="93">
        <v>2613</v>
      </c>
      <c r="AA448" s="93">
        <v>2570</v>
      </c>
      <c r="AB448" s="93">
        <v>2533</v>
      </c>
      <c r="AC448" s="93">
        <v>2230</v>
      </c>
      <c r="AD448" s="93">
        <v>2577</v>
      </c>
      <c r="AE448" s="93">
        <v>2596</v>
      </c>
      <c r="AF448" s="93">
        <v>2365</v>
      </c>
      <c r="AG448" s="93">
        <v>1626</v>
      </c>
      <c r="AH448" s="93">
        <v>618</v>
      </c>
      <c r="AI448" s="1"/>
    </row>
    <row r="449" spans="2:38" ht="15.9" customHeight="1">
      <c r="B449" s="146" t="s">
        <v>373</v>
      </c>
      <c r="C449" s="137" t="s">
        <v>277</v>
      </c>
      <c r="D449" s="95" t="s">
        <v>473</v>
      </c>
      <c r="E449" s="95" t="s">
        <v>473</v>
      </c>
      <c r="F449" s="95" t="s">
        <v>473</v>
      </c>
      <c r="G449" s="95" t="s">
        <v>473</v>
      </c>
      <c r="H449" s="95" t="s">
        <v>473</v>
      </c>
      <c r="I449" s="95" t="s">
        <v>473</v>
      </c>
      <c r="J449" s="95" t="s">
        <v>473</v>
      </c>
      <c r="K449" s="95" t="s">
        <v>473</v>
      </c>
      <c r="L449" s="95" t="s">
        <v>473</v>
      </c>
      <c r="M449" s="95" t="s">
        <v>473</v>
      </c>
      <c r="N449" s="95" t="s">
        <v>473</v>
      </c>
      <c r="O449" s="95" t="s">
        <v>473</v>
      </c>
      <c r="P449" s="95" t="s">
        <v>473</v>
      </c>
      <c r="Q449" s="95" t="s">
        <v>473</v>
      </c>
      <c r="R449" s="95">
        <v>739</v>
      </c>
      <c r="S449" s="95">
        <v>1311</v>
      </c>
      <c r="T449" s="95">
        <v>1492</v>
      </c>
      <c r="U449" s="95">
        <v>1401</v>
      </c>
      <c r="V449" s="95">
        <v>1122</v>
      </c>
      <c r="W449" s="95">
        <v>847</v>
      </c>
      <c r="X449" s="95">
        <v>900</v>
      </c>
      <c r="Y449" s="95">
        <v>960</v>
      </c>
      <c r="Z449" s="95">
        <v>977</v>
      </c>
      <c r="AA449" s="95">
        <v>921</v>
      </c>
      <c r="AB449" s="95">
        <v>866</v>
      </c>
      <c r="AC449" s="95">
        <v>779</v>
      </c>
      <c r="AD449" s="95">
        <v>794</v>
      </c>
      <c r="AE449" s="95">
        <v>802</v>
      </c>
      <c r="AF449" s="95">
        <v>744</v>
      </c>
      <c r="AG449" s="95">
        <v>702</v>
      </c>
      <c r="AH449" s="95">
        <v>203</v>
      </c>
      <c r="AI449" s="1"/>
    </row>
    <row r="450" spans="2:38" ht="15.9" customHeight="1">
      <c r="B450" s="146" t="s">
        <v>374</v>
      </c>
      <c r="C450" s="137" t="s">
        <v>285</v>
      </c>
      <c r="D450" s="96">
        <v>0.1</v>
      </c>
      <c r="E450" s="96">
        <v>0.1</v>
      </c>
      <c r="F450" s="96">
        <v>0.1</v>
      </c>
      <c r="G450" s="96">
        <v>0.1</v>
      </c>
      <c r="H450" s="96">
        <v>0.1</v>
      </c>
      <c r="I450" s="96">
        <v>0.1</v>
      </c>
      <c r="J450" s="96">
        <v>0.1</v>
      </c>
      <c r="K450" s="96">
        <v>0.1</v>
      </c>
      <c r="L450" s="96">
        <v>0.1</v>
      </c>
      <c r="M450" s="96">
        <v>0.1</v>
      </c>
      <c r="N450" s="96">
        <v>0.1</v>
      </c>
      <c r="O450" s="96">
        <v>0.1</v>
      </c>
      <c r="P450" s="96">
        <v>0.1</v>
      </c>
      <c r="Q450" s="96">
        <v>0.1</v>
      </c>
      <c r="R450" s="96">
        <v>0.1</v>
      </c>
      <c r="S450" s="96">
        <v>0.1</v>
      </c>
      <c r="T450" s="96">
        <v>0.1</v>
      </c>
      <c r="U450" s="96">
        <v>0.1</v>
      </c>
      <c r="V450" s="96">
        <v>0.1</v>
      </c>
      <c r="W450" s="96">
        <v>0.1</v>
      </c>
      <c r="X450" s="96">
        <v>0.1</v>
      </c>
      <c r="Y450" s="96">
        <v>0.1</v>
      </c>
      <c r="Z450" s="96">
        <v>0.1</v>
      </c>
      <c r="AA450" s="96">
        <v>0.1</v>
      </c>
      <c r="AB450" s="96">
        <v>0.1</v>
      </c>
      <c r="AC450" s="96">
        <v>0.1</v>
      </c>
      <c r="AD450" s="96">
        <v>0.1</v>
      </c>
      <c r="AE450" s="96">
        <v>0.1</v>
      </c>
      <c r="AF450" s="96">
        <v>0.1</v>
      </c>
      <c r="AG450" s="96">
        <v>0.1</v>
      </c>
      <c r="AH450" s="96">
        <v>0.1</v>
      </c>
      <c r="AI450" s="1"/>
    </row>
    <row r="451" spans="2:38" ht="15.9" customHeight="1">
      <c r="B451" s="146" t="s">
        <v>375</v>
      </c>
      <c r="C451" s="137" t="s">
        <v>285</v>
      </c>
      <c r="D451" s="94">
        <v>4.4999999999999998E-2</v>
      </c>
      <c r="E451" s="94">
        <v>4.4999999999999998E-2</v>
      </c>
      <c r="F451" s="94">
        <v>4.4999999999999998E-2</v>
      </c>
      <c r="G451" s="94">
        <v>4.4999999999999998E-2</v>
      </c>
      <c r="H451" s="94">
        <v>4.4999999999999998E-2</v>
      </c>
      <c r="I451" s="94">
        <v>4.4999999999999998E-2</v>
      </c>
      <c r="J451" s="94">
        <v>4.4999999999999998E-2</v>
      </c>
      <c r="K451" s="94">
        <v>4.4999999999999998E-2</v>
      </c>
      <c r="L451" s="94">
        <v>4.4999999999999998E-2</v>
      </c>
      <c r="M451" s="94">
        <v>4.4999999999999998E-2</v>
      </c>
      <c r="N451" s="94">
        <v>4.4999999999999998E-2</v>
      </c>
      <c r="O451" s="94">
        <v>4.4999999999999998E-2</v>
      </c>
      <c r="P451" s="94">
        <v>4.4999999999999998E-2</v>
      </c>
      <c r="Q451" s="94">
        <v>4.4999999999999998E-2</v>
      </c>
      <c r="R451" s="94">
        <v>4.4999999999999998E-2</v>
      </c>
      <c r="S451" s="94">
        <v>4.4999999999999998E-2</v>
      </c>
      <c r="T451" s="94">
        <v>4.4999999999999998E-2</v>
      </c>
      <c r="U451" s="94">
        <v>4.4999999999999998E-2</v>
      </c>
      <c r="V451" s="94">
        <v>4.4999999999999998E-2</v>
      </c>
      <c r="W451" s="94">
        <v>4.4999999999999998E-2</v>
      </c>
      <c r="X451" s="94">
        <v>4.4999999999999998E-2</v>
      </c>
      <c r="Y451" s="94">
        <v>4.4999999999999998E-2</v>
      </c>
      <c r="Z451" s="94">
        <v>4.4999999999999998E-2</v>
      </c>
      <c r="AA451" s="94">
        <v>4.4999999999999998E-2</v>
      </c>
      <c r="AB451" s="94">
        <v>4.4999999999999998E-2</v>
      </c>
      <c r="AC451" s="94">
        <v>4.4999999999999998E-2</v>
      </c>
      <c r="AD451" s="94">
        <v>4.4999999999999998E-2</v>
      </c>
      <c r="AE451" s="94">
        <v>4.4999999999999998E-2</v>
      </c>
      <c r="AF451" s="94">
        <v>4.4999999999999998E-2</v>
      </c>
      <c r="AG451" s="94">
        <v>4.4999999999999998E-2</v>
      </c>
      <c r="AH451" s="94">
        <v>4.4999999999999998E-2</v>
      </c>
      <c r="AI451" s="1"/>
    </row>
    <row r="452" spans="2:38" ht="15.9" customHeight="1">
      <c r="B452" s="124" t="s">
        <v>376</v>
      </c>
      <c r="C452" s="227" t="s">
        <v>230</v>
      </c>
      <c r="D452" s="151" t="s">
        <v>473</v>
      </c>
      <c r="E452" s="151" t="s">
        <v>473</v>
      </c>
      <c r="F452" s="151" t="s">
        <v>473</v>
      </c>
      <c r="G452" s="151" t="s">
        <v>473</v>
      </c>
      <c r="H452" s="151" t="s">
        <v>473</v>
      </c>
      <c r="I452" s="151" t="s">
        <v>473</v>
      </c>
      <c r="J452" s="151" t="s">
        <v>473</v>
      </c>
      <c r="K452" s="151" t="s">
        <v>473</v>
      </c>
      <c r="L452" s="151" t="s">
        <v>473</v>
      </c>
      <c r="M452" s="151" t="s">
        <v>473</v>
      </c>
      <c r="N452" s="151">
        <v>23.881</v>
      </c>
      <c r="O452" s="151">
        <v>36.057449999999996</v>
      </c>
      <c r="P452" s="151">
        <v>50.879399999999997</v>
      </c>
      <c r="Q452" s="151">
        <v>80.757943166885681</v>
      </c>
      <c r="R452" s="151">
        <v>90.01939855453351</v>
      </c>
      <c r="S452" s="151">
        <v>112.18024743758212</v>
      </c>
      <c r="T452" s="151">
        <v>123.74792930354798</v>
      </c>
      <c r="U452" s="151">
        <v>132.45898929040737</v>
      </c>
      <c r="V452" s="151">
        <v>128.00645</v>
      </c>
      <c r="W452" s="151">
        <v>132.18919999999997</v>
      </c>
      <c r="X452" s="151">
        <v>133.05434999999997</v>
      </c>
      <c r="Y452" s="151">
        <v>137.15844999999999</v>
      </c>
      <c r="Z452" s="151">
        <v>136.90820000000002</v>
      </c>
      <c r="AA452" s="151">
        <v>138.23809999999997</v>
      </c>
      <c r="AB452" s="151">
        <v>138.03790000000001</v>
      </c>
      <c r="AC452" s="151">
        <v>138.65279999999998</v>
      </c>
      <c r="AD452" s="151">
        <v>137.709</v>
      </c>
      <c r="AE452" s="151">
        <v>137.709</v>
      </c>
      <c r="AF452" s="151">
        <v>137.709</v>
      </c>
      <c r="AG452" s="151">
        <v>137.709</v>
      </c>
      <c r="AH452" s="151">
        <v>126.96254999999998</v>
      </c>
      <c r="AI452" s="120"/>
    </row>
    <row r="453" spans="2:38" ht="15.9" customHeight="1">
      <c r="B453" s="124" t="s">
        <v>377</v>
      </c>
      <c r="C453" s="227" t="s">
        <v>230</v>
      </c>
      <c r="D453" s="151" t="s">
        <v>473</v>
      </c>
      <c r="E453" s="151" t="s">
        <v>473</v>
      </c>
      <c r="F453" s="151" t="s">
        <v>473</v>
      </c>
      <c r="G453" s="151" t="s">
        <v>473</v>
      </c>
      <c r="H453" s="151" t="s">
        <v>473</v>
      </c>
      <c r="I453" s="151" t="s">
        <v>473</v>
      </c>
      <c r="J453" s="151" t="s">
        <v>473</v>
      </c>
      <c r="K453" s="151" t="s">
        <v>473</v>
      </c>
      <c r="L453" s="151" t="s">
        <v>473</v>
      </c>
      <c r="M453" s="151" t="s">
        <v>473</v>
      </c>
      <c r="N453" s="151" t="s">
        <v>473</v>
      </c>
      <c r="O453" s="151" t="s">
        <v>473</v>
      </c>
      <c r="P453" s="151" t="s">
        <v>473</v>
      </c>
      <c r="Q453" s="151" t="s">
        <v>473</v>
      </c>
      <c r="R453" s="151">
        <v>196.93600000000004</v>
      </c>
      <c r="S453" s="151">
        <v>489.60020000000003</v>
      </c>
      <c r="T453" s="151">
        <v>692.49474999999995</v>
      </c>
      <c r="U453" s="151">
        <v>874.07859999999994</v>
      </c>
      <c r="V453" s="151">
        <v>959.65099999999995</v>
      </c>
      <c r="W453" s="151">
        <v>1038.5283999999999</v>
      </c>
      <c r="X453" s="151">
        <v>1143.8973999999998</v>
      </c>
      <c r="Y453" s="151">
        <v>1277.4111499999999</v>
      </c>
      <c r="Z453" s="151">
        <v>1399.4300999999998</v>
      </c>
      <c r="AA453" s="151">
        <v>1516.11365</v>
      </c>
      <c r="AB453" s="151">
        <v>1631.4221499999999</v>
      </c>
      <c r="AC453" s="151">
        <v>1717.6177</v>
      </c>
      <c r="AD453" s="151">
        <v>1856.7192000000002</v>
      </c>
      <c r="AE453" s="151">
        <v>1978.1201500000002</v>
      </c>
      <c r="AF453" s="151">
        <v>2074.65175</v>
      </c>
      <c r="AG453" s="151">
        <v>2108.1525000000001</v>
      </c>
      <c r="AH453" s="151">
        <v>2079.6936000000001</v>
      </c>
      <c r="AI453" s="120"/>
    </row>
    <row r="454" spans="2:38" ht="15.9" customHeight="1">
      <c r="B454" s="124" t="s">
        <v>378</v>
      </c>
      <c r="C454" s="227" t="s">
        <v>230</v>
      </c>
      <c r="D454" s="151" t="s">
        <v>473</v>
      </c>
      <c r="E454" s="151" t="s">
        <v>473</v>
      </c>
      <c r="F454" s="151" t="s">
        <v>473</v>
      </c>
      <c r="G454" s="151" t="s">
        <v>473</v>
      </c>
      <c r="H454" s="151" t="s">
        <v>473</v>
      </c>
      <c r="I454" s="151" t="s">
        <v>473</v>
      </c>
      <c r="J454" s="151" t="s">
        <v>473</v>
      </c>
      <c r="K454" s="151" t="s">
        <v>473</v>
      </c>
      <c r="L454" s="151" t="s">
        <v>473</v>
      </c>
      <c r="M454" s="151" t="s">
        <v>473</v>
      </c>
      <c r="N454" s="151" t="s">
        <v>473</v>
      </c>
      <c r="O454" s="151" t="s">
        <v>473</v>
      </c>
      <c r="P454" s="151" t="s">
        <v>473</v>
      </c>
      <c r="Q454" s="151" t="s">
        <v>473</v>
      </c>
      <c r="R454" s="151">
        <v>58.676600000000008</v>
      </c>
      <c r="S454" s="151">
        <v>130.49787000000001</v>
      </c>
      <c r="T454" s="151">
        <v>191.71130000000002</v>
      </c>
      <c r="U454" s="151">
        <v>237.79506000000001</v>
      </c>
      <c r="V454" s="151">
        <v>265.70019000000002</v>
      </c>
      <c r="W454" s="151">
        <v>283.95425</v>
      </c>
      <c r="X454" s="151">
        <v>318.42575999999997</v>
      </c>
      <c r="Y454" s="151">
        <v>355.34675999999996</v>
      </c>
      <c r="Z454" s="151">
        <v>390.99735999999996</v>
      </c>
      <c r="AA454" s="151">
        <v>421.45916999999997</v>
      </c>
      <c r="AB454" s="151">
        <v>449.99950000000001</v>
      </c>
      <c r="AC454" s="151">
        <v>474.03388000000001</v>
      </c>
      <c r="AD454" s="151">
        <v>503.05854999999985</v>
      </c>
      <c r="AE454" s="151">
        <v>532.06336999999996</v>
      </c>
      <c r="AF454" s="151">
        <v>556.11363000000006</v>
      </c>
      <c r="AG454" s="151">
        <v>579.36195000000009</v>
      </c>
      <c r="AH454" s="151">
        <v>564.82380999999998</v>
      </c>
      <c r="AI454" s="120"/>
    </row>
    <row r="455" spans="2:38" ht="13.5" customHeight="1">
      <c r="B455" s="211"/>
      <c r="C455" s="211"/>
      <c r="D455" s="1"/>
      <c r="E455" s="1"/>
      <c r="F455" s="1"/>
      <c r="G455" s="1"/>
      <c r="H455" s="1"/>
      <c r="I455" s="107"/>
      <c r="J455" s="107"/>
      <c r="K455" s="107"/>
      <c r="L455" s="107"/>
      <c r="M455" s="107"/>
      <c r="N455" s="107"/>
      <c r="O455" s="107"/>
      <c r="P455" s="107"/>
      <c r="Q455" s="107"/>
      <c r="R455" s="107"/>
      <c r="S455" s="107"/>
      <c r="T455" s="107"/>
      <c r="U455" s="107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220"/>
      <c r="AH455" s="220"/>
      <c r="AI455" s="1"/>
      <c r="AL455" s="22"/>
    </row>
    <row r="456" spans="2:38" ht="13.5" customHeight="1">
      <c r="B456" s="23"/>
      <c r="C456" s="2"/>
      <c r="D456" s="1"/>
      <c r="E456" s="1"/>
      <c r="F456" s="1"/>
      <c r="G456" s="1"/>
      <c r="H456" s="1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2:38" ht="13.5" customHeight="1">
      <c r="B457" s="225" t="s">
        <v>447</v>
      </c>
      <c r="C457" s="6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2:38" ht="13.5" customHeight="1">
      <c r="B458" s="286" t="s">
        <v>135</v>
      </c>
      <c r="C458" s="126" t="s">
        <v>136</v>
      </c>
      <c r="D458" s="127">
        <v>1990</v>
      </c>
      <c r="E458" s="127">
        <f t="shared" ref="E458" si="562">D458+1</f>
        <v>1991</v>
      </c>
      <c r="F458" s="127">
        <f t="shared" ref="F458" si="563">E458+1</f>
        <v>1992</v>
      </c>
      <c r="G458" s="127">
        <f t="shared" ref="G458" si="564">F458+1</f>
        <v>1993</v>
      </c>
      <c r="H458" s="127">
        <f t="shared" ref="H458" si="565">G458+1</f>
        <v>1994</v>
      </c>
      <c r="I458" s="127">
        <f t="shared" ref="I458" si="566">H458+1</f>
        <v>1995</v>
      </c>
      <c r="J458" s="127">
        <f t="shared" ref="J458" si="567">I458+1</f>
        <v>1996</v>
      </c>
      <c r="K458" s="127">
        <f t="shared" ref="K458" si="568">J458+1</f>
        <v>1997</v>
      </c>
      <c r="L458" s="127">
        <f t="shared" ref="L458" si="569">K458+1</f>
        <v>1998</v>
      </c>
      <c r="M458" s="127">
        <f t="shared" ref="M458" si="570">L458+1</f>
        <v>1999</v>
      </c>
      <c r="N458" s="127">
        <f t="shared" ref="N458" si="571">M458+1</f>
        <v>2000</v>
      </c>
      <c r="O458" s="127">
        <f t="shared" ref="O458" si="572">N458+1</f>
        <v>2001</v>
      </c>
      <c r="P458" s="127">
        <f t="shared" ref="P458" si="573">O458+1</f>
        <v>2002</v>
      </c>
      <c r="Q458" s="127">
        <f t="shared" ref="Q458" si="574">P458+1</f>
        <v>2003</v>
      </c>
      <c r="R458" s="127">
        <f t="shared" ref="R458" si="575">Q458+1</f>
        <v>2004</v>
      </c>
      <c r="S458" s="127">
        <f t="shared" ref="S458" si="576">R458+1</f>
        <v>2005</v>
      </c>
      <c r="T458" s="127">
        <f t="shared" ref="T458" si="577">S458+1</f>
        <v>2006</v>
      </c>
      <c r="U458" s="127">
        <f t="shared" ref="U458" si="578">T458+1</f>
        <v>2007</v>
      </c>
      <c r="V458" s="127">
        <f t="shared" ref="V458" si="579">U458+1</f>
        <v>2008</v>
      </c>
      <c r="W458" s="127">
        <f t="shared" ref="W458" si="580">V458+1</f>
        <v>2009</v>
      </c>
      <c r="X458" s="127">
        <f t="shared" ref="X458" si="581">W458+1</f>
        <v>2010</v>
      </c>
      <c r="Y458" s="127">
        <f t="shared" ref="Y458" si="582">X458+1</f>
        <v>2011</v>
      </c>
      <c r="Z458" s="127">
        <f t="shared" ref="Z458" si="583">Y458+1</f>
        <v>2012</v>
      </c>
      <c r="AA458" s="127">
        <f t="shared" ref="AA458" si="584">Z458+1</f>
        <v>2013</v>
      </c>
      <c r="AB458" s="127">
        <f t="shared" ref="AB458:AH458" si="585">AA458+1</f>
        <v>2014</v>
      </c>
      <c r="AC458" s="127">
        <f t="shared" si="585"/>
        <v>2015</v>
      </c>
      <c r="AD458" s="127">
        <f t="shared" si="585"/>
        <v>2016</v>
      </c>
      <c r="AE458" s="127">
        <f t="shared" si="585"/>
        <v>2017</v>
      </c>
      <c r="AF458" s="127">
        <f t="shared" si="585"/>
        <v>2018</v>
      </c>
      <c r="AG458" s="127">
        <f t="shared" si="585"/>
        <v>2019</v>
      </c>
      <c r="AH458" s="127">
        <f t="shared" si="585"/>
        <v>2020</v>
      </c>
      <c r="AI458" s="199"/>
    </row>
    <row r="459" spans="2:38" ht="15.9" customHeight="1">
      <c r="B459" s="146" t="s">
        <v>371</v>
      </c>
      <c r="C459" s="137" t="s">
        <v>277</v>
      </c>
      <c r="D459" s="151" t="s">
        <v>473</v>
      </c>
      <c r="E459" s="151" t="s">
        <v>473</v>
      </c>
      <c r="F459" s="151" t="s">
        <v>473</v>
      </c>
      <c r="G459" s="151" t="s">
        <v>473</v>
      </c>
      <c r="H459" s="151" t="s">
        <v>473</v>
      </c>
      <c r="I459" s="151" t="s">
        <v>473</v>
      </c>
      <c r="J459" s="151" t="s">
        <v>473</v>
      </c>
      <c r="K459" s="151" t="s">
        <v>473</v>
      </c>
      <c r="L459" s="151" t="s">
        <v>473</v>
      </c>
      <c r="M459" s="151" t="s">
        <v>473</v>
      </c>
      <c r="N459" s="151" t="s">
        <v>473</v>
      </c>
      <c r="O459" s="151">
        <v>10</v>
      </c>
      <c r="P459" s="151">
        <v>35</v>
      </c>
      <c r="Q459" s="151">
        <v>638</v>
      </c>
      <c r="R459" s="151">
        <v>517</v>
      </c>
      <c r="S459" s="151">
        <v>26</v>
      </c>
      <c r="T459" s="151">
        <v>5</v>
      </c>
      <c r="U459" s="151" t="s">
        <v>473</v>
      </c>
      <c r="V459" s="151" t="s">
        <v>473</v>
      </c>
      <c r="W459" s="151" t="s">
        <v>473</v>
      </c>
      <c r="X459" s="151" t="s">
        <v>473</v>
      </c>
      <c r="Y459" s="151" t="s">
        <v>473</v>
      </c>
      <c r="Z459" s="151" t="s">
        <v>473</v>
      </c>
      <c r="AA459" s="151" t="s">
        <v>473</v>
      </c>
      <c r="AB459" s="151" t="s">
        <v>473</v>
      </c>
      <c r="AC459" s="151" t="s">
        <v>473</v>
      </c>
      <c r="AD459" s="151" t="s">
        <v>473</v>
      </c>
      <c r="AE459" s="151" t="s">
        <v>473</v>
      </c>
      <c r="AF459" s="151" t="s">
        <v>473</v>
      </c>
      <c r="AG459" s="151" t="s">
        <v>473</v>
      </c>
      <c r="AH459" s="151" t="s">
        <v>473</v>
      </c>
      <c r="AI459" s="199"/>
    </row>
    <row r="460" spans="2:38" ht="15.9" customHeight="1">
      <c r="B460" s="124" t="s">
        <v>379</v>
      </c>
      <c r="C460" s="137" t="s">
        <v>285</v>
      </c>
      <c r="D460" s="96" t="s">
        <v>152</v>
      </c>
      <c r="E460" s="96" t="s">
        <v>152</v>
      </c>
      <c r="F460" s="96" t="s">
        <v>152</v>
      </c>
      <c r="G460" s="96" t="s">
        <v>152</v>
      </c>
      <c r="H460" s="96" t="s">
        <v>152</v>
      </c>
      <c r="I460" s="96" t="s">
        <v>152</v>
      </c>
      <c r="J460" s="96" t="s">
        <v>152</v>
      </c>
      <c r="K460" s="96" t="s">
        <v>152</v>
      </c>
      <c r="L460" s="96" t="s">
        <v>152</v>
      </c>
      <c r="M460" s="96" t="s">
        <v>152</v>
      </c>
      <c r="N460" s="96" t="s">
        <v>152</v>
      </c>
      <c r="O460" s="330">
        <v>0.75</v>
      </c>
      <c r="P460" s="330">
        <v>0.75</v>
      </c>
      <c r="Q460" s="330">
        <v>0.75</v>
      </c>
      <c r="R460" s="330">
        <v>0.75</v>
      </c>
      <c r="S460" s="330">
        <v>0.75</v>
      </c>
      <c r="T460" s="330">
        <v>0.75</v>
      </c>
      <c r="U460" s="330">
        <v>0.75</v>
      </c>
      <c r="V460" s="330">
        <v>0.75</v>
      </c>
      <c r="W460" s="330">
        <v>0.75</v>
      </c>
      <c r="X460" s="330">
        <v>0.75</v>
      </c>
      <c r="Y460" s="330">
        <v>0.75</v>
      </c>
      <c r="Z460" s="330">
        <v>0.75</v>
      </c>
      <c r="AA460" s="330">
        <v>0.75</v>
      </c>
      <c r="AB460" s="330">
        <v>0.75</v>
      </c>
      <c r="AC460" s="330">
        <v>0.75</v>
      </c>
      <c r="AD460" s="330">
        <v>0.75</v>
      </c>
      <c r="AE460" s="330">
        <v>0.75</v>
      </c>
      <c r="AF460" s="330">
        <v>0.75</v>
      </c>
      <c r="AG460" s="330">
        <v>0.75</v>
      </c>
      <c r="AH460" s="330">
        <v>0.75</v>
      </c>
      <c r="AI460" s="1"/>
    </row>
    <row r="461" spans="2:38" ht="15.9" customHeight="1">
      <c r="B461" s="146" t="s">
        <v>380</v>
      </c>
      <c r="C461" s="137" t="s">
        <v>285</v>
      </c>
      <c r="D461" s="94" t="s">
        <v>476</v>
      </c>
      <c r="E461" s="94" t="s">
        <v>476</v>
      </c>
      <c r="F461" s="94" t="s">
        <v>476</v>
      </c>
      <c r="G461" s="94" t="s">
        <v>476</v>
      </c>
      <c r="H461" s="94" t="s">
        <v>476</v>
      </c>
      <c r="I461" s="94" t="s">
        <v>476</v>
      </c>
      <c r="J461" s="94" t="s">
        <v>476</v>
      </c>
      <c r="K461" s="94" t="s">
        <v>476</v>
      </c>
      <c r="L461" s="94" t="s">
        <v>476</v>
      </c>
      <c r="M461" s="94" t="s">
        <v>476</v>
      </c>
      <c r="N461" s="94" t="s">
        <v>476</v>
      </c>
      <c r="O461" s="94">
        <v>7.4999999999999997E-3</v>
      </c>
      <c r="P461" s="94">
        <v>7.4999999999999997E-3</v>
      </c>
      <c r="Q461" s="94">
        <v>7.4999999999999997E-3</v>
      </c>
      <c r="R461" s="94">
        <v>7.4999999999999997E-3</v>
      </c>
      <c r="S461" s="94">
        <v>7.4999999999999997E-3</v>
      </c>
      <c r="T461" s="94">
        <v>7.4999999999999997E-3</v>
      </c>
      <c r="U461" s="94">
        <v>7.4999999999999997E-3</v>
      </c>
      <c r="V461" s="94">
        <v>7.4999999999999997E-3</v>
      </c>
      <c r="W461" s="94">
        <v>7.4999999999999997E-3</v>
      </c>
      <c r="X461" s="94">
        <v>7.4999999999999997E-3</v>
      </c>
      <c r="Y461" s="94">
        <v>7.4999999999999997E-3</v>
      </c>
      <c r="Z461" s="94">
        <v>7.4999999999999997E-3</v>
      </c>
      <c r="AA461" s="94">
        <v>7.4999999999999997E-3</v>
      </c>
      <c r="AB461" s="94">
        <v>7.4999999999999997E-3</v>
      </c>
      <c r="AC461" s="94">
        <v>7.4999999999999997E-3</v>
      </c>
      <c r="AD461" s="94">
        <v>7.4999999999999997E-3</v>
      </c>
      <c r="AE461" s="94">
        <v>7.4999999999999997E-3</v>
      </c>
      <c r="AF461" s="94">
        <v>7.4999999999999997E-3</v>
      </c>
      <c r="AG461" s="94">
        <v>7.4999999999999997E-3</v>
      </c>
      <c r="AH461" s="94">
        <v>7.4999999999999997E-3</v>
      </c>
      <c r="AI461" s="1"/>
    </row>
    <row r="462" spans="2:38" ht="15.9" customHeight="1">
      <c r="B462" s="124" t="s">
        <v>381</v>
      </c>
      <c r="C462" s="137" t="s">
        <v>277</v>
      </c>
      <c r="D462" s="331" t="s">
        <v>473</v>
      </c>
      <c r="E462" s="331" t="s">
        <v>473</v>
      </c>
      <c r="F462" s="331" t="s">
        <v>473</v>
      </c>
      <c r="G462" s="331" t="s">
        <v>473</v>
      </c>
      <c r="H462" s="331" t="s">
        <v>473</v>
      </c>
      <c r="I462" s="331" t="s">
        <v>473</v>
      </c>
      <c r="J462" s="331" t="s">
        <v>473</v>
      </c>
      <c r="K462" s="331" t="s">
        <v>473</v>
      </c>
      <c r="L462" s="331" t="s">
        <v>473</v>
      </c>
      <c r="M462" s="331" t="s">
        <v>473</v>
      </c>
      <c r="N462" s="331" t="s">
        <v>473</v>
      </c>
      <c r="O462" s="331">
        <v>2.5</v>
      </c>
      <c r="P462" s="331">
        <v>8.75</v>
      </c>
      <c r="Q462" s="331">
        <v>159.5</v>
      </c>
      <c r="R462" s="331">
        <v>129.25</v>
      </c>
      <c r="S462" s="331">
        <v>6.5</v>
      </c>
      <c r="T462" s="331">
        <v>1.25</v>
      </c>
      <c r="U462" s="331" t="s">
        <v>473</v>
      </c>
      <c r="V462" s="331" t="s">
        <v>473</v>
      </c>
      <c r="W462" s="331" t="s">
        <v>473</v>
      </c>
      <c r="X462" s="331" t="s">
        <v>473</v>
      </c>
      <c r="Y462" s="331" t="s">
        <v>473</v>
      </c>
      <c r="Z462" s="331" t="s">
        <v>473</v>
      </c>
      <c r="AA462" s="331" t="s">
        <v>473</v>
      </c>
      <c r="AB462" s="331" t="s">
        <v>473</v>
      </c>
      <c r="AC462" s="331" t="s">
        <v>473</v>
      </c>
      <c r="AD462" s="331" t="s">
        <v>473</v>
      </c>
      <c r="AE462" s="331" t="s">
        <v>473</v>
      </c>
      <c r="AF462" s="331" t="s">
        <v>473</v>
      </c>
      <c r="AG462" s="331" t="s">
        <v>473</v>
      </c>
      <c r="AH462" s="331" t="s">
        <v>473</v>
      </c>
      <c r="AI462" s="1"/>
    </row>
    <row r="463" spans="2:38" ht="15.9" customHeight="1">
      <c r="B463" s="124" t="s">
        <v>382</v>
      </c>
      <c r="C463" s="137" t="s">
        <v>277</v>
      </c>
      <c r="D463" s="331" t="s">
        <v>473</v>
      </c>
      <c r="E463" s="331" t="s">
        <v>473</v>
      </c>
      <c r="F463" s="331" t="s">
        <v>473</v>
      </c>
      <c r="G463" s="331" t="s">
        <v>473</v>
      </c>
      <c r="H463" s="331" t="s">
        <v>473</v>
      </c>
      <c r="I463" s="331" t="s">
        <v>473</v>
      </c>
      <c r="J463" s="331" t="s">
        <v>473</v>
      </c>
      <c r="K463" s="331" t="s">
        <v>473</v>
      </c>
      <c r="L463" s="331" t="s">
        <v>473</v>
      </c>
      <c r="M463" s="331" t="s">
        <v>473</v>
      </c>
      <c r="N463" s="331" t="s">
        <v>473</v>
      </c>
      <c r="O463" s="331" t="s">
        <v>473</v>
      </c>
      <c r="P463" s="331">
        <v>7.4999999999999997E-2</v>
      </c>
      <c r="Q463" s="331">
        <v>0.33749999999999997</v>
      </c>
      <c r="R463" s="331">
        <v>5.1224999999999996</v>
      </c>
      <c r="S463" s="331">
        <v>9</v>
      </c>
      <c r="T463" s="331">
        <v>9.1950000000000003</v>
      </c>
      <c r="U463" s="331">
        <v>9.2324999999999999</v>
      </c>
      <c r="V463" s="331">
        <v>9.2324999999999999</v>
      </c>
      <c r="W463" s="331">
        <v>9.2324999999999999</v>
      </c>
      <c r="X463" s="331">
        <v>9.2324999999999999</v>
      </c>
      <c r="Y463" s="331">
        <v>9.2324999999999999</v>
      </c>
      <c r="Z463" s="331">
        <v>9.2324999999999999</v>
      </c>
      <c r="AA463" s="331">
        <v>9.2324999999999999</v>
      </c>
      <c r="AB463" s="331">
        <v>9.2324999999999999</v>
      </c>
      <c r="AC463" s="331">
        <v>9.2324999999999999</v>
      </c>
      <c r="AD463" s="331">
        <v>9.2324999999999999</v>
      </c>
      <c r="AE463" s="331">
        <v>9.2324999999999999</v>
      </c>
      <c r="AF463" s="331">
        <v>9.2324999999999999</v>
      </c>
      <c r="AG463" s="331">
        <v>9.2324999999999999</v>
      </c>
      <c r="AH463" s="331">
        <v>9.2324999999999999</v>
      </c>
      <c r="AI463" s="1"/>
    </row>
    <row r="464" spans="2:38" ht="15.9" customHeight="1">
      <c r="B464" s="124" t="s">
        <v>383</v>
      </c>
      <c r="C464" s="137" t="s">
        <v>277</v>
      </c>
      <c r="D464" s="331" t="s">
        <v>473</v>
      </c>
      <c r="E464" s="331" t="s">
        <v>473</v>
      </c>
      <c r="F464" s="331" t="s">
        <v>473</v>
      </c>
      <c r="G464" s="331" t="s">
        <v>473</v>
      </c>
      <c r="H464" s="331" t="s">
        <v>473</v>
      </c>
      <c r="I464" s="331" t="s">
        <v>473</v>
      </c>
      <c r="J464" s="331" t="s">
        <v>473</v>
      </c>
      <c r="K464" s="331" t="s">
        <v>473</v>
      </c>
      <c r="L464" s="331" t="s">
        <v>473</v>
      </c>
      <c r="M464" s="331" t="s">
        <v>473</v>
      </c>
      <c r="N464" s="331" t="s">
        <v>473</v>
      </c>
      <c r="O464" s="331">
        <v>2.5</v>
      </c>
      <c r="P464" s="331">
        <v>8.8249999999999993</v>
      </c>
      <c r="Q464" s="331">
        <v>159.83750000000001</v>
      </c>
      <c r="R464" s="331">
        <v>134.3725</v>
      </c>
      <c r="S464" s="331">
        <v>15.5</v>
      </c>
      <c r="T464" s="331">
        <v>10.445</v>
      </c>
      <c r="U464" s="331">
        <v>9.2324999999999999</v>
      </c>
      <c r="V464" s="331">
        <v>9.2324999999999999</v>
      </c>
      <c r="W464" s="331">
        <v>9.2324999999999999</v>
      </c>
      <c r="X464" s="331">
        <v>9.2324999999999999</v>
      </c>
      <c r="Y464" s="331">
        <v>9.2324999999999999</v>
      </c>
      <c r="Z464" s="331">
        <v>9.2324999999999999</v>
      </c>
      <c r="AA464" s="331">
        <v>9.2324999999999999</v>
      </c>
      <c r="AB464" s="331">
        <v>9.2324999999999999</v>
      </c>
      <c r="AC464" s="331">
        <v>9.2324999999999999</v>
      </c>
      <c r="AD464" s="331">
        <v>9.2324999999999999</v>
      </c>
      <c r="AE464" s="331">
        <v>9.2324999999999999</v>
      </c>
      <c r="AF464" s="331">
        <v>9.2324999999999999</v>
      </c>
      <c r="AG464" s="331">
        <v>9.2324999999999999</v>
      </c>
      <c r="AH464" s="331">
        <v>9.2324999999999999</v>
      </c>
      <c r="AI464" s="1"/>
    </row>
    <row r="465" spans="2:38" ht="15.9" customHeight="1">
      <c r="B465" s="124" t="s">
        <v>381</v>
      </c>
      <c r="C465" s="227" t="s">
        <v>230</v>
      </c>
      <c r="D465" s="331" t="s">
        <v>473</v>
      </c>
      <c r="E465" s="331" t="s">
        <v>473</v>
      </c>
      <c r="F465" s="331" t="s">
        <v>473</v>
      </c>
      <c r="G465" s="331" t="s">
        <v>473</v>
      </c>
      <c r="H465" s="331" t="s">
        <v>473</v>
      </c>
      <c r="I465" s="331" t="s">
        <v>473</v>
      </c>
      <c r="J465" s="331" t="s">
        <v>473</v>
      </c>
      <c r="K465" s="331" t="s">
        <v>473</v>
      </c>
      <c r="L465" s="331" t="s">
        <v>473</v>
      </c>
      <c r="M465" s="331" t="s">
        <v>473</v>
      </c>
      <c r="N465" s="331" t="s">
        <v>473</v>
      </c>
      <c r="O465" s="151">
        <v>3.5750000000000002</v>
      </c>
      <c r="P465" s="151">
        <v>12.512499999999999</v>
      </c>
      <c r="Q465" s="151">
        <v>228.08500000000001</v>
      </c>
      <c r="R465" s="151">
        <v>184.82749999999999</v>
      </c>
      <c r="S465" s="151">
        <v>9.2949999999999999</v>
      </c>
      <c r="T465" s="151">
        <v>1.7875000000000001</v>
      </c>
      <c r="U465" s="151" t="s">
        <v>473</v>
      </c>
      <c r="V465" s="151" t="s">
        <v>473</v>
      </c>
      <c r="W465" s="151" t="s">
        <v>473</v>
      </c>
      <c r="X465" s="151" t="s">
        <v>473</v>
      </c>
      <c r="Y465" s="151" t="s">
        <v>473</v>
      </c>
      <c r="Z465" s="151" t="s">
        <v>473</v>
      </c>
      <c r="AA465" s="151" t="s">
        <v>473</v>
      </c>
      <c r="AB465" s="151" t="s">
        <v>473</v>
      </c>
      <c r="AC465" s="151" t="s">
        <v>473</v>
      </c>
      <c r="AD465" s="151" t="s">
        <v>473</v>
      </c>
      <c r="AE465" s="151" t="s">
        <v>473</v>
      </c>
      <c r="AF465" s="151" t="s">
        <v>473</v>
      </c>
      <c r="AG465" s="151" t="s">
        <v>473</v>
      </c>
      <c r="AH465" s="151" t="s">
        <v>473</v>
      </c>
      <c r="AI465" s="120"/>
    </row>
    <row r="466" spans="2:38" ht="15.9" customHeight="1">
      <c r="B466" s="124" t="s">
        <v>382</v>
      </c>
      <c r="C466" s="227" t="s">
        <v>230</v>
      </c>
      <c r="D466" s="328" t="s">
        <v>473</v>
      </c>
      <c r="E466" s="328" t="s">
        <v>473</v>
      </c>
      <c r="F466" s="328" t="s">
        <v>473</v>
      </c>
      <c r="G466" s="328" t="s">
        <v>473</v>
      </c>
      <c r="H466" s="328" t="s">
        <v>473</v>
      </c>
      <c r="I466" s="328" t="s">
        <v>473</v>
      </c>
      <c r="J466" s="328" t="s">
        <v>473</v>
      </c>
      <c r="K466" s="328" t="s">
        <v>473</v>
      </c>
      <c r="L466" s="328" t="s">
        <v>473</v>
      </c>
      <c r="M466" s="328" t="s">
        <v>473</v>
      </c>
      <c r="N466" s="328" t="s">
        <v>473</v>
      </c>
      <c r="O466" s="328" t="s">
        <v>473</v>
      </c>
      <c r="P466" s="326">
        <v>0.10725</v>
      </c>
      <c r="Q466" s="326">
        <v>0.48262499999999997</v>
      </c>
      <c r="R466" s="323">
        <v>7.3251749999999989</v>
      </c>
      <c r="S466" s="323">
        <v>12.87</v>
      </c>
      <c r="T466" s="323">
        <v>13.148849999999999</v>
      </c>
      <c r="U466" s="323">
        <v>13.202475</v>
      </c>
      <c r="V466" s="323">
        <v>13.202475</v>
      </c>
      <c r="W466" s="323">
        <v>13.202475</v>
      </c>
      <c r="X466" s="323">
        <v>13.202475</v>
      </c>
      <c r="Y466" s="323">
        <v>13.202475</v>
      </c>
      <c r="Z466" s="323">
        <v>13.202475</v>
      </c>
      <c r="AA466" s="323">
        <v>13.202475</v>
      </c>
      <c r="AB466" s="323">
        <v>13.202475</v>
      </c>
      <c r="AC466" s="323">
        <v>13.202475</v>
      </c>
      <c r="AD466" s="323">
        <v>13.202475</v>
      </c>
      <c r="AE466" s="323">
        <v>13.202475</v>
      </c>
      <c r="AF466" s="323">
        <v>13.202475</v>
      </c>
      <c r="AG466" s="323">
        <v>13.202475</v>
      </c>
      <c r="AH466" s="323">
        <v>13.202475</v>
      </c>
      <c r="AI466" s="120"/>
    </row>
    <row r="467" spans="2:38" ht="15.9" customHeight="1">
      <c r="B467" s="124" t="s">
        <v>232</v>
      </c>
      <c r="C467" s="227" t="s">
        <v>230</v>
      </c>
      <c r="D467" s="331" t="s">
        <v>473</v>
      </c>
      <c r="E467" s="331" t="s">
        <v>473</v>
      </c>
      <c r="F467" s="331" t="s">
        <v>473</v>
      </c>
      <c r="G467" s="331" t="s">
        <v>473</v>
      </c>
      <c r="H467" s="331" t="s">
        <v>473</v>
      </c>
      <c r="I467" s="331" t="s">
        <v>473</v>
      </c>
      <c r="J467" s="331" t="s">
        <v>473</v>
      </c>
      <c r="K467" s="331" t="s">
        <v>473</v>
      </c>
      <c r="L467" s="331" t="s">
        <v>473</v>
      </c>
      <c r="M467" s="331" t="s">
        <v>473</v>
      </c>
      <c r="N467" s="331" t="s">
        <v>473</v>
      </c>
      <c r="O467" s="151">
        <v>3.5750000000000002</v>
      </c>
      <c r="P467" s="151">
        <v>12.619749999999998</v>
      </c>
      <c r="Q467" s="151">
        <v>228.56762499999999</v>
      </c>
      <c r="R467" s="151">
        <v>192.15267500000002</v>
      </c>
      <c r="S467" s="151">
        <v>22.164999999999999</v>
      </c>
      <c r="T467" s="151">
        <v>14.936350000000001</v>
      </c>
      <c r="U467" s="151">
        <v>13.202475</v>
      </c>
      <c r="V467" s="151">
        <v>13.202475</v>
      </c>
      <c r="W467" s="151">
        <v>13.202475</v>
      </c>
      <c r="X467" s="151">
        <v>13.202475</v>
      </c>
      <c r="Y467" s="151">
        <v>13.202475</v>
      </c>
      <c r="Z467" s="151">
        <v>13.202475</v>
      </c>
      <c r="AA467" s="151">
        <v>13.202475</v>
      </c>
      <c r="AB467" s="151">
        <v>13.202475</v>
      </c>
      <c r="AC467" s="151">
        <v>13.202475</v>
      </c>
      <c r="AD467" s="151">
        <v>13.202475</v>
      </c>
      <c r="AE467" s="151">
        <v>13.202475</v>
      </c>
      <c r="AF467" s="151">
        <v>13.202475</v>
      </c>
      <c r="AG467" s="151">
        <v>13.202475</v>
      </c>
      <c r="AH467" s="151">
        <v>13.202475</v>
      </c>
      <c r="AI467" s="120"/>
    </row>
    <row r="468" spans="2:38" ht="13.5" customHeight="1">
      <c r="B468" s="211"/>
      <c r="C468" s="228"/>
      <c r="D468" s="1"/>
      <c r="E468" s="1"/>
      <c r="F468" s="1"/>
      <c r="G468" s="1"/>
      <c r="H468" s="1"/>
      <c r="I468" s="107"/>
      <c r="J468" s="107"/>
      <c r="K468" s="107"/>
      <c r="L468" s="107"/>
      <c r="M468" s="107"/>
      <c r="N468" s="107"/>
      <c r="O468" s="107"/>
      <c r="P468" s="107"/>
      <c r="Q468" s="107"/>
      <c r="R468" s="107"/>
      <c r="S468" s="107"/>
      <c r="T468" s="107"/>
      <c r="U468" s="107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220"/>
      <c r="AH468" s="233"/>
      <c r="AI468" s="1"/>
      <c r="AL468" s="22"/>
    </row>
    <row r="469" spans="2:38" ht="13.5" customHeight="1">
      <c r="B469" s="23"/>
      <c r="C469" s="2"/>
      <c r="D469" s="1"/>
      <c r="E469" s="1"/>
      <c r="F469" s="1"/>
      <c r="G469" s="1"/>
      <c r="H469" s="1"/>
      <c r="I469" s="107"/>
      <c r="J469" s="107"/>
      <c r="K469" s="107"/>
      <c r="L469" s="107"/>
      <c r="M469" s="107"/>
      <c r="N469" s="107"/>
      <c r="O469" s="107"/>
      <c r="P469" s="107"/>
      <c r="Q469" s="107"/>
      <c r="R469" s="107"/>
      <c r="S469" s="107"/>
      <c r="T469" s="107"/>
      <c r="U469" s="107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2:38" ht="13.5" customHeight="1">
      <c r="B470" s="225" t="s">
        <v>448</v>
      </c>
      <c r="C470" s="6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2:38" ht="13.5" customHeight="1">
      <c r="B471" s="286" t="s">
        <v>135</v>
      </c>
      <c r="C471" s="126" t="s">
        <v>136</v>
      </c>
      <c r="D471" s="127">
        <v>1990</v>
      </c>
      <c r="E471" s="127">
        <f t="shared" ref="E471:R471" si="586">D471+1</f>
        <v>1991</v>
      </c>
      <c r="F471" s="127">
        <f t="shared" si="586"/>
        <v>1992</v>
      </c>
      <c r="G471" s="127">
        <f t="shared" si="586"/>
        <v>1993</v>
      </c>
      <c r="H471" s="127">
        <f t="shared" si="586"/>
        <v>1994</v>
      </c>
      <c r="I471" s="127">
        <f t="shared" si="586"/>
        <v>1995</v>
      </c>
      <c r="J471" s="127">
        <f t="shared" si="586"/>
        <v>1996</v>
      </c>
      <c r="K471" s="127">
        <f t="shared" si="586"/>
        <v>1997</v>
      </c>
      <c r="L471" s="127">
        <f t="shared" si="586"/>
        <v>1998</v>
      </c>
      <c r="M471" s="127">
        <f t="shared" si="586"/>
        <v>1999</v>
      </c>
      <c r="N471" s="127">
        <f t="shared" si="586"/>
        <v>2000</v>
      </c>
      <c r="O471" s="127">
        <f t="shared" si="586"/>
        <v>2001</v>
      </c>
      <c r="P471" s="127">
        <f t="shared" si="586"/>
        <v>2002</v>
      </c>
      <c r="Q471" s="127">
        <f t="shared" si="586"/>
        <v>2003</v>
      </c>
      <c r="R471" s="127">
        <f t="shared" si="586"/>
        <v>2004</v>
      </c>
      <c r="S471" s="127">
        <f t="shared" ref="S471:AH471" si="587">R471+1</f>
        <v>2005</v>
      </c>
      <c r="T471" s="127">
        <f t="shared" si="587"/>
        <v>2006</v>
      </c>
      <c r="U471" s="127">
        <f t="shared" si="587"/>
        <v>2007</v>
      </c>
      <c r="V471" s="127">
        <f t="shared" si="587"/>
        <v>2008</v>
      </c>
      <c r="W471" s="127">
        <f t="shared" si="587"/>
        <v>2009</v>
      </c>
      <c r="X471" s="127">
        <f t="shared" si="587"/>
        <v>2010</v>
      </c>
      <c r="Y471" s="127">
        <f t="shared" si="587"/>
        <v>2011</v>
      </c>
      <c r="Z471" s="127">
        <f t="shared" si="587"/>
        <v>2012</v>
      </c>
      <c r="AA471" s="127">
        <f t="shared" si="587"/>
        <v>2013</v>
      </c>
      <c r="AB471" s="127">
        <f t="shared" si="587"/>
        <v>2014</v>
      </c>
      <c r="AC471" s="127">
        <f t="shared" si="587"/>
        <v>2015</v>
      </c>
      <c r="AD471" s="127">
        <f t="shared" si="587"/>
        <v>2016</v>
      </c>
      <c r="AE471" s="127">
        <f t="shared" si="587"/>
        <v>2017</v>
      </c>
      <c r="AF471" s="127">
        <f t="shared" si="587"/>
        <v>2018</v>
      </c>
      <c r="AG471" s="127">
        <f t="shared" si="587"/>
        <v>2019</v>
      </c>
      <c r="AH471" s="127">
        <f t="shared" si="587"/>
        <v>2020</v>
      </c>
      <c r="AI471" s="199"/>
    </row>
    <row r="472" spans="2:38" ht="15.9" customHeight="1">
      <c r="B472" s="146" t="s">
        <v>267</v>
      </c>
      <c r="C472" s="137" t="s">
        <v>184</v>
      </c>
      <c r="D472" s="323">
        <v>0.93513513513513513</v>
      </c>
      <c r="E472" s="323" t="s">
        <v>473</v>
      </c>
      <c r="F472" s="328">
        <v>28.054054054054053</v>
      </c>
      <c r="G472" s="328">
        <v>182.35135135135135</v>
      </c>
      <c r="H472" s="328">
        <v>313.27027027027026</v>
      </c>
      <c r="I472" s="328">
        <v>346</v>
      </c>
      <c r="J472" s="328">
        <v>315</v>
      </c>
      <c r="K472" s="328">
        <v>327</v>
      </c>
      <c r="L472" s="328">
        <v>315</v>
      </c>
      <c r="M472" s="328">
        <v>318</v>
      </c>
      <c r="N472" s="328">
        <v>322</v>
      </c>
      <c r="O472" s="328">
        <v>288</v>
      </c>
      <c r="P472" s="328">
        <v>299</v>
      </c>
      <c r="Q472" s="328">
        <v>294</v>
      </c>
      <c r="R472" s="328">
        <v>254</v>
      </c>
      <c r="S472" s="328">
        <v>128</v>
      </c>
      <c r="T472" s="328">
        <v>120</v>
      </c>
      <c r="U472" s="328">
        <v>120</v>
      </c>
      <c r="V472" s="328">
        <v>100</v>
      </c>
      <c r="W472" s="328">
        <v>98.106060606060609</v>
      </c>
      <c r="X472" s="328">
        <v>98.106060606060609</v>
      </c>
      <c r="Y472" s="328">
        <v>98.106060606060609</v>
      </c>
      <c r="Z472" s="328">
        <v>98.106060606060609</v>
      </c>
      <c r="AA472" s="328">
        <v>98.106060606060609</v>
      </c>
      <c r="AB472" s="328">
        <v>98.106060606060609</v>
      </c>
      <c r="AC472" s="328">
        <v>98.106060606060609</v>
      </c>
      <c r="AD472" s="328">
        <v>98.106060606060609</v>
      </c>
      <c r="AE472" s="328">
        <v>98.106060606060609</v>
      </c>
      <c r="AF472" s="328">
        <v>98.106060606060609</v>
      </c>
      <c r="AG472" s="328">
        <v>98.106060606060609</v>
      </c>
      <c r="AH472" s="328">
        <v>98.106060606060609</v>
      </c>
      <c r="AI472" s="199"/>
    </row>
    <row r="473" spans="2:38" ht="15.9" customHeight="1">
      <c r="B473" s="448" t="s">
        <v>236</v>
      </c>
      <c r="C473" s="147" t="s">
        <v>184</v>
      </c>
      <c r="D473" s="323">
        <v>0.93513513513513513</v>
      </c>
      <c r="E473" s="323" t="s">
        <v>473</v>
      </c>
      <c r="F473" s="328">
        <v>28.054054054054053</v>
      </c>
      <c r="G473" s="328">
        <v>182.35135135135135</v>
      </c>
      <c r="H473" s="328">
        <v>313.27027027027026</v>
      </c>
      <c r="I473" s="328">
        <v>346</v>
      </c>
      <c r="J473" s="328">
        <v>315</v>
      </c>
      <c r="K473" s="328">
        <v>327</v>
      </c>
      <c r="L473" s="328">
        <v>315</v>
      </c>
      <c r="M473" s="328">
        <v>318</v>
      </c>
      <c r="N473" s="328">
        <v>322</v>
      </c>
      <c r="O473" s="328">
        <v>288</v>
      </c>
      <c r="P473" s="328">
        <v>299</v>
      </c>
      <c r="Q473" s="328">
        <v>294</v>
      </c>
      <c r="R473" s="328">
        <v>254</v>
      </c>
      <c r="S473" s="328">
        <v>128</v>
      </c>
      <c r="T473" s="328">
        <v>120</v>
      </c>
      <c r="U473" s="328">
        <v>120</v>
      </c>
      <c r="V473" s="328">
        <v>100</v>
      </c>
      <c r="W473" s="328">
        <v>98.106060606060609</v>
      </c>
      <c r="X473" s="328">
        <v>98.106060606060609</v>
      </c>
      <c r="Y473" s="328">
        <v>98.106060606060609</v>
      </c>
      <c r="Z473" s="328">
        <v>98.106060606060609</v>
      </c>
      <c r="AA473" s="328">
        <v>98.106060606060609</v>
      </c>
      <c r="AB473" s="328">
        <v>98.106060606060609</v>
      </c>
      <c r="AC473" s="328">
        <v>98.106060606060609</v>
      </c>
      <c r="AD473" s="328">
        <v>98.106060606060609</v>
      </c>
      <c r="AE473" s="328">
        <v>98.106060606060609</v>
      </c>
      <c r="AF473" s="328">
        <v>98.106060606060609</v>
      </c>
      <c r="AG473" s="328">
        <v>98.106060606060609</v>
      </c>
      <c r="AH473" s="328">
        <v>98.106060606060609</v>
      </c>
      <c r="AI473" s="1"/>
    </row>
    <row r="474" spans="2:38" ht="15.9" customHeight="1">
      <c r="B474" s="449"/>
      <c r="C474" s="227" t="s">
        <v>230</v>
      </c>
      <c r="D474" s="165">
        <v>1.3372432432432433</v>
      </c>
      <c r="E474" s="323" t="s">
        <v>473</v>
      </c>
      <c r="F474" s="165">
        <v>40.117297297297291</v>
      </c>
      <c r="G474" s="165">
        <v>260.76243243243243</v>
      </c>
      <c r="H474" s="165">
        <v>447.97648648648646</v>
      </c>
      <c r="I474" s="165">
        <v>494.78</v>
      </c>
      <c r="J474" s="165">
        <v>450.45</v>
      </c>
      <c r="K474" s="165">
        <v>467.61</v>
      </c>
      <c r="L474" s="165">
        <v>450.45</v>
      </c>
      <c r="M474" s="165">
        <v>454.74</v>
      </c>
      <c r="N474" s="165">
        <v>460.46</v>
      </c>
      <c r="O474" s="165">
        <v>411.84</v>
      </c>
      <c r="P474" s="165">
        <v>427.57</v>
      </c>
      <c r="Q474" s="165">
        <v>420.42</v>
      </c>
      <c r="R474" s="165">
        <v>363.22</v>
      </c>
      <c r="S474" s="165">
        <v>183.04</v>
      </c>
      <c r="T474" s="165">
        <v>171.6</v>
      </c>
      <c r="U474" s="165">
        <v>171.6</v>
      </c>
      <c r="V474" s="165">
        <v>143</v>
      </c>
      <c r="W474" s="165">
        <v>140.29166666666669</v>
      </c>
      <c r="X474" s="165">
        <v>140.29166666666669</v>
      </c>
      <c r="Y474" s="165">
        <v>140.29166666666669</v>
      </c>
      <c r="Z474" s="165">
        <v>140.29166666666669</v>
      </c>
      <c r="AA474" s="165">
        <v>140.29166666666669</v>
      </c>
      <c r="AB474" s="165">
        <v>140.29166666666669</v>
      </c>
      <c r="AC474" s="165">
        <v>140.29166666666669</v>
      </c>
      <c r="AD474" s="165">
        <v>140.29166666666669</v>
      </c>
      <c r="AE474" s="165">
        <v>140.29166666666669</v>
      </c>
      <c r="AF474" s="165">
        <v>140.29166666666669</v>
      </c>
      <c r="AG474" s="165">
        <v>140.29166666666669</v>
      </c>
      <c r="AH474" s="165">
        <v>140.29166666666669</v>
      </c>
      <c r="AI474" s="120"/>
    </row>
    <row r="475" spans="2:38" ht="13.5" customHeight="1">
      <c r="B475" s="211"/>
      <c r="C475" s="228"/>
      <c r="D475" s="1"/>
      <c r="E475" s="1"/>
      <c r="F475" s="1"/>
      <c r="G475" s="1"/>
      <c r="H475" s="1"/>
      <c r="I475" s="107"/>
      <c r="J475" s="107"/>
      <c r="K475" s="107"/>
      <c r="L475" s="107"/>
      <c r="M475" s="107"/>
      <c r="N475" s="107"/>
      <c r="O475" s="107"/>
      <c r="P475" s="107"/>
      <c r="Q475" s="107"/>
      <c r="R475" s="107"/>
      <c r="S475" s="107"/>
      <c r="T475" s="107"/>
      <c r="U475" s="107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220"/>
      <c r="AH475" s="233"/>
      <c r="AI475" s="1"/>
      <c r="AL475" s="22"/>
    </row>
    <row r="476" spans="2:38" ht="13.5" customHeight="1">
      <c r="B476" s="23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2:38" ht="13.5" customHeight="1">
      <c r="B477" s="225" t="s">
        <v>449</v>
      </c>
      <c r="C477" s="6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2:38" ht="13.5" customHeight="1">
      <c r="B478" s="286" t="s">
        <v>135</v>
      </c>
      <c r="C478" s="126" t="s">
        <v>136</v>
      </c>
      <c r="D478" s="127">
        <v>1990</v>
      </c>
      <c r="E478" s="127">
        <f t="shared" ref="E478:R478" si="588">D478+1</f>
        <v>1991</v>
      </c>
      <c r="F478" s="127">
        <f t="shared" si="588"/>
        <v>1992</v>
      </c>
      <c r="G478" s="127">
        <f t="shared" si="588"/>
        <v>1993</v>
      </c>
      <c r="H478" s="127">
        <f t="shared" si="588"/>
        <v>1994</v>
      </c>
      <c r="I478" s="127">
        <f t="shared" si="588"/>
        <v>1995</v>
      </c>
      <c r="J478" s="127">
        <f t="shared" si="588"/>
        <v>1996</v>
      </c>
      <c r="K478" s="127">
        <f t="shared" si="588"/>
        <v>1997</v>
      </c>
      <c r="L478" s="127">
        <f t="shared" si="588"/>
        <v>1998</v>
      </c>
      <c r="M478" s="127">
        <f t="shared" si="588"/>
        <v>1999</v>
      </c>
      <c r="N478" s="127">
        <f t="shared" si="588"/>
        <v>2000</v>
      </c>
      <c r="O478" s="127">
        <f t="shared" si="588"/>
        <v>2001</v>
      </c>
      <c r="P478" s="127">
        <f t="shared" si="588"/>
        <v>2002</v>
      </c>
      <c r="Q478" s="127">
        <f t="shared" si="588"/>
        <v>2003</v>
      </c>
      <c r="R478" s="127">
        <f t="shared" si="588"/>
        <v>2004</v>
      </c>
      <c r="S478" s="127">
        <f t="shared" ref="S478:AH478" si="589">R478+1</f>
        <v>2005</v>
      </c>
      <c r="T478" s="127">
        <f t="shared" si="589"/>
        <v>2006</v>
      </c>
      <c r="U478" s="127">
        <f t="shared" si="589"/>
        <v>2007</v>
      </c>
      <c r="V478" s="127">
        <f t="shared" si="589"/>
        <v>2008</v>
      </c>
      <c r="W478" s="127">
        <f t="shared" si="589"/>
        <v>2009</v>
      </c>
      <c r="X478" s="127">
        <f t="shared" si="589"/>
        <v>2010</v>
      </c>
      <c r="Y478" s="127">
        <f t="shared" si="589"/>
        <v>2011</v>
      </c>
      <c r="Z478" s="127">
        <f t="shared" si="589"/>
        <v>2012</v>
      </c>
      <c r="AA478" s="127">
        <f t="shared" si="589"/>
        <v>2013</v>
      </c>
      <c r="AB478" s="127">
        <f t="shared" si="589"/>
        <v>2014</v>
      </c>
      <c r="AC478" s="127">
        <f t="shared" si="589"/>
        <v>2015</v>
      </c>
      <c r="AD478" s="127">
        <f t="shared" si="589"/>
        <v>2016</v>
      </c>
      <c r="AE478" s="127">
        <f t="shared" si="589"/>
        <v>2017</v>
      </c>
      <c r="AF478" s="127">
        <f t="shared" si="589"/>
        <v>2018</v>
      </c>
      <c r="AG478" s="127">
        <f t="shared" si="589"/>
        <v>2019</v>
      </c>
      <c r="AH478" s="127">
        <f t="shared" si="589"/>
        <v>2020</v>
      </c>
      <c r="AI478" s="199"/>
    </row>
    <row r="479" spans="2:38" ht="15.9" customHeight="1">
      <c r="B479" s="146" t="s">
        <v>384</v>
      </c>
      <c r="C479" s="137" t="s">
        <v>184</v>
      </c>
      <c r="D479" s="328">
        <v>3.783783783783784E-2</v>
      </c>
      <c r="E479" s="327" t="s">
        <v>473</v>
      </c>
      <c r="F479" s="328">
        <v>1.1351351351351351</v>
      </c>
      <c r="G479" s="328">
        <v>7.3783783783783781</v>
      </c>
      <c r="H479" s="328">
        <v>12.675675675675675</v>
      </c>
      <c r="I479" s="328">
        <v>14</v>
      </c>
      <c r="J479" s="328">
        <v>13</v>
      </c>
      <c r="K479" s="328">
        <v>4</v>
      </c>
      <c r="L479" s="327" t="s">
        <v>473</v>
      </c>
      <c r="M479" s="327" t="s">
        <v>473</v>
      </c>
      <c r="N479" s="327" t="s">
        <v>473</v>
      </c>
      <c r="O479" s="327" t="s">
        <v>473</v>
      </c>
      <c r="P479" s="327" t="s">
        <v>473</v>
      </c>
      <c r="Q479" s="327" t="s">
        <v>473</v>
      </c>
      <c r="R479" s="327" t="s">
        <v>473</v>
      </c>
      <c r="S479" s="327" t="s">
        <v>473</v>
      </c>
      <c r="T479" s="327" t="s">
        <v>473</v>
      </c>
      <c r="U479" s="327" t="s">
        <v>473</v>
      </c>
      <c r="V479" s="327" t="s">
        <v>473</v>
      </c>
      <c r="W479" s="327" t="s">
        <v>473</v>
      </c>
      <c r="X479" s="327" t="s">
        <v>473</v>
      </c>
      <c r="Y479" s="327" t="s">
        <v>473</v>
      </c>
      <c r="Z479" s="327" t="s">
        <v>473</v>
      </c>
      <c r="AA479" s="327" t="s">
        <v>473</v>
      </c>
      <c r="AB479" s="327" t="s">
        <v>473</v>
      </c>
      <c r="AC479" s="327" t="s">
        <v>473</v>
      </c>
      <c r="AD479" s="327" t="s">
        <v>473</v>
      </c>
      <c r="AE479" s="327" t="s">
        <v>473</v>
      </c>
      <c r="AF479" s="327" t="s">
        <v>473</v>
      </c>
      <c r="AG479" s="327" t="s">
        <v>473</v>
      </c>
      <c r="AH479" s="327" t="s">
        <v>473</v>
      </c>
      <c r="AI479" s="199"/>
    </row>
    <row r="480" spans="2:38" ht="15.9" customHeight="1">
      <c r="B480" s="448" t="s">
        <v>236</v>
      </c>
      <c r="C480" s="147" t="s">
        <v>184</v>
      </c>
      <c r="D480" s="328">
        <v>3.783783783783784E-2</v>
      </c>
      <c r="E480" s="327" t="s">
        <v>473</v>
      </c>
      <c r="F480" s="328">
        <v>1.1351351351351351</v>
      </c>
      <c r="G480" s="328">
        <v>7.3783783783783781</v>
      </c>
      <c r="H480" s="328">
        <v>12.675675675675675</v>
      </c>
      <c r="I480" s="328">
        <v>14</v>
      </c>
      <c r="J480" s="328">
        <v>13</v>
      </c>
      <c r="K480" s="328">
        <v>4</v>
      </c>
      <c r="L480" s="327" t="s">
        <v>473</v>
      </c>
      <c r="M480" s="327" t="s">
        <v>473</v>
      </c>
      <c r="N480" s="327" t="s">
        <v>473</v>
      </c>
      <c r="O480" s="327" t="s">
        <v>473</v>
      </c>
      <c r="P480" s="327" t="s">
        <v>473</v>
      </c>
      <c r="Q480" s="327" t="s">
        <v>473</v>
      </c>
      <c r="R480" s="327" t="s">
        <v>473</v>
      </c>
      <c r="S480" s="327" t="s">
        <v>473</v>
      </c>
      <c r="T480" s="327" t="s">
        <v>473</v>
      </c>
      <c r="U480" s="327" t="s">
        <v>473</v>
      </c>
      <c r="V480" s="327" t="s">
        <v>473</v>
      </c>
      <c r="W480" s="327" t="s">
        <v>473</v>
      </c>
      <c r="X480" s="327" t="s">
        <v>473</v>
      </c>
      <c r="Y480" s="327" t="s">
        <v>473</v>
      </c>
      <c r="Z480" s="327" t="s">
        <v>473</v>
      </c>
      <c r="AA480" s="327" t="s">
        <v>473</v>
      </c>
      <c r="AB480" s="327" t="s">
        <v>473</v>
      </c>
      <c r="AC480" s="327" t="s">
        <v>473</v>
      </c>
      <c r="AD480" s="327" t="s">
        <v>473</v>
      </c>
      <c r="AE480" s="327" t="s">
        <v>473</v>
      </c>
      <c r="AF480" s="327" t="s">
        <v>473</v>
      </c>
      <c r="AG480" s="327" t="s">
        <v>473</v>
      </c>
      <c r="AH480" s="327" t="s">
        <v>473</v>
      </c>
      <c r="AI480" s="1"/>
    </row>
    <row r="481" spans="2:38" ht="15.9" customHeight="1">
      <c r="B481" s="449"/>
      <c r="C481" s="147" t="s">
        <v>252</v>
      </c>
      <c r="D481" s="327">
        <v>4.6918918918918921E-3</v>
      </c>
      <c r="E481" s="327" t="s">
        <v>473</v>
      </c>
      <c r="F481" s="326">
        <v>0.14075675675675675</v>
      </c>
      <c r="G481" s="323">
        <v>0.91491891891891886</v>
      </c>
      <c r="H481" s="323">
        <v>1.5717837837837838</v>
      </c>
      <c r="I481" s="323">
        <v>1.736</v>
      </c>
      <c r="J481" s="323">
        <v>1.6120000000000001</v>
      </c>
      <c r="K481" s="326">
        <v>0.496</v>
      </c>
      <c r="L481" s="332" t="s">
        <v>473</v>
      </c>
      <c r="M481" s="332" t="s">
        <v>473</v>
      </c>
      <c r="N481" s="332" t="s">
        <v>473</v>
      </c>
      <c r="O481" s="332" t="s">
        <v>473</v>
      </c>
      <c r="P481" s="332" t="s">
        <v>473</v>
      </c>
      <c r="Q481" s="332" t="s">
        <v>473</v>
      </c>
      <c r="R481" s="332" t="s">
        <v>473</v>
      </c>
      <c r="S481" s="332" t="s">
        <v>473</v>
      </c>
      <c r="T481" s="332" t="s">
        <v>473</v>
      </c>
      <c r="U481" s="332" t="s">
        <v>473</v>
      </c>
      <c r="V481" s="332" t="s">
        <v>473</v>
      </c>
      <c r="W481" s="332" t="s">
        <v>473</v>
      </c>
      <c r="X481" s="332" t="s">
        <v>473</v>
      </c>
      <c r="Y481" s="332" t="s">
        <v>473</v>
      </c>
      <c r="Z481" s="332" t="s">
        <v>473</v>
      </c>
      <c r="AA481" s="332" t="s">
        <v>473</v>
      </c>
      <c r="AB481" s="332" t="s">
        <v>473</v>
      </c>
      <c r="AC481" s="332" t="s">
        <v>473</v>
      </c>
      <c r="AD481" s="332" t="s">
        <v>473</v>
      </c>
      <c r="AE481" s="332" t="s">
        <v>473</v>
      </c>
      <c r="AF481" s="332" t="s">
        <v>473</v>
      </c>
      <c r="AG481" s="332" t="s">
        <v>473</v>
      </c>
      <c r="AH481" s="332" t="s">
        <v>473</v>
      </c>
      <c r="AI481" s="120"/>
    </row>
    <row r="482" spans="2:38" ht="13.5" customHeight="1">
      <c r="B482" s="211"/>
      <c r="C482" s="228"/>
      <c r="D482" s="1"/>
      <c r="E482" s="1"/>
      <c r="F482" s="1"/>
      <c r="G482" s="1"/>
      <c r="H482" s="1"/>
      <c r="I482" s="107"/>
      <c r="J482" s="107"/>
      <c r="K482" s="107"/>
      <c r="L482" s="107"/>
      <c r="M482" s="107"/>
      <c r="N482" s="107"/>
      <c r="O482" s="107"/>
      <c r="P482" s="107"/>
      <c r="Q482" s="107"/>
      <c r="R482" s="107"/>
      <c r="S482" s="107"/>
      <c r="T482" s="107"/>
      <c r="U482" s="107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220"/>
      <c r="AH482" s="233"/>
      <c r="AI482" s="1"/>
      <c r="AL482" s="22"/>
    </row>
    <row r="483" spans="2:38" ht="12.75" customHeight="1">
      <c r="B483" s="25"/>
      <c r="C483" s="24"/>
      <c r="D483" s="24"/>
      <c r="E483" s="24"/>
      <c r="F483" s="24"/>
      <c r="G483" s="1"/>
      <c r="H483" s="1"/>
      <c r="I483" s="109"/>
      <c r="J483" s="109"/>
      <c r="K483" s="109"/>
      <c r="L483" s="109"/>
      <c r="M483" s="109"/>
      <c r="N483" s="109"/>
      <c r="O483" s="109"/>
      <c r="P483" s="108"/>
      <c r="Q483" s="108"/>
      <c r="R483" s="108"/>
      <c r="S483" s="108"/>
      <c r="T483" s="108"/>
      <c r="U483" s="108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L483" s="22"/>
    </row>
    <row r="484" spans="2:38" ht="12.75" customHeight="1">
      <c r="B484" s="225" t="s">
        <v>450</v>
      </c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1"/>
      <c r="N484" s="109"/>
      <c r="O484" s="109"/>
      <c r="P484" s="108"/>
      <c r="Q484" s="108"/>
      <c r="R484" s="108"/>
      <c r="S484" s="108"/>
      <c r="T484" s="108"/>
      <c r="U484" s="108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2:38" ht="15" customHeight="1">
      <c r="B485" s="126" t="s">
        <v>135</v>
      </c>
      <c r="C485" s="126" t="s">
        <v>136</v>
      </c>
      <c r="D485" s="127">
        <v>1990</v>
      </c>
      <c r="E485" s="127">
        <f t="shared" ref="E485" si="590">D485+1</f>
        <v>1991</v>
      </c>
      <c r="F485" s="127">
        <f t="shared" ref="F485" si="591">E485+1</f>
        <v>1992</v>
      </c>
      <c r="G485" s="127">
        <f t="shared" ref="G485" si="592">F485+1</f>
        <v>1993</v>
      </c>
      <c r="H485" s="127">
        <f t="shared" ref="H485" si="593">G485+1</f>
        <v>1994</v>
      </c>
      <c r="I485" s="127">
        <v>1995</v>
      </c>
      <c r="J485" s="127">
        <v>1996</v>
      </c>
      <c r="K485" s="127">
        <v>1997</v>
      </c>
      <c r="L485" s="127">
        <v>1998</v>
      </c>
      <c r="M485" s="127">
        <v>1999</v>
      </c>
      <c r="N485" s="127">
        <v>2000</v>
      </c>
      <c r="O485" s="127">
        <v>2001</v>
      </c>
      <c r="P485" s="127">
        <v>2002</v>
      </c>
      <c r="Q485" s="127">
        <v>2003</v>
      </c>
      <c r="R485" s="127">
        <v>2004</v>
      </c>
      <c r="S485" s="127">
        <v>2005</v>
      </c>
      <c r="T485" s="127">
        <v>2006</v>
      </c>
      <c r="U485" s="127">
        <v>2007</v>
      </c>
      <c r="V485" s="127">
        <f t="shared" ref="V485:AH485" si="594">U485+1</f>
        <v>2008</v>
      </c>
      <c r="W485" s="127">
        <f t="shared" si="594"/>
        <v>2009</v>
      </c>
      <c r="X485" s="127">
        <f t="shared" si="594"/>
        <v>2010</v>
      </c>
      <c r="Y485" s="127">
        <f t="shared" si="594"/>
        <v>2011</v>
      </c>
      <c r="Z485" s="127">
        <f t="shared" si="594"/>
        <v>2012</v>
      </c>
      <c r="AA485" s="127">
        <f t="shared" si="594"/>
        <v>2013</v>
      </c>
      <c r="AB485" s="127">
        <f t="shared" si="594"/>
        <v>2014</v>
      </c>
      <c r="AC485" s="127">
        <f t="shared" si="594"/>
        <v>2015</v>
      </c>
      <c r="AD485" s="127">
        <f t="shared" si="594"/>
        <v>2016</v>
      </c>
      <c r="AE485" s="127">
        <f t="shared" si="594"/>
        <v>2017</v>
      </c>
      <c r="AF485" s="127">
        <f t="shared" si="594"/>
        <v>2018</v>
      </c>
      <c r="AG485" s="127">
        <f t="shared" si="594"/>
        <v>2019</v>
      </c>
      <c r="AH485" s="127">
        <f t="shared" si="594"/>
        <v>2020</v>
      </c>
      <c r="AI485" s="108"/>
    </row>
    <row r="486" spans="2:38" ht="15.9" customHeight="1">
      <c r="B486" s="124" t="s">
        <v>385</v>
      </c>
      <c r="C486" s="137" t="s">
        <v>184</v>
      </c>
      <c r="D486" s="93" t="s">
        <v>473</v>
      </c>
      <c r="E486" s="93" t="s">
        <v>473</v>
      </c>
      <c r="F486" s="93" t="s">
        <v>473</v>
      </c>
      <c r="G486" s="93" t="s">
        <v>473</v>
      </c>
      <c r="H486" s="93" t="s">
        <v>473</v>
      </c>
      <c r="I486" s="93" t="s">
        <v>386</v>
      </c>
      <c r="J486" s="149">
        <v>15.981768520541907</v>
      </c>
      <c r="K486" s="333">
        <v>43.442950501201992</v>
      </c>
      <c r="L486" s="333">
        <v>118.09018168571825</v>
      </c>
      <c r="M486" s="333">
        <v>250.08911977964678</v>
      </c>
      <c r="N486" s="333">
        <v>306.37861295552949</v>
      </c>
      <c r="O486" s="333">
        <v>353.97070131181891</v>
      </c>
      <c r="P486" s="333">
        <v>395.19684344266216</v>
      </c>
      <c r="Q486" s="333">
        <v>431.56087794521642</v>
      </c>
      <c r="R486" s="333">
        <v>459.25059679766235</v>
      </c>
      <c r="S486" s="333">
        <v>478.26599999999996</v>
      </c>
      <c r="T486" s="333">
        <v>481.33399999999995</v>
      </c>
      <c r="U486" s="333">
        <v>496.24899999999997</v>
      </c>
      <c r="V486" s="333">
        <v>500.80999999999995</v>
      </c>
      <c r="W486" s="333">
        <v>512.28</v>
      </c>
      <c r="X486" s="333">
        <v>523.12</v>
      </c>
      <c r="Y486" s="333">
        <v>527.85</v>
      </c>
      <c r="Z486" s="333">
        <v>532.64</v>
      </c>
      <c r="AA486" s="333">
        <v>536.66999999999996</v>
      </c>
      <c r="AB486" s="333">
        <v>546.25</v>
      </c>
      <c r="AC486" s="333">
        <v>559.42999999999995</v>
      </c>
      <c r="AD486" s="333">
        <v>566.54</v>
      </c>
      <c r="AE486" s="333">
        <v>572.58999999999992</v>
      </c>
      <c r="AF486" s="333">
        <v>579.20999999999992</v>
      </c>
      <c r="AG486" s="333">
        <v>579.96999999999991</v>
      </c>
      <c r="AH486" s="333">
        <v>580.08999999999992</v>
      </c>
      <c r="AI486" s="199"/>
    </row>
    <row r="487" spans="2:38" ht="15.9" customHeight="1">
      <c r="B487" s="448" t="s">
        <v>387</v>
      </c>
      <c r="C487" s="137" t="s">
        <v>184</v>
      </c>
      <c r="D487" s="149" t="s">
        <v>473</v>
      </c>
      <c r="E487" s="149" t="s">
        <v>473</v>
      </c>
      <c r="F487" s="149" t="s">
        <v>473</v>
      </c>
      <c r="G487" s="149" t="s">
        <v>473</v>
      </c>
      <c r="H487" s="149" t="s">
        <v>473</v>
      </c>
      <c r="I487" s="149" t="s">
        <v>473</v>
      </c>
      <c r="J487" s="149">
        <v>1.4063956298076878E-2</v>
      </c>
      <c r="K487" s="149">
        <v>3.8229796441057756E-2</v>
      </c>
      <c r="L487" s="149">
        <v>0.10391935988343207</v>
      </c>
      <c r="M487" s="149">
        <v>0.22007842540608918</v>
      </c>
      <c r="N487" s="149">
        <v>0.26961317940086599</v>
      </c>
      <c r="O487" s="149">
        <v>0.31149421715440068</v>
      </c>
      <c r="P487" s="149">
        <v>0.34777322222954271</v>
      </c>
      <c r="Q487" s="149">
        <v>0.37977357259179045</v>
      </c>
      <c r="R487" s="149">
        <v>0.40414052518194288</v>
      </c>
      <c r="S487" s="149">
        <v>0.42087407999999998</v>
      </c>
      <c r="T487" s="149">
        <v>0.42357391999999999</v>
      </c>
      <c r="U487" s="149">
        <v>0.43669912</v>
      </c>
      <c r="V487" s="149">
        <v>0.44071279999999996</v>
      </c>
      <c r="W487" s="149">
        <v>0.4508064</v>
      </c>
      <c r="X487" s="149">
        <v>0.46034560000000002</v>
      </c>
      <c r="Y487" s="149">
        <v>0.46450800000000003</v>
      </c>
      <c r="Z487" s="149">
        <v>0.46872320000000001</v>
      </c>
      <c r="AA487" s="149">
        <v>0.47226959999999996</v>
      </c>
      <c r="AB487" s="149">
        <v>0.48070000000000002</v>
      </c>
      <c r="AC487" s="149">
        <v>0.49229839999999997</v>
      </c>
      <c r="AD487" s="149">
        <v>0.49855519999999998</v>
      </c>
      <c r="AE487" s="149">
        <v>0.50387919999999997</v>
      </c>
      <c r="AF487" s="149">
        <v>0.50970479999999996</v>
      </c>
      <c r="AG487" s="149">
        <v>0.51037359999999998</v>
      </c>
      <c r="AH487" s="149">
        <v>0.51047919999999991</v>
      </c>
      <c r="AI487" s="108"/>
    </row>
    <row r="488" spans="2:38" ht="15.9" customHeight="1">
      <c r="B488" s="449"/>
      <c r="C488" s="147" t="s">
        <v>252</v>
      </c>
      <c r="D488" s="149" t="s">
        <v>473</v>
      </c>
      <c r="E488" s="149" t="s">
        <v>473</v>
      </c>
      <c r="F488" s="149" t="s">
        <v>473</v>
      </c>
      <c r="G488" s="149" t="s">
        <v>473</v>
      </c>
      <c r="H488" s="149" t="s">
        <v>473</v>
      </c>
      <c r="I488" s="149" t="s">
        <v>473</v>
      </c>
      <c r="J488" s="148">
        <v>0.2081465532115378</v>
      </c>
      <c r="K488" s="292">
        <v>0.56580098732765471</v>
      </c>
      <c r="L488" s="292">
        <v>1.5380065262747946</v>
      </c>
      <c r="M488" s="292">
        <v>3.25716069601012</v>
      </c>
      <c r="N488" s="292">
        <v>3.9902750551328166</v>
      </c>
      <c r="O488" s="292">
        <v>4.61011441388513</v>
      </c>
      <c r="P488" s="292">
        <v>5.1470436889972326</v>
      </c>
      <c r="Q488" s="292">
        <v>5.6206488743584986</v>
      </c>
      <c r="R488" s="292">
        <v>5.9812797726927549</v>
      </c>
      <c r="S488" s="292">
        <v>6.2289363839999998</v>
      </c>
      <c r="T488" s="292">
        <v>6.268894016</v>
      </c>
      <c r="U488" s="292">
        <v>6.463146976</v>
      </c>
      <c r="V488" s="292">
        <v>6.5225494399999997</v>
      </c>
      <c r="W488" s="292">
        <v>6.6719347200000003</v>
      </c>
      <c r="X488" s="292">
        <v>6.8131148799999997</v>
      </c>
      <c r="Y488" s="292">
        <v>6.8747184000000008</v>
      </c>
      <c r="Z488" s="292">
        <v>6.9371033600000001</v>
      </c>
      <c r="AA488" s="292">
        <v>6.9895900799999993</v>
      </c>
      <c r="AB488" s="292">
        <v>7.1143600000000005</v>
      </c>
      <c r="AC488" s="292">
        <v>7.2860163199999999</v>
      </c>
      <c r="AD488" s="292">
        <v>7.3786169599999996</v>
      </c>
      <c r="AE488" s="292">
        <v>7.4574121599999996</v>
      </c>
      <c r="AF488" s="292">
        <v>7.5436310399999993</v>
      </c>
      <c r="AG488" s="292">
        <v>7.5535292799999993</v>
      </c>
      <c r="AH488" s="292">
        <v>7.5550921599999983</v>
      </c>
      <c r="AI488" s="108"/>
    </row>
    <row r="489" spans="2:38" ht="15.9" customHeight="1">
      <c r="B489" s="124" t="s">
        <v>388</v>
      </c>
      <c r="C489" s="137" t="s">
        <v>184</v>
      </c>
      <c r="D489" s="93" t="s">
        <v>473</v>
      </c>
      <c r="E489" s="93" t="s">
        <v>473</v>
      </c>
      <c r="F489" s="93" t="s">
        <v>473</v>
      </c>
      <c r="G489" s="93" t="s">
        <v>473</v>
      </c>
      <c r="H489" s="93" t="s">
        <v>473</v>
      </c>
      <c r="I489" s="93" t="s">
        <v>386</v>
      </c>
      <c r="J489" s="93">
        <v>13.089905768441849</v>
      </c>
      <c r="K489" s="292">
        <v>35.582052614070491</v>
      </c>
      <c r="L489" s="292">
        <v>96.722046027470242</v>
      </c>
      <c r="M489" s="292">
        <v>180.54259148749043</v>
      </c>
      <c r="N489" s="333">
        <v>225.28230423811686</v>
      </c>
      <c r="O489" s="333">
        <v>263.10919238595875</v>
      </c>
      <c r="P489" s="333">
        <v>295.87633333333332</v>
      </c>
      <c r="Q489" s="333">
        <v>324.779</v>
      </c>
      <c r="R489" s="333">
        <v>359.779</v>
      </c>
      <c r="S489" s="333">
        <v>391.73033333333331</v>
      </c>
      <c r="T489" s="333">
        <v>420.63299999999998</v>
      </c>
      <c r="U489" s="333">
        <v>442.27299999999997</v>
      </c>
      <c r="V489" s="333">
        <v>467.44099999999997</v>
      </c>
      <c r="W489" s="333">
        <v>498.19099999999997</v>
      </c>
      <c r="X489" s="333">
        <v>522.44100000000003</v>
      </c>
      <c r="Y489" s="333">
        <v>543.81100000000004</v>
      </c>
      <c r="Z489" s="333">
        <v>596.44100000000003</v>
      </c>
      <c r="AA489" s="333">
        <v>639.971</v>
      </c>
      <c r="AB489" s="333">
        <v>685.75099999999998</v>
      </c>
      <c r="AC489" s="333">
        <v>738.32100000000003</v>
      </c>
      <c r="AD489" s="333">
        <v>753.66100000000006</v>
      </c>
      <c r="AE489" s="333">
        <v>800.21100000000001</v>
      </c>
      <c r="AF489" s="333">
        <v>809.63099999999997</v>
      </c>
      <c r="AG489" s="333">
        <v>845.84100000000001</v>
      </c>
      <c r="AH489" s="333">
        <v>862.29100000000005</v>
      </c>
      <c r="AI489" s="108"/>
    </row>
    <row r="490" spans="2:38" ht="15.9" customHeight="1">
      <c r="B490" s="448" t="s">
        <v>389</v>
      </c>
      <c r="C490" s="137" t="s">
        <v>184</v>
      </c>
      <c r="D490" s="149" t="s">
        <v>473</v>
      </c>
      <c r="E490" s="149" t="s">
        <v>473</v>
      </c>
      <c r="F490" s="149" t="s">
        <v>473</v>
      </c>
      <c r="G490" s="149" t="s">
        <v>473</v>
      </c>
      <c r="H490" s="149" t="s">
        <v>473</v>
      </c>
      <c r="I490" s="149" t="s">
        <v>473</v>
      </c>
      <c r="J490" s="149">
        <v>1.1519117076228828E-2</v>
      </c>
      <c r="K490" s="149">
        <v>3.1312206300382034E-2</v>
      </c>
      <c r="L490" s="149">
        <v>8.5115400504173822E-2</v>
      </c>
      <c r="M490" s="149">
        <v>0.15887748050899159</v>
      </c>
      <c r="N490" s="149">
        <v>0.19824842772954285</v>
      </c>
      <c r="O490" s="149">
        <v>0.2315360892996437</v>
      </c>
      <c r="P490" s="149">
        <v>0.26037117333333332</v>
      </c>
      <c r="Q490" s="149">
        <v>0.28580551999999998</v>
      </c>
      <c r="R490" s="149">
        <v>0.31660552000000003</v>
      </c>
      <c r="S490" s="149">
        <v>0.34472269333333333</v>
      </c>
      <c r="T490" s="149">
        <v>0.37015703999999999</v>
      </c>
      <c r="U490" s="149">
        <v>0.38920023999999998</v>
      </c>
      <c r="V490" s="149">
        <v>0.41134808</v>
      </c>
      <c r="W490" s="149">
        <v>0.43840807999999998</v>
      </c>
      <c r="X490" s="149">
        <v>0.45974808000000006</v>
      </c>
      <c r="Y490" s="149">
        <v>0.47855368000000004</v>
      </c>
      <c r="Z490" s="149">
        <v>0.52486808000000007</v>
      </c>
      <c r="AA490" s="149">
        <v>0.56317448000000003</v>
      </c>
      <c r="AB490" s="149">
        <v>0.60346087999999998</v>
      </c>
      <c r="AC490" s="149">
        <v>0.64972247999999999</v>
      </c>
      <c r="AD490" s="149">
        <v>0.66322168000000004</v>
      </c>
      <c r="AE490" s="149">
        <v>0.70418568000000004</v>
      </c>
      <c r="AF490" s="149">
        <v>0.71247528000000004</v>
      </c>
      <c r="AG490" s="149">
        <v>0.74434008000000007</v>
      </c>
      <c r="AH490" s="149">
        <v>0.75881608000000011</v>
      </c>
      <c r="AI490" s="1"/>
    </row>
    <row r="491" spans="2:38" ht="15.9" customHeight="1">
      <c r="B491" s="449"/>
      <c r="C491" s="147" t="s">
        <v>252</v>
      </c>
      <c r="D491" s="334" t="s">
        <v>473</v>
      </c>
      <c r="E491" s="334" t="s">
        <v>473</v>
      </c>
      <c r="F491" s="334" t="s">
        <v>473</v>
      </c>
      <c r="G491" s="334" t="s">
        <v>473</v>
      </c>
      <c r="H491" s="334" t="s">
        <v>473</v>
      </c>
      <c r="I491" s="334" t="s">
        <v>473</v>
      </c>
      <c r="J491" s="334">
        <v>3.7091556985456825E-2</v>
      </c>
      <c r="K491" s="335">
        <v>0.10082530428723015</v>
      </c>
      <c r="L491" s="335">
        <v>0.27407158962343969</v>
      </c>
      <c r="M491" s="336">
        <v>0.51158548723895292</v>
      </c>
      <c r="N491" s="336">
        <v>0.63835993728912799</v>
      </c>
      <c r="O491" s="336">
        <v>0.74554620754485268</v>
      </c>
      <c r="P491" s="336">
        <v>0.83839517813333331</v>
      </c>
      <c r="Q491" s="336">
        <v>0.92029377439999993</v>
      </c>
      <c r="R491" s="336">
        <v>1.0194697744000001</v>
      </c>
      <c r="S491" s="336">
        <v>1.1100070725333333</v>
      </c>
      <c r="T491" s="336">
        <v>1.1919056688</v>
      </c>
      <c r="U491" s="336">
        <v>1.2532247727999999</v>
      </c>
      <c r="V491" s="336">
        <v>1.3245408176</v>
      </c>
      <c r="W491" s="336">
        <v>1.4116740175999998</v>
      </c>
      <c r="X491" s="336">
        <v>1.4803888176000002</v>
      </c>
      <c r="Y491" s="336">
        <v>1.5409428495999999</v>
      </c>
      <c r="Z491" s="336">
        <v>1.6900752176000002</v>
      </c>
      <c r="AA491" s="336">
        <v>1.8134218256000001</v>
      </c>
      <c r="AB491" s="336">
        <v>1.9431440335999999</v>
      </c>
      <c r="AC491" s="336">
        <v>2.0921063856000002</v>
      </c>
      <c r="AD491" s="336">
        <v>2.1355738095999999</v>
      </c>
      <c r="AE491" s="336">
        <v>2.2674778896000003</v>
      </c>
      <c r="AF491" s="336">
        <v>2.2941704016000002</v>
      </c>
      <c r="AG491" s="336">
        <v>2.3967750576000002</v>
      </c>
      <c r="AH491" s="336">
        <v>2.4433877776000004</v>
      </c>
      <c r="AI491" s="1"/>
    </row>
    <row r="492" spans="2:38" ht="15.9" customHeight="1">
      <c r="B492" s="146" t="s">
        <v>390</v>
      </c>
      <c r="C492" s="147" t="s">
        <v>252</v>
      </c>
      <c r="D492" s="328" t="s">
        <v>473</v>
      </c>
      <c r="E492" s="328" t="s">
        <v>473</v>
      </c>
      <c r="F492" s="328" t="s">
        <v>473</v>
      </c>
      <c r="G492" s="328" t="s">
        <v>473</v>
      </c>
      <c r="H492" s="328" t="s">
        <v>473</v>
      </c>
      <c r="I492" s="328" t="s">
        <v>473</v>
      </c>
      <c r="J492" s="326">
        <v>0.24523811019699462</v>
      </c>
      <c r="K492" s="323">
        <v>0.66662629161488485</v>
      </c>
      <c r="L492" s="323">
        <v>1.8120781158982342</v>
      </c>
      <c r="M492" s="323">
        <v>3.768746183249073</v>
      </c>
      <c r="N492" s="336">
        <v>4.6286349924219445</v>
      </c>
      <c r="O492" s="336">
        <v>5.3556606214299824</v>
      </c>
      <c r="P492" s="336">
        <v>5.9854388671305658</v>
      </c>
      <c r="Q492" s="336">
        <v>6.5409426487584987</v>
      </c>
      <c r="R492" s="336">
        <v>7.000749547092755</v>
      </c>
      <c r="S492" s="336">
        <v>7.3389434565333334</v>
      </c>
      <c r="T492" s="336">
        <v>7.4607996847999996</v>
      </c>
      <c r="U492" s="336">
        <v>7.7163717488000003</v>
      </c>
      <c r="V492" s="336">
        <v>7.8470902575999997</v>
      </c>
      <c r="W492" s="336">
        <v>8.0836087376000005</v>
      </c>
      <c r="X492" s="336">
        <v>8.2935036976000003</v>
      </c>
      <c r="Y492" s="336">
        <v>8.4156612496000012</v>
      </c>
      <c r="Z492" s="336">
        <v>8.6271785776000005</v>
      </c>
      <c r="AA492" s="336">
        <v>8.8030119056</v>
      </c>
      <c r="AB492" s="336">
        <v>9.0575040336000008</v>
      </c>
      <c r="AC492" s="336">
        <v>9.3781227055999992</v>
      </c>
      <c r="AD492" s="336">
        <v>9.514190769599999</v>
      </c>
      <c r="AE492" s="336">
        <v>9.724890049599999</v>
      </c>
      <c r="AF492" s="336">
        <v>9.8378014415999999</v>
      </c>
      <c r="AG492" s="336">
        <v>9.9503043375999987</v>
      </c>
      <c r="AH492" s="336">
        <v>9.9984799375999991</v>
      </c>
      <c r="AI492" s="1"/>
    </row>
    <row r="493" spans="2:38" ht="12.75" customHeight="1">
      <c r="B493" s="211"/>
      <c r="C493" s="228"/>
      <c r="D493" s="105"/>
      <c r="E493" s="105"/>
      <c r="F493" s="105"/>
      <c r="G493" s="105"/>
      <c r="H493" s="105"/>
      <c r="I493" s="105"/>
      <c r="J493" s="105"/>
      <c r="K493" s="105"/>
      <c r="L493" s="105"/>
      <c r="M493" s="105"/>
      <c r="N493" s="105"/>
      <c r="O493" s="105"/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  <c r="AA493" s="105"/>
      <c r="AB493" s="105"/>
      <c r="AC493" s="105"/>
      <c r="AD493" s="105"/>
      <c r="AE493" s="105"/>
      <c r="AF493" s="105"/>
      <c r="AG493" s="220"/>
      <c r="AH493" s="220"/>
      <c r="AI493" s="1"/>
      <c r="AL493" s="22"/>
    </row>
    <row r="494" spans="2:38" ht="12.75" customHeight="1">
      <c r="B494" s="82"/>
      <c r="C494" s="68"/>
      <c r="D494" s="105"/>
      <c r="E494" s="105"/>
      <c r="F494" s="105"/>
      <c r="G494" s="105"/>
      <c r="H494" s="105"/>
      <c r="I494" s="105"/>
      <c r="J494" s="105"/>
      <c r="K494" s="105"/>
      <c r="L494" s="105"/>
      <c r="M494" s="105"/>
      <c r="N494" s="105"/>
      <c r="O494" s="105"/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  <c r="AA494" s="105"/>
      <c r="AB494" s="105"/>
      <c r="AC494" s="105"/>
      <c r="AD494" s="105"/>
      <c r="AE494" s="105"/>
      <c r="AF494" s="105"/>
      <c r="AG494" s="105"/>
      <c r="AH494" s="105"/>
      <c r="AI494" s="1"/>
    </row>
    <row r="495" spans="2:38" ht="13.5" customHeight="1">
      <c r="B495" s="225" t="s">
        <v>451</v>
      </c>
      <c r="C495" s="6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2:38" ht="13.5" customHeight="1">
      <c r="B496" s="286" t="s">
        <v>135</v>
      </c>
      <c r="C496" s="126" t="s">
        <v>136</v>
      </c>
      <c r="D496" s="127">
        <v>1990</v>
      </c>
      <c r="E496" s="127">
        <f t="shared" ref="E496" si="595">D496+1</f>
        <v>1991</v>
      </c>
      <c r="F496" s="127">
        <f t="shared" ref="F496" si="596">E496+1</f>
        <v>1992</v>
      </c>
      <c r="G496" s="127">
        <f t="shared" ref="G496" si="597">F496+1</f>
        <v>1993</v>
      </c>
      <c r="H496" s="127">
        <f t="shared" ref="H496" si="598">G496+1</f>
        <v>1994</v>
      </c>
      <c r="I496" s="127">
        <f t="shared" ref="I496" si="599">H496+1</f>
        <v>1995</v>
      </c>
      <c r="J496" s="127">
        <f t="shared" ref="J496" si="600">I496+1</f>
        <v>1996</v>
      </c>
      <c r="K496" s="127">
        <f t="shared" ref="K496" si="601">J496+1</f>
        <v>1997</v>
      </c>
      <c r="L496" s="127">
        <f t="shared" ref="L496" si="602">K496+1</f>
        <v>1998</v>
      </c>
      <c r="M496" s="127">
        <f t="shared" ref="M496" si="603">L496+1</f>
        <v>1999</v>
      </c>
      <c r="N496" s="127">
        <f t="shared" ref="N496" si="604">M496+1</f>
        <v>2000</v>
      </c>
      <c r="O496" s="127">
        <f t="shared" ref="O496" si="605">N496+1</f>
        <v>2001</v>
      </c>
      <c r="P496" s="127">
        <f t="shared" ref="P496" si="606">O496+1</f>
        <v>2002</v>
      </c>
      <c r="Q496" s="127">
        <f t="shared" ref="Q496" si="607">P496+1</f>
        <v>2003</v>
      </c>
      <c r="R496" s="127">
        <f t="shared" ref="R496" si="608">Q496+1</f>
        <v>2004</v>
      </c>
      <c r="S496" s="127">
        <f t="shared" ref="S496" si="609">R496+1</f>
        <v>2005</v>
      </c>
      <c r="T496" s="127">
        <f t="shared" ref="T496" si="610">S496+1</f>
        <v>2006</v>
      </c>
      <c r="U496" s="127">
        <f t="shared" ref="U496" si="611">T496+1</f>
        <v>2007</v>
      </c>
      <c r="V496" s="127">
        <f t="shared" ref="V496" si="612">U496+1</f>
        <v>2008</v>
      </c>
      <c r="W496" s="127">
        <f t="shared" ref="W496" si="613">V496+1</f>
        <v>2009</v>
      </c>
      <c r="X496" s="127">
        <f t="shared" ref="X496" si="614">W496+1</f>
        <v>2010</v>
      </c>
      <c r="Y496" s="127">
        <f t="shared" ref="Y496" si="615">X496+1</f>
        <v>2011</v>
      </c>
      <c r="Z496" s="127">
        <f t="shared" ref="Z496" si="616">Y496+1</f>
        <v>2012</v>
      </c>
      <c r="AA496" s="127">
        <f t="shared" ref="AA496" si="617">Z496+1</f>
        <v>2013</v>
      </c>
      <c r="AB496" s="127">
        <f t="shared" ref="AB496:AH496" si="618">AA496+1</f>
        <v>2014</v>
      </c>
      <c r="AC496" s="127">
        <f t="shared" si="618"/>
        <v>2015</v>
      </c>
      <c r="AD496" s="127">
        <f t="shared" si="618"/>
        <v>2016</v>
      </c>
      <c r="AE496" s="127">
        <f t="shared" si="618"/>
        <v>2017</v>
      </c>
      <c r="AF496" s="127">
        <f t="shared" si="618"/>
        <v>2018</v>
      </c>
      <c r="AG496" s="127">
        <f t="shared" si="618"/>
        <v>2019</v>
      </c>
      <c r="AH496" s="127">
        <f t="shared" si="618"/>
        <v>2020</v>
      </c>
      <c r="AI496" s="1"/>
    </row>
    <row r="497" spans="2:38" ht="15.9" customHeight="1">
      <c r="B497" s="146" t="s">
        <v>391</v>
      </c>
      <c r="C497" s="147" t="s">
        <v>184</v>
      </c>
      <c r="D497" s="280" t="s">
        <v>473</v>
      </c>
      <c r="E497" s="280" t="s">
        <v>473</v>
      </c>
      <c r="F497" s="280" t="s">
        <v>473</v>
      </c>
      <c r="G497" s="280" t="s">
        <v>473</v>
      </c>
      <c r="H497" s="280" t="s">
        <v>473</v>
      </c>
      <c r="I497" s="280" t="s">
        <v>473</v>
      </c>
      <c r="J497" s="280" t="s">
        <v>473</v>
      </c>
      <c r="K497" s="302">
        <v>1.2</v>
      </c>
      <c r="L497" s="302">
        <v>0.9</v>
      </c>
      <c r="M497" s="302">
        <v>1.3</v>
      </c>
      <c r="N497" s="302">
        <v>1.4</v>
      </c>
      <c r="O497" s="302">
        <v>1</v>
      </c>
      <c r="P497" s="302">
        <v>0.9</v>
      </c>
      <c r="Q497" s="302">
        <v>0.6</v>
      </c>
      <c r="R497" s="302">
        <v>0.8</v>
      </c>
      <c r="S497" s="302">
        <v>0.9</v>
      </c>
      <c r="T497" s="302">
        <v>0.9</v>
      </c>
      <c r="U497" s="302">
        <v>0.6</v>
      </c>
      <c r="V497" s="302">
        <v>0.88</v>
      </c>
      <c r="W497" s="302">
        <v>0.91</v>
      </c>
      <c r="X497" s="302">
        <v>1.07</v>
      </c>
      <c r="Y497" s="302">
        <v>0.79</v>
      </c>
      <c r="Z497" s="302">
        <v>0.77</v>
      </c>
      <c r="AA497" s="302">
        <v>0.6</v>
      </c>
      <c r="AB497" s="302">
        <v>0.9</v>
      </c>
      <c r="AC497" s="302">
        <v>0.59</v>
      </c>
      <c r="AD497" s="302">
        <v>0.91</v>
      </c>
      <c r="AE497" s="302">
        <v>0.6</v>
      </c>
      <c r="AF497" s="302">
        <v>0.75</v>
      </c>
      <c r="AG497" s="302">
        <v>0.74</v>
      </c>
      <c r="AH497" s="302">
        <v>0.75</v>
      </c>
      <c r="AI497" s="199"/>
    </row>
    <row r="498" spans="2:38" ht="15.9" customHeight="1">
      <c r="B498" s="146" t="s">
        <v>392</v>
      </c>
      <c r="C498" s="147" t="s">
        <v>184</v>
      </c>
      <c r="D498" s="280" t="s">
        <v>473</v>
      </c>
      <c r="E498" s="280" t="s">
        <v>473</v>
      </c>
      <c r="F498" s="280" t="s">
        <v>473</v>
      </c>
      <c r="G498" s="280" t="s">
        <v>473</v>
      </c>
      <c r="H498" s="280" t="s">
        <v>473</v>
      </c>
      <c r="I498" s="280" t="s">
        <v>473</v>
      </c>
      <c r="J498" s="280" t="s">
        <v>473</v>
      </c>
      <c r="K498" s="302">
        <v>0.9</v>
      </c>
      <c r="L498" s="302">
        <v>2.2000000000000002</v>
      </c>
      <c r="M498" s="302">
        <v>29.9</v>
      </c>
      <c r="N498" s="302">
        <v>42</v>
      </c>
      <c r="O498" s="302">
        <v>45</v>
      </c>
      <c r="P498" s="302">
        <v>46.5</v>
      </c>
      <c r="Q498" s="302">
        <v>47.3</v>
      </c>
      <c r="R498" s="302">
        <v>56.5</v>
      </c>
      <c r="S498" s="302">
        <v>70.7</v>
      </c>
      <c r="T498" s="302">
        <v>68.599999999999994</v>
      </c>
      <c r="U498" s="302">
        <v>59.61</v>
      </c>
      <c r="V498" s="302">
        <v>61.91</v>
      </c>
      <c r="W498" s="302">
        <v>57.05</v>
      </c>
      <c r="X498" s="302">
        <v>57.05</v>
      </c>
      <c r="Y498" s="302">
        <v>54</v>
      </c>
      <c r="Z498" s="302">
        <v>48.3</v>
      </c>
      <c r="AA498" s="302">
        <v>46.04</v>
      </c>
      <c r="AB498" s="302">
        <v>42.36</v>
      </c>
      <c r="AC498" s="302">
        <v>41.34</v>
      </c>
      <c r="AD498" s="302">
        <v>39.159999999999997</v>
      </c>
      <c r="AE498" s="302">
        <v>34.17</v>
      </c>
      <c r="AF498" s="302">
        <v>35.03</v>
      </c>
      <c r="AG498" s="302">
        <v>32.729999999999997</v>
      </c>
      <c r="AH498" s="302">
        <v>34.549999999999997</v>
      </c>
      <c r="AI498" s="1"/>
    </row>
    <row r="499" spans="2:38" ht="15.9" customHeight="1">
      <c r="B499" s="146" t="s">
        <v>393</v>
      </c>
      <c r="C499" s="137" t="s">
        <v>184</v>
      </c>
      <c r="D499" s="280" t="s">
        <v>473</v>
      </c>
      <c r="E499" s="280" t="s">
        <v>473</v>
      </c>
      <c r="F499" s="280" t="s">
        <v>473</v>
      </c>
      <c r="G499" s="280" t="s">
        <v>473</v>
      </c>
      <c r="H499" s="280" t="s">
        <v>473</v>
      </c>
      <c r="I499" s="280" t="s">
        <v>473</v>
      </c>
      <c r="J499" s="280" t="s">
        <v>473</v>
      </c>
      <c r="K499" s="280" t="s">
        <v>473</v>
      </c>
      <c r="L499" s="280" t="s">
        <v>473</v>
      </c>
      <c r="M499" s="302">
        <v>0.1</v>
      </c>
      <c r="N499" s="302">
        <v>0.1</v>
      </c>
      <c r="O499" s="302">
        <v>0.1</v>
      </c>
      <c r="P499" s="302">
        <v>0.3</v>
      </c>
      <c r="Q499" s="302">
        <v>0.2</v>
      </c>
      <c r="R499" s="302">
        <v>1.3</v>
      </c>
      <c r="S499" s="302">
        <v>1.9</v>
      </c>
      <c r="T499" s="302">
        <v>0.3</v>
      </c>
      <c r="U499" s="302">
        <v>1.3</v>
      </c>
      <c r="V499" s="302">
        <v>0.48000000000000004</v>
      </c>
      <c r="W499" s="302">
        <v>0.42</v>
      </c>
      <c r="X499" s="302">
        <v>2.52</v>
      </c>
      <c r="Y499" s="302">
        <v>2.41</v>
      </c>
      <c r="Z499" s="302">
        <v>0.76</v>
      </c>
      <c r="AA499" s="302">
        <v>0.72</v>
      </c>
      <c r="AB499" s="302">
        <v>0.23</v>
      </c>
      <c r="AC499" s="302">
        <v>3.56</v>
      </c>
      <c r="AD499" s="302">
        <v>0.42</v>
      </c>
      <c r="AE499" s="302">
        <v>0.13</v>
      </c>
      <c r="AF499" s="302">
        <v>0.03</v>
      </c>
      <c r="AG499" s="302">
        <v>7.0000000000000007E-2</v>
      </c>
      <c r="AH499" s="302">
        <v>0.04</v>
      </c>
      <c r="AI499" s="1"/>
    </row>
    <row r="500" spans="2:38" ht="15.9" customHeight="1">
      <c r="B500" s="448" t="s">
        <v>420</v>
      </c>
      <c r="C500" s="137" t="s">
        <v>184</v>
      </c>
      <c r="D500" s="280" t="s">
        <v>473</v>
      </c>
      <c r="E500" s="280" t="s">
        <v>473</v>
      </c>
      <c r="F500" s="280" t="s">
        <v>473</v>
      </c>
      <c r="G500" s="280" t="s">
        <v>473</v>
      </c>
      <c r="H500" s="280" t="s">
        <v>473</v>
      </c>
      <c r="I500" s="280" t="s">
        <v>473</v>
      </c>
      <c r="J500" s="280" t="s">
        <v>473</v>
      </c>
      <c r="K500" s="302">
        <v>1.05</v>
      </c>
      <c r="L500" s="302">
        <v>2.6</v>
      </c>
      <c r="M500" s="302">
        <v>17.049999999999997</v>
      </c>
      <c r="N500" s="302">
        <v>37.199999999999996</v>
      </c>
      <c r="O500" s="302">
        <v>44.6</v>
      </c>
      <c r="P500" s="302">
        <v>46.600000000000009</v>
      </c>
      <c r="Q500" s="302">
        <v>47.55</v>
      </c>
      <c r="R500" s="302">
        <v>51.4</v>
      </c>
      <c r="S500" s="302">
        <v>62.750000000000007</v>
      </c>
      <c r="T500" s="302">
        <v>70.349999999999994</v>
      </c>
      <c r="U500" s="302">
        <v>63.654999999999994</v>
      </c>
      <c r="V500" s="302">
        <v>61.19</v>
      </c>
      <c r="W500" s="302">
        <v>59.954999999999998</v>
      </c>
      <c r="X500" s="302">
        <v>55.519999999999989</v>
      </c>
      <c r="Y500" s="302">
        <v>54.145000000000003</v>
      </c>
      <c r="Z500" s="302">
        <v>51.260000000000005</v>
      </c>
      <c r="AA500" s="302">
        <v>47.224999999999994</v>
      </c>
      <c r="AB500" s="302">
        <v>44.910000000000004</v>
      </c>
      <c r="AC500" s="302">
        <v>39.344999999999999</v>
      </c>
      <c r="AD500" s="302">
        <v>40.72</v>
      </c>
      <c r="AE500" s="302">
        <v>37.380000000000003</v>
      </c>
      <c r="AF500" s="302">
        <v>35.345000000000006</v>
      </c>
      <c r="AG500" s="302">
        <v>34.655000000000001</v>
      </c>
      <c r="AH500" s="302">
        <v>34.475000000000001</v>
      </c>
      <c r="AI500" s="1"/>
    </row>
    <row r="501" spans="2:38" ht="15.9" customHeight="1">
      <c r="B501" s="449"/>
      <c r="C501" s="147" t="s">
        <v>252</v>
      </c>
      <c r="D501" s="280" t="s">
        <v>473</v>
      </c>
      <c r="E501" s="280" t="s">
        <v>473</v>
      </c>
      <c r="F501" s="280" t="s">
        <v>473</v>
      </c>
      <c r="G501" s="280" t="s">
        <v>473</v>
      </c>
      <c r="H501" s="280" t="s">
        <v>473</v>
      </c>
      <c r="I501" s="280" t="s">
        <v>473</v>
      </c>
      <c r="J501" s="280" t="s">
        <v>473</v>
      </c>
      <c r="K501" s="287">
        <v>1.5015000000000001</v>
      </c>
      <c r="L501" s="287">
        <v>3.718</v>
      </c>
      <c r="M501" s="287">
        <v>24.381499999999996</v>
      </c>
      <c r="N501" s="287">
        <v>53.195999999999991</v>
      </c>
      <c r="O501" s="287">
        <v>63.777999999999999</v>
      </c>
      <c r="P501" s="287">
        <v>66.638000000000019</v>
      </c>
      <c r="Q501" s="287">
        <v>67.996499999999997</v>
      </c>
      <c r="R501" s="287">
        <v>73.501999999999995</v>
      </c>
      <c r="S501" s="287">
        <v>89.732500000000016</v>
      </c>
      <c r="T501" s="287">
        <v>100.60049999999998</v>
      </c>
      <c r="U501" s="287">
        <v>91.026649999999989</v>
      </c>
      <c r="V501" s="287">
        <v>87.5017</v>
      </c>
      <c r="W501" s="287">
        <v>85.735649999999993</v>
      </c>
      <c r="X501" s="287">
        <v>79.393599999999992</v>
      </c>
      <c r="Y501" s="287">
        <v>77.427350000000004</v>
      </c>
      <c r="Z501" s="287">
        <v>73.3018</v>
      </c>
      <c r="AA501" s="287">
        <v>67.531749999999988</v>
      </c>
      <c r="AB501" s="287">
        <v>64.221299999999999</v>
      </c>
      <c r="AC501" s="287">
        <v>56.263349999999996</v>
      </c>
      <c r="AD501" s="287">
        <v>58.229599999999998</v>
      </c>
      <c r="AE501" s="287">
        <v>53.453400000000002</v>
      </c>
      <c r="AF501" s="287">
        <v>50.543350000000004</v>
      </c>
      <c r="AG501" s="287">
        <v>49.556650000000005</v>
      </c>
      <c r="AH501" s="287">
        <v>49.299250000000001</v>
      </c>
      <c r="AI501" s="120"/>
    </row>
    <row r="502" spans="2:38" ht="12.75" customHeight="1">
      <c r="B502" s="211"/>
      <c r="C502" s="211"/>
      <c r="D502" s="105"/>
      <c r="E502" s="105"/>
      <c r="F502" s="105"/>
      <c r="G502" s="105"/>
      <c r="H502" s="105"/>
      <c r="I502" s="105"/>
      <c r="J502" s="105"/>
      <c r="K502" s="105"/>
      <c r="L502" s="105"/>
      <c r="M502" s="105"/>
      <c r="N502" s="105"/>
      <c r="O502" s="105"/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  <c r="AA502" s="105"/>
      <c r="AB502" s="105"/>
      <c r="AC502" s="105"/>
      <c r="AD502" s="105"/>
      <c r="AE502" s="105"/>
      <c r="AF502" s="105"/>
      <c r="AG502" s="220"/>
      <c r="AH502" s="220"/>
      <c r="AI502" s="1"/>
      <c r="AL502" s="22"/>
    </row>
    <row r="503" spans="2:38" ht="13.5" customHeight="1">
      <c r="B503" s="23"/>
      <c r="C503" s="68"/>
      <c r="D503" s="1"/>
      <c r="E503" s="1"/>
      <c r="F503" s="1"/>
      <c r="G503" s="1"/>
      <c r="H503" s="1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2:38" ht="13.5" customHeight="1">
      <c r="B504" s="225" t="s">
        <v>452</v>
      </c>
      <c r="C504" s="77"/>
      <c r="D504" s="78"/>
      <c r="E504" s="78"/>
      <c r="F504" s="78"/>
      <c r="G504" s="78"/>
      <c r="H504" s="78"/>
      <c r="I504" s="110"/>
      <c r="J504" s="110"/>
      <c r="K504" s="110"/>
      <c r="L504" s="110"/>
      <c r="M504" s="110"/>
      <c r="N504" s="110"/>
      <c r="O504" s="110"/>
      <c r="P504" s="110"/>
      <c r="Q504" s="110"/>
      <c r="R504" s="110"/>
      <c r="S504" s="110"/>
      <c r="T504" s="110"/>
      <c r="U504" s="110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2:38" ht="13.5" customHeight="1">
      <c r="B505" s="286" t="s">
        <v>135</v>
      </c>
      <c r="C505" s="126" t="s">
        <v>136</v>
      </c>
      <c r="D505" s="127">
        <v>1990</v>
      </c>
      <c r="E505" s="127">
        <f t="shared" ref="E505" si="619">D505+1</f>
        <v>1991</v>
      </c>
      <c r="F505" s="127">
        <f t="shared" ref="F505" si="620">E505+1</f>
        <v>1992</v>
      </c>
      <c r="G505" s="127">
        <f t="shared" ref="G505" si="621">F505+1</f>
        <v>1993</v>
      </c>
      <c r="H505" s="127">
        <f t="shared" ref="H505" si="622">G505+1</f>
        <v>1994</v>
      </c>
      <c r="I505" s="127">
        <f t="shared" ref="I505" si="623">H505+1</f>
        <v>1995</v>
      </c>
      <c r="J505" s="127">
        <f t="shared" ref="J505" si="624">I505+1</f>
        <v>1996</v>
      </c>
      <c r="K505" s="127">
        <f t="shared" ref="K505" si="625">J505+1</f>
        <v>1997</v>
      </c>
      <c r="L505" s="127">
        <f t="shared" ref="L505" si="626">K505+1</f>
        <v>1998</v>
      </c>
      <c r="M505" s="127">
        <f t="shared" ref="M505" si="627">L505+1</f>
        <v>1999</v>
      </c>
      <c r="N505" s="127">
        <f t="shared" ref="N505" si="628">M505+1</f>
        <v>2000</v>
      </c>
      <c r="O505" s="127">
        <f t="shared" ref="O505" si="629">N505+1</f>
        <v>2001</v>
      </c>
      <c r="P505" s="127">
        <f t="shared" ref="P505" si="630">O505+1</f>
        <v>2002</v>
      </c>
      <c r="Q505" s="127">
        <f t="shared" ref="Q505" si="631">P505+1</f>
        <v>2003</v>
      </c>
      <c r="R505" s="127">
        <f t="shared" ref="R505" si="632">Q505+1</f>
        <v>2004</v>
      </c>
      <c r="S505" s="127">
        <f t="shared" ref="S505" si="633">R505+1</f>
        <v>2005</v>
      </c>
      <c r="T505" s="127">
        <f t="shared" ref="T505" si="634">S505+1</f>
        <v>2006</v>
      </c>
      <c r="U505" s="127">
        <f t="shared" ref="U505" si="635">T505+1</f>
        <v>2007</v>
      </c>
      <c r="V505" s="127">
        <f t="shared" ref="V505" si="636">U505+1</f>
        <v>2008</v>
      </c>
      <c r="W505" s="127">
        <f t="shared" ref="W505" si="637">V505+1</f>
        <v>2009</v>
      </c>
      <c r="X505" s="127">
        <f t="shared" ref="X505" si="638">W505+1</f>
        <v>2010</v>
      </c>
      <c r="Y505" s="127">
        <f t="shared" ref="Y505" si="639">X505+1</f>
        <v>2011</v>
      </c>
      <c r="Z505" s="127">
        <f t="shared" ref="Z505" si="640">Y505+1</f>
        <v>2012</v>
      </c>
      <c r="AA505" s="127">
        <f t="shared" ref="AA505" si="641">Z505+1</f>
        <v>2013</v>
      </c>
      <c r="AB505" s="127">
        <f t="shared" ref="AB505:AH505" si="642">AA505+1</f>
        <v>2014</v>
      </c>
      <c r="AC505" s="127">
        <f t="shared" si="642"/>
        <v>2015</v>
      </c>
      <c r="AD505" s="127">
        <f t="shared" si="642"/>
        <v>2016</v>
      </c>
      <c r="AE505" s="127">
        <f t="shared" si="642"/>
        <v>2017</v>
      </c>
      <c r="AF505" s="127">
        <f t="shared" si="642"/>
        <v>2018</v>
      </c>
      <c r="AG505" s="127">
        <f t="shared" si="642"/>
        <v>2019</v>
      </c>
      <c r="AH505" s="127">
        <f t="shared" si="642"/>
        <v>2020</v>
      </c>
      <c r="AI505" s="1"/>
    </row>
    <row r="506" spans="2:38" ht="15.9" customHeight="1">
      <c r="B506" s="146" t="s">
        <v>391</v>
      </c>
      <c r="C506" s="147" t="s">
        <v>184</v>
      </c>
      <c r="D506" s="302" t="s">
        <v>473</v>
      </c>
      <c r="E506" s="302" t="s">
        <v>473</v>
      </c>
      <c r="F506" s="302" t="s">
        <v>473</v>
      </c>
      <c r="G506" s="302" t="s">
        <v>473</v>
      </c>
      <c r="H506" s="302" t="s">
        <v>473</v>
      </c>
      <c r="I506" s="302" t="s">
        <v>473</v>
      </c>
      <c r="J506" s="302" t="s">
        <v>473</v>
      </c>
      <c r="K506" s="302" t="s">
        <v>473</v>
      </c>
      <c r="L506" s="302" t="s">
        <v>473</v>
      </c>
      <c r="M506" s="302" t="s">
        <v>473</v>
      </c>
      <c r="N506" s="302" t="s">
        <v>473</v>
      </c>
      <c r="O506" s="302">
        <v>5.0999999999999996</v>
      </c>
      <c r="P506" s="302">
        <v>7.9</v>
      </c>
      <c r="Q506" s="302">
        <v>25.5</v>
      </c>
      <c r="R506" s="302">
        <v>48.3</v>
      </c>
      <c r="S506" s="302">
        <v>41</v>
      </c>
      <c r="T506" s="302">
        <v>39.4</v>
      </c>
      <c r="U506" s="302">
        <v>36.200000000000003</v>
      </c>
      <c r="V506" s="302">
        <v>45.87</v>
      </c>
      <c r="W506" s="302">
        <v>27.8</v>
      </c>
      <c r="X506" s="302">
        <v>35.96</v>
      </c>
      <c r="Y506" s="302">
        <v>30.92</v>
      </c>
      <c r="Z506" s="302">
        <v>25.77</v>
      </c>
      <c r="AA506" s="302">
        <v>25.11</v>
      </c>
      <c r="AB506" s="302">
        <v>21.02</v>
      </c>
      <c r="AC506" s="302">
        <v>22.96</v>
      </c>
      <c r="AD506" s="302">
        <v>21.41</v>
      </c>
      <c r="AE506" s="302">
        <v>17.84</v>
      </c>
      <c r="AF506" s="302">
        <v>18.43</v>
      </c>
      <c r="AG506" s="302">
        <v>19.63</v>
      </c>
      <c r="AH506" s="302">
        <v>20.059999999999999</v>
      </c>
      <c r="AI506" s="199"/>
    </row>
    <row r="507" spans="2:38" ht="15.9" customHeight="1">
      <c r="B507" s="146" t="s">
        <v>392</v>
      </c>
      <c r="C507" s="147" t="s">
        <v>184</v>
      </c>
      <c r="D507" s="302" t="s">
        <v>473</v>
      </c>
      <c r="E507" s="302" t="s">
        <v>473</v>
      </c>
      <c r="F507" s="302" t="s">
        <v>473</v>
      </c>
      <c r="G507" s="302" t="s">
        <v>473</v>
      </c>
      <c r="H507" s="302" t="s">
        <v>473</v>
      </c>
      <c r="I507" s="302" t="s">
        <v>473</v>
      </c>
      <c r="J507" s="302" t="s">
        <v>473</v>
      </c>
      <c r="K507" s="302" t="s">
        <v>473</v>
      </c>
      <c r="L507" s="302" t="s">
        <v>473</v>
      </c>
      <c r="M507" s="302" t="s">
        <v>473</v>
      </c>
      <c r="N507" s="302">
        <v>3.6</v>
      </c>
      <c r="O507" s="302">
        <v>6.7</v>
      </c>
      <c r="P507" s="302">
        <v>5.2</v>
      </c>
      <c r="Q507" s="302">
        <v>3.6</v>
      </c>
      <c r="R507" s="302">
        <v>3.5</v>
      </c>
      <c r="S507" s="302">
        <v>2.1</v>
      </c>
      <c r="T507" s="302">
        <v>1.4</v>
      </c>
      <c r="U507" s="302">
        <v>0.71</v>
      </c>
      <c r="V507" s="302">
        <v>9</v>
      </c>
      <c r="W507" s="302">
        <v>1.58</v>
      </c>
      <c r="X507" s="302">
        <v>0.42</v>
      </c>
      <c r="Y507" s="302">
        <v>0.77</v>
      </c>
      <c r="Z507" s="302">
        <v>0.73</v>
      </c>
      <c r="AA507" s="302">
        <v>0.73</v>
      </c>
      <c r="AB507" s="302">
        <v>0.38</v>
      </c>
      <c r="AC507" s="302">
        <v>18.75</v>
      </c>
      <c r="AD507" s="302">
        <v>20.16</v>
      </c>
      <c r="AE507" s="302">
        <v>27.48</v>
      </c>
      <c r="AF507" s="302">
        <v>26.17</v>
      </c>
      <c r="AG507" s="302">
        <v>37.86</v>
      </c>
      <c r="AH507" s="302">
        <v>39.85</v>
      </c>
      <c r="AI507" s="1"/>
    </row>
    <row r="508" spans="2:38" ht="15.9" customHeight="1">
      <c r="B508" s="124" t="s">
        <v>393</v>
      </c>
      <c r="C508" s="137" t="s">
        <v>184</v>
      </c>
      <c r="D508" s="302" t="s">
        <v>473</v>
      </c>
      <c r="E508" s="302" t="s">
        <v>473</v>
      </c>
      <c r="F508" s="302" t="s">
        <v>473</v>
      </c>
      <c r="G508" s="302" t="s">
        <v>473</v>
      </c>
      <c r="H508" s="302" t="s">
        <v>473</v>
      </c>
      <c r="I508" s="302" t="s">
        <v>473</v>
      </c>
      <c r="J508" s="302" t="s">
        <v>473</v>
      </c>
      <c r="K508" s="302" t="s">
        <v>473</v>
      </c>
      <c r="L508" s="302" t="s">
        <v>473</v>
      </c>
      <c r="M508" s="302" t="s">
        <v>473</v>
      </c>
      <c r="N508" s="302" t="s">
        <v>473</v>
      </c>
      <c r="O508" s="302" t="s">
        <v>473</v>
      </c>
      <c r="P508" s="302">
        <v>0.2</v>
      </c>
      <c r="Q508" s="302">
        <v>1.3</v>
      </c>
      <c r="R508" s="302">
        <v>3.1</v>
      </c>
      <c r="S508" s="302">
        <v>1.2</v>
      </c>
      <c r="T508" s="302">
        <v>1.5</v>
      </c>
      <c r="U508" s="302">
        <v>1.347</v>
      </c>
      <c r="V508" s="302">
        <v>1.55</v>
      </c>
      <c r="W508" s="302">
        <v>0.86</v>
      </c>
      <c r="X508" s="302">
        <v>0.8</v>
      </c>
      <c r="Y508" s="302">
        <v>0.86</v>
      </c>
      <c r="Z508" s="302">
        <v>0.8</v>
      </c>
      <c r="AA508" s="302">
        <v>0.77</v>
      </c>
      <c r="AB508" s="302">
        <v>0.54</v>
      </c>
      <c r="AC508" s="302">
        <v>0.70000000000000007</v>
      </c>
      <c r="AD508" s="302">
        <v>0.22999999999999998</v>
      </c>
      <c r="AE508" s="302">
        <v>0.32999999999999996</v>
      </c>
      <c r="AF508" s="302">
        <v>0.32</v>
      </c>
      <c r="AG508" s="302">
        <v>0.09</v>
      </c>
      <c r="AH508" s="302">
        <v>0.02</v>
      </c>
      <c r="AI508" s="1"/>
    </row>
    <row r="509" spans="2:38" ht="15.9" customHeight="1">
      <c r="B509" s="448" t="s">
        <v>421</v>
      </c>
      <c r="C509" s="137" t="s">
        <v>184</v>
      </c>
      <c r="D509" s="302" t="s">
        <v>473</v>
      </c>
      <c r="E509" s="302" t="s">
        <v>473</v>
      </c>
      <c r="F509" s="302" t="s">
        <v>473</v>
      </c>
      <c r="G509" s="302" t="s">
        <v>473</v>
      </c>
      <c r="H509" s="302" t="s">
        <v>473</v>
      </c>
      <c r="I509" s="302" t="s">
        <v>473</v>
      </c>
      <c r="J509" s="302" t="s">
        <v>473</v>
      </c>
      <c r="K509" s="302" t="s">
        <v>473</v>
      </c>
      <c r="L509" s="302" t="s">
        <v>473</v>
      </c>
      <c r="M509" s="302" t="s">
        <v>473</v>
      </c>
      <c r="N509" s="302">
        <v>1.8</v>
      </c>
      <c r="O509" s="302">
        <v>8.1999999999999993</v>
      </c>
      <c r="P509" s="302">
        <v>12.65</v>
      </c>
      <c r="Q509" s="302">
        <v>22.000000000000004</v>
      </c>
      <c r="R509" s="302">
        <v>41.349999999999994</v>
      </c>
      <c r="S509" s="302">
        <v>48.04999999999999</v>
      </c>
      <c r="T509" s="302">
        <v>42.27</v>
      </c>
      <c r="U509" s="302">
        <v>39.307999999999993</v>
      </c>
      <c r="V509" s="302">
        <v>46.44</v>
      </c>
      <c r="W509" s="302">
        <v>42.774999999999999</v>
      </c>
      <c r="X509" s="302">
        <v>33.140000000000008</v>
      </c>
      <c r="Y509" s="302">
        <v>34.294999999999995</v>
      </c>
      <c r="Z509" s="302">
        <v>29.824999999999996</v>
      </c>
      <c r="AA509" s="302">
        <v>26.93</v>
      </c>
      <c r="AB509" s="302">
        <v>23.929999999999996</v>
      </c>
      <c r="AC509" s="302">
        <v>31.695000000000004</v>
      </c>
      <c r="AD509" s="302">
        <v>32.050000000000004</v>
      </c>
      <c r="AE509" s="302">
        <v>43.945000000000007</v>
      </c>
      <c r="AF509" s="302">
        <v>45.410000000000004</v>
      </c>
      <c r="AG509" s="302">
        <v>51.535000000000004</v>
      </c>
      <c r="AH509" s="302">
        <v>59.160000000000004</v>
      </c>
      <c r="AI509" s="1"/>
    </row>
    <row r="510" spans="2:38" ht="15.9" customHeight="1">
      <c r="B510" s="449"/>
      <c r="C510" s="147" t="s">
        <v>252</v>
      </c>
      <c r="D510" s="280" t="s">
        <v>473</v>
      </c>
      <c r="E510" s="280" t="s">
        <v>473</v>
      </c>
      <c r="F510" s="280" t="s">
        <v>473</v>
      </c>
      <c r="G510" s="280" t="s">
        <v>473</v>
      </c>
      <c r="H510" s="280" t="s">
        <v>473</v>
      </c>
      <c r="I510" s="280" t="s">
        <v>473</v>
      </c>
      <c r="J510" s="280" t="s">
        <v>473</v>
      </c>
      <c r="K510" s="280" t="s">
        <v>473</v>
      </c>
      <c r="L510" s="280" t="s">
        <v>473</v>
      </c>
      <c r="M510" s="280" t="s">
        <v>473</v>
      </c>
      <c r="N510" s="287">
        <v>5.7960000000000003</v>
      </c>
      <c r="O510" s="287">
        <v>26.403999999999996</v>
      </c>
      <c r="P510" s="287">
        <v>40.732999999999997</v>
      </c>
      <c r="Q510" s="287">
        <v>70.840000000000018</v>
      </c>
      <c r="R510" s="287">
        <v>133.14699999999996</v>
      </c>
      <c r="S510" s="287">
        <v>154.72099999999998</v>
      </c>
      <c r="T510" s="287">
        <v>136.10940000000002</v>
      </c>
      <c r="U510" s="287">
        <v>126.57175999999998</v>
      </c>
      <c r="V510" s="287">
        <v>149.5368</v>
      </c>
      <c r="W510" s="287">
        <v>137.7355</v>
      </c>
      <c r="X510" s="287">
        <v>106.71080000000002</v>
      </c>
      <c r="Y510" s="287">
        <v>110.42989999999998</v>
      </c>
      <c r="Z510" s="287">
        <v>96.03649999999999</v>
      </c>
      <c r="AA510" s="287">
        <v>86.714600000000004</v>
      </c>
      <c r="AB510" s="287">
        <v>77.054599999999994</v>
      </c>
      <c r="AC510" s="287">
        <v>102.0579</v>
      </c>
      <c r="AD510" s="287">
        <v>135.04679999999999</v>
      </c>
      <c r="AE510" s="287">
        <v>141.50290000000001</v>
      </c>
      <c r="AF510" s="287">
        <v>146.22020000000001</v>
      </c>
      <c r="AG510" s="287">
        <v>165.9427</v>
      </c>
      <c r="AH510" s="287">
        <v>190.49520000000001</v>
      </c>
      <c r="AI510" s="120"/>
    </row>
    <row r="511" spans="2:38" ht="12.75" customHeight="1">
      <c r="B511" s="211"/>
      <c r="C511" s="211"/>
      <c r="D511" s="105"/>
      <c r="E511" s="105"/>
      <c r="F511" s="105"/>
      <c r="G511" s="105"/>
      <c r="H511" s="105"/>
      <c r="I511" s="105"/>
      <c r="J511" s="105"/>
      <c r="K511" s="105"/>
      <c r="L511" s="105"/>
      <c r="M511" s="105"/>
      <c r="N511" s="105"/>
      <c r="O511" s="105"/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  <c r="AA511" s="105"/>
      <c r="AB511" s="105"/>
      <c r="AC511" s="105"/>
      <c r="AD511" s="105"/>
      <c r="AE511" s="105"/>
      <c r="AF511" s="105"/>
      <c r="AG511" s="220"/>
      <c r="AH511" s="220"/>
      <c r="AI511" s="1"/>
      <c r="AL511" s="22"/>
    </row>
    <row r="512" spans="2:38" ht="13.5" customHeight="1">
      <c r="B512" s="23"/>
      <c r="C512" s="2"/>
      <c r="D512" s="1"/>
      <c r="E512" s="1"/>
      <c r="F512" s="1"/>
      <c r="G512" s="1"/>
      <c r="H512" s="1"/>
      <c r="I512" s="107"/>
      <c r="J512" s="107"/>
      <c r="K512" s="107"/>
      <c r="L512" s="107"/>
      <c r="M512" s="107"/>
      <c r="N512" s="107"/>
      <c r="O512" s="107"/>
      <c r="P512" s="107"/>
      <c r="Q512" s="107"/>
      <c r="R512" s="107"/>
      <c r="S512" s="107"/>
      <c r="T512" s="107"/>
      <c r="U512" s="107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2:38" ht="13.5" customHeight="1">
      <c r="B513" s="225" t="s">
        <v>453</v>
      </c>
      <c r="C513" s="6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2:38" ht="15" customHeight="1">
      <c r="B514" s="126" t="s">
        <v>135</v>
      </c>
      <c r="C514" s="126" t="s">
        <v>136</v>
      </c>
      <c r="D514" s="127">
        <v>1990</v>
      </c>
      <c r="E514" s="127">
        <f t="shared" ref="E514:R514" si="643">D514+1</f>
        <v>1991</v>
      </c>
      <c r="F514" s="127">
        <f t="shared" si="643"/>
        <v>1992</v>
      </c>
      <c r="G514" s="127">
        <f t="shared" si="643"/>
        <v>1993</v>
      </c>
      <c r="H514" s="127">
        <f t="shared" si="643"/>
        <v>1994</v>
      </c>
      <c r="I514" s="127">
        <f t="shared" si="643"/>
        <v>1995</v>
      </c>
      <c r="J514" s="127">
        <f t="shared" si="643"/>
        <v>1996</v>
      </c>
      <c r="K514" s="127">
        <f t="shared" si="643"/>
        <v>1997</v>
      </c>
      <c r="L514" s="127">
        <f t="shared" si="643"/>
        <v>1998</v>
      </c>
      <c r="M514" s="127">
        <f t="shared" si="643"/>
        <v>1999</v>
      </c>
      <c r="N514" s="127">
        <f t="shared" si="643"/>
        <v>2000</v>
      </c>
      <c r="O514" s="127">
        <f t="shared" si="643"/>
        <v>2001</v>
      </c>
      <c r="P514" s="127">
        <f t="shared" si="643"/>
        <v>2002</v>
      </c>
      <c r="Q514" s="127">
        <f t="shared" si="643"/>
        <v>2003</v>
      </c>
      <c r="R514" s="127">
        <f t="shared" si="643"/>
        <v>2004</v>
      </c>
      <c r="S514" s="127">
        <f t="shared" ref="S514:AH514" si="644">R514+1</f>
        <v>2005</v>
      </c>
      <c r="T514" s="127">
        <f t="shared" si="644"/>
        <v>2006</v>
      </c>
      <c r="U514" s="127">
        <f t="shared" si="644"/>
        <v>2007</v>
      </c>
      <c r="V514" s="127">
        <f t="shared" si="644"/>
        <v>2008</v>
      </c>
      <c r="W514" s="127">
        <f t="shared" si="644"/>
        <v>2009</v>
      </c>
      <c r="X514" s="127">
        <f t="shared" si="644"/>
        <v>2010</v>
      </c>
      <c r="Y514" s="127">
        <f t="shared" si="644"/>
        <v>2011</v>
      </c>
      <c r="Z514" s="127">
        <f t="shared" si="644"/>
        <v>2012</v>
      </c>
      <c r="AA514" s="127">
        <f t="shared" si="644"/>
        <v>2013</v>
      </c>
      <c r="AB514" s="127">
        <f t="shared" si="644"/>
        <v>2014</v>
      </c>
      <c r="AC514" s="127">
        <f t="shared" si="644"/>
        <v>2015</v>
      </c>
      <c r="AD514" s="127">
        <f t="shared" si="644"/>
        <v>2016</v>
      </c>
      <c r="AE514" s="127">
        <f t="shared" si="644"/>
        <v>2017</v>
      </c>
      <c r="AF514" s="127">
        <f t="shared" si="644"/>
        <v>2018</v>
      </c>
      <c r="AG514" s="127">
        <f t="shared" si="644"/>
        <v>2019</v>
      </c>
      <c r="AH514" s="127">
        <f t="shared" si="644"/>
        <v>2020</v>
      </c>
      <c r="AI514" s="1"/>
    </row>
    <row r="515" spans="2:38" ht="15.9" customHeight="1">
      <c r="B515" s="146" t="s">
        <v>394</v>
      </c>
      <c r="C515" s="137" t="s">
        <v>184</v>
      </c>
      <c r="D515" s="328" t="s">
        <v>473</v>
      </c>
      <c r="E515" s="328" t="s">
        <v>473</v>
      </c>
      <c r="F515" s="328">
        <v>105.4054054054054</v>
      </c>
      <c r="G515" s="328">
        <v>685.1351351351351</v>
      </c>
      <c r="H515" s="328">
        <v>800</v>
      </c>
      <c r="I515" s="328">
        <v>1300</v>
      </c>
      <c r="J515" s="328">
        <v>1905</v>
      </c>
      <c r="K515" s="328">
        <v>2166</v>
      </c>
      <c r="L515" s="328">
        <v>2034.8</v>
      </c>
      <c r="M515" s="328">
        <v>2069.6999999999998</v>
      </c>
      <c r="N515" s="328">
        <v>2044.1</v>
      </c>
      <c r="O515" s="328">
        <v>1826.7</v>
      </c>
      <c r="P515" s="328">
        <v>2002.5</v>
      </c>
      <c r="Q515" s="328">
        <v>1597.9</v>
      </c>
      <c r="R515" s="328">
        <v>1162.0999999999999</v>
      </c>
      <c r="S515" s="328">
        <v>604.4</v>
      </c>
      <c r="T515" s="328">
        <v>360.9</v>
      </c>
      <c r="U515" s="328">
        <v>307.39999999999998</v>
      </c>
      <c r="V515" s="328">
        <v>343.1</v>
      </c>
      <c r="W515" s="328">
        <v>230</v>
      </c>
      <c r="X515" s="328">
        <v>199.92</v>
      </c>
      <c r="Y515" s="328">
        <v>190</v>
      </c>
      <c r="Z515" s="328">
        <v>167.7</v>
      </c>
      <c r="AA515" s="328">
        <v>168</v>
      </c>
      <c r="AB515" s="328">
        <v>223</v>
      </c>
      <c r="AC515" s="328">
        <v>206</v>
      </c>
      <c r="AD515" s="328">
        <v>236</v>
      </c>
      <c r="AE515" s="328">
        <v>193</v>
      </c>
      <c r="AF515" s="328">
        <v>159</v>
      </c>
      <c r="AG515" s="328">
        <v>226</v>
      </c>
      <c r="AH515" s="328">
        <v>246</v>
      </c>
      <c r="AI515" s="199"/>
    </row>
    <row r="516" spans="2:38" ht="15.9" customHeight="1">
      <c r="B516" s="146" t="s">
        <v>395</v>
      </c>
      <c r="C516" s="137" t="s">
        <v>184</v>
      </c>
      <c r="D516" s="328" t="s">
        <v>473</v>
      </c>
      <c r="E516" s="328" t="s">
        <v>473</v>
      </c>
      <c r="F516" s="328" t="s">
        <v>473</v>
      </c>
      <c r="G516" s="328" t="s">
        <v>473</v>
      </c>
      <c r="H516" s="328" t="s">
        <v>473</v>
      </c>
      <c r="I516" s="328" t="s">
        <v>473</v>
      </c>
      <c r="J516" s="328" t="s">
        <v>473</v>
      </c>
      <c r="K516" s="328" t="s">
        <v>473</v>
      </c>
      <c r="L516" s="328">
        <v>98.299999999999727</v>
      </c>
      <c r="M516" s="328">
        <v>92.5</v>
      </c>
      <c r="N516" s="328">
        <v>80.200000000000273</v>
      </c>
      <c r="O516" s="328">
        <v>57.5</v>
      </c>
      <c r="P516" s="328">
        <v>57.5</v>
      </c>
      <c r="Q516" s="328">
        <v>50.399999999999864</v>
      </c>
      <c r="R516" s="328">
        <v>39.600000000000136</v>
      </c>
      <c r="S516" s="328">
        <v>24.899999999999977</v>
      </c>
      <c r="T516" s="328">
        <v>14</v>
      </c>
      <c r="U516" s="328">
        <v>13.200000000000045</v>
      </c>
      <c r="V516" s="328">
        <v>12.799999999999955</v>
      </c>
      <c r="W516" s="328">
        <v>10</v>
      </c>
      <c r="X516" s="328">
        <v>8.0800000000000125</v>
      </c>
      <c r="Y516" s="328">
        <v>7</v>
      </c>
      <c r="Z516" s="328">
        <v>8.3000000000000114</v>
      </c>
      <c r="AA516" s="328">
        <v>7</v>
      </c>
      <c r="AB516" s="328">
        <v>12</v>
      </c>
      <c r="AC516" s="328">
        <v>15</v>
      </c>
      <c r="AD516" s="328">
        <v>22</v>
      </c>
      <c r="AE516" s="328">
        <v>35</v>
      </c>
      <c r="AF516" s="328">
        <v>38.5</v>
      </c>
      <c r="AG516" s="328">
        <v>37</v>
      </c>
      <c r="AH516" s="328">
        <v>48</v>
      </c>
      <c r="AI516" s="1"/>
    </row>
    <row r="517" spans="2:38" ht="15.9" customHeight="1">
      <c r="B517" s="146" t="s">
        <v>396</v>
      </c>
      <c r="C517" s="137" t="s">
        <v>184</v>
      </c>
      <c r="D517" s="328" t="s">
        <v>473</v>
      </c>
      <c r="E517" s="328" t="s">
        <v>473</v>
      </c>
      <c r="F517" s="328">
        <v>52.702702702702702</v>
      </c>
      <c r="G517" s="328">
        <v>342.56756756756755</v>
      </c>
      <c r="H517" s="328">
        <v>400</v>
      </c>
      <c r="I517" s="328">
        <v>650</v>
      </c>
      <c r="J517" s="328">
        <v>952.5</v>
      </c>
      <c r="K517" s="328">
        <v>1083</v>
      </c>
      <c r="L517" s="328">
        <v>1017.4</v>
      </c>
      <c r="M517" s="328">
        <v>1034.8499999999999</v>
      </c>
      <c r="N517" s="328">
        <v>1022.05</v>
      </c>
      <c r="O517" s="328">
        <v>913.35</v>
      </c>
      <c r="P517" s="328">
        <v>1001.25</v>
      </c>
      <c r="Q517" s="328">
        <v>798.95</v>
      </c>
      <c r="R517" s="328">
        <v>581.04999999999995</v>
      </c>
      <c r="S517" s="328">
        <v>302.2</v>
      </c>
      <c r="T517" s="328">
        <v>180.45</v>
      </c>
      <c r="U517" s="328">
        <v>153.69999999999999</v>
      </c>
      <c r="V517" s="328">
        <v>171.55</v>
      </c>
      <c r="W517" s="328">
        <v>115</v>
      </c>
      <c r="X517" s="328">
        <v>99.96</v>
      </c>
      <c r="Y517" s="328">
        <v>95</v>
      </c>
      <c r="Z517" s="328">
        <v>83.85</v>
      </c>
      <c r="AA517" s="328">
        <v>84</v>
      </c>
      <c r="AB517" s="328">
        <v>111.5</v>
      </c>
      <c r="AC517" s="328">
        <v>103</v>
      </c>
      <c r="AD517" s="328">
        <v>118</v>
      </c>
      <c r="AE517" s="328">
        <v>96.5</v>
      </c>
      <c r="AF517" s="328">
        <v>79.5</v>
      </c>
      <c r="AG517" s="328">
        <v>113</v>
      </c>
      <c r="AH517" s="328">
        <v>123</v>
      </c>
      <c r="AI517" s="1"/>
    </row>
    <row r="518" spans="2:38" ht="15.9" customHeight="1">
      <c r="B518" s="146" t="s">
        <v>397</v>
      </c>
      <c r="C518" s="137" t="s">
        <v>184</v>
      </c>
      <c r="D518" s="328" t="s">
        <v>473</v>
      </c>
      <c r="E518" s="328" t="s">
        <v>473</v>
      </c>
      <c r="F518" s="328">
        <v>52.702702702702702</v>
      </c>
      <c r="G518" s="328">
        <v>342.56756756756755</v>
      </c>
      <c r="H518" s="328">
        <v>400</v>
      </c>
      <c r="I518" s="328">
        <v>650</v>
      </c>
      <c r="J518" s="328">
        <v>952.5</v>
      </c>
      <c r="K518" s="328">
        <v>1083</v>
      </c>
      <c r="L518" s="328">
        <v>1017.4</v>
      </c>
      <c r="M518" s="328">
        <v>1034.8499999999999</v>
      </c>
      <c r="N518" s="328">
        <v>1022.05</v>
      </c>
      <c r="O518" s="328">
        <v>913.35</v>
      </c>
      <c r="P518" s="328">
        <v>1001.25</v>
      </c>
      <c r="Q518" s="328">
        <v>798.95</v>
      </c>
      <c r="R518" s="328">
        <v>581.04999999999995</v>
      </c>
      <c r="S518" s="328">
        <v>302.2</v>
      </c>
      <c r="T518" s="328">
        <v>180.45</v>
      </c>
      <c r="U518" s="328">
        <v>153.69999999999999</v>
      </c>
      <c r="V518" s="328">
        <v>171.55</v>
      </c>
      <c r="W518" s="328">
        <v>115</v>
      </c>
      <c r="X518" s="328">
        <v>99.96</v>
      </c>
      <c r="Y518" s="328">
        <v>95</v>
      </c>
      <c r="Z518" s="328">
        <v>83.85</v>
      </c>
      <c r="AA518" s="328">
        <v>84</v>
      </c>
      <c r="AB518" s="328">
        <v>111.5</v>
      </c>
      <c r="AC518" s="328">
        <v>103</v>
      </c>
      <c r="AD518" s="328">
        <v>118</v>
      </c>
      <c r="AE518" s="328">
        <v>96.5</v>
      </c>
      <c r="AF518" s="328">
        <v>79.5</v>
      </c>
      <c r="AG518" s="328">
        <v>113</v>
      </c>
      <c r="AH518" s="328">
        <v>123</v>
      </c>
      <c r="AI518" s="1"/>
    </row>
    <row r="519" spans="2:38" ht="15.9" customHeight="1">
      <c r="B519" s="448" t="s">
        <v>420</v>
      </c>
      <c r="C519" s="137" t="s">
        <v>184</v>
      </c>
      <c r="D519" s="328" t="s">
        <v>473</v>
      </c>
      <c r="E519" s="328" t="s">
        <v>473</v>
      </c>
      <c r="F519" s="328">
        <v>52.702702702702702</v>
      </c>
      <c r="G519" s="328">
        <v>395.27027027027026</v>
      </c>
      <c r="H519" s="328">
        <v>742.56756756756749</v>
      </c>
      <c r="I519" s="328">
        <v>1050</v>
      </c>
      <c r="J519" s="328">
        <v>1602.5</v>
      </c>
      <c r="K519" s="328">
        <v>2035.5</v>
      </c>
      <c r="L519" s="328">
        <v>2198.6999999999998</v>
      </c>
      <c r="M519" s="328">
        <v>2144.75</v>
      </c>
      <c r="N519" s="328">
        <v>2137.1</v>
      </c>
      <c r="O519" s="328">
        <v>1992.9</v>
      </c>
      <c r="P519" s="328">
        <v>1972.1</v>
      </c>
      <c r="Q519" s="328">
        <v>1850.6</v>
      </c>
      <c r="R519" s="328">
        <v>1419.6000000000001</v>
      </c>
      <c r="S519" s="328">
        <v>908.15</v>
      </c>
      <c r="T519" s="328">
        <v>496.65</v>
      </c>
      <c r="U519" s="328">
        <v>347.35</v>
      </c>
      <c r="V519" s="328">
        <v>338.04999999999995</v>
      </c>
      <c r="W519" s="328">
        <v>296.55</v>
      </c>
      <c r="X519" s="328">
        <v>223.04</v>
      </c>
      <c r="Y519" s="328">
        <v>201.95999999999998</v>
      </c>
      <c r="Z519" s="328">
        <v>187.15</v>
      </c>
      <c r="AA519" s="328">
        <v>174.85</v>
      </c>
      <c r="AB519" s="328">
        <v>207.5</v>
      </c>
      <c r="AC519" s="328">
        <v>229.5</v>
      </c>
      <c r="AD519" s="328">
        <v>243</v>
      </c>
      <c r="AE519" s="328">
        <v>249.5</v>
      </c>
      <c r="AF519" s="328">
        <v>214.5</v>
      </c>
      <c r="AG519" s="328">
        <v>229.5</v>
      </c>
      <c r="AH519" s="328">
        <v>284</v>
      </c>
      <c r="AI519" s="1"/>
    </row>
    <row r="520" spans="2:38" ht="15.9" customHeight="1">
      <c r="B520" s="449"/>
      <c r="C520" s="150" t="s">
        <v>230</v>
      </c>
      <c r="D520" s="323" t="s">
        <v>473</v>
      </c>
      <c r="E520" s="323" t="s">
        <v>473</v>
      </c>
      <c r="F520" s="323">
        <v>75.36486486486487</v>
      </c>
      <c r="G520" s="323">
        <v>565.23648648648646</v>
      </c>
      <c r="H520" s="323">
        <v>1061.8716216216214</v>
      </c>
      <c r="I520" s="323">
        <v>1501.5</v>
      </c>
      <c r="J520" s="323">
        <v>2291.5749999999998</v>
      </c>
      <c r="K520" s="323">
        <v>2910.7649999999999</v>
      </c>
      <c r="L520" s="323">
        <v>3144.1409999999996</v>
      </c>
      <c r="M520" s="323">
        <v>3066.9924999999998</v>
      </c>
      <c r="N520" s="323">
        <v>3056.0529999999999</v>
      </c>
      <c r="O520" s="323">
        <v>2849.8470000000002</v>
      </c>
      <c r="P520" s="323">
        <v>2820.1030000000001</v>
      </c>
      <c r="Q520" s="323">
        <v>2646.3580000000002</v>
      </c>
      <c r="R520" s="323">
        <v>2030.0280000000002</v>
      </c>
      <c r="S520" s="323">
        <v>1298.6545000000001</v>
      </c>
      <c r="T520" s="323">
        <v>710.20950000000005</v>
      </c>
      <c r="U520" s="323">
        <v>496.71050000000008</v>
      </c>
      <c r="V520" s="323">
        <v>483.41149999999993</v>
      </c>
      <c r="W520" s="323">
        <v>424.06650000000002</v>
      </c>
      <c r="X520" s="323">
        <v>318.94720000000001</v>
      </c>
      <c r="Y520" s="323">
        <v>288.80279999999999</v>
      </c>
      <c r="Z520" s="323">
        <v>267.62450000000001</v>
      </c>
      <c r="AA520" s="323">
        <v>250.03550000000001</v>
      </c>
      <c r="AB520" s="323">
        <v>296.72500000000002</v>
      </c>
      <c r="AC520" s="323">
        <v>328.185</v>
      </c>
      <c r="AD520" s="323">
        <v>347.49</v>
      </c>
      <c r="AE520" s="323">
        <v>356.78500000000003</v>
      </c>
      <c r="AF520" s="323">
        <v>306.73500000000001</v>
      </c>
      <c r="AG520" s="323">
        <v>328.185</v>
      </c>
      <c r="AH520" s="323">
        <v>406.12</v>
      </c>
      <c r="AI520" s="120"/>
    </row>
    <row r="521" spans="2:38" ht="13.5" customHeight="1">
      <c r="B521" s="228"/>
      <c r="C521" s="21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220"/>
      <c r="AH521" s="220"/>
      <c r="AI521" s="1"/>
      <c r="AL521" s="22"/>
    </row>
    <row r="522" spans="2:38" ht="13.5" customHeight="1">
      <c r="B522" s="23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2:38" ht="13.5" customHeight="1">
      <c r="B523" s="225" t="s">
        <v>454</v>
      </c>
      <c r="C523" s="6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2:38" ht="15" customHeight="1">
      <c r="B524" s="126" t="s">
        <v>135</v>
      </c>
      <c r="C524" s="126" t="s">
        <v>136</v>
      </c>
      <c r="D524" s="127">
        <v>1990</v>
      </c>
      <c r="E524" s="127">
        <f>D524+1</f>
        <v>1991</v>
      </c>
      <c r="F524" s="127">
        <f>E524+1</f>
        <v>1992</v>
      </c>
      <c r="G524" s="127">
        <f>F524+1</f>
        <v>1993</v>
      </c>
      <c r="H524" s="127">
        <f t="shared" ref="H524:R524" si="645">G524+1</f>
        <v>1994</v>
      </c>
      <c r="I524" s="127">
        <f t="shared" si="645"/>
        <v>1995</v>
      </c>
      <c r="J524" s="127">
        <f t="shared" si="645"/>
        <v>1996</v>
      </c>
      <c r="K524" s="127">
        <f t="shared" si="645"/>
        <v>1997</v>
      </c>
      <c r="L524" s="127">
        <f t="shared" si="645"/>
        <v>1998</v>
      </c>
      <c r="M524" s="127">
        <f t="shared" si="645"/>
        <v>1999</v>
      </c>
      <c r="N524" s="127">
        <f t="shared" si="645"/>
        <v>2000</v>
      </c>
      <c r="O524" s="127">
        <f t="shared" si="645"/>
        <v>2001</v>
      </c>
      <c r="P524" s="127">
        <f t="shared" si="645"/>
        <v>2002</v>
      </c>
      <c r="Q524" s="127">
        <f t="shared" si="645"/>
        <v>2003</v>
      </c>
      <c r="R524" s="127">
        <f t="shared" si="645"/>
        <v>2004</v>
      </c>
      <c r="S524" s="127">
        <f t="shared" ref="S524:AH524" si="646">R524+1</f>
        <v>2005</v>
      </c>
      <c r="T524" s="127">
        <f t="shared" si="646"/>
        <v>2006</v>
      </c>
      <c r="U524" s="127">
        <f t="shared" si="646"/>
        <v>2007</v>
      </c>
      <c r="V524" s="127">
        <f t="shared" si="646"/>
        <v>2008</v>
      </c>
      <c r="W524" s="127">
        <f t="shared" si="646"/>
        <v>2009</v>
      </c>
      <c r="X524" s="127">
        <f t="shared" si="646"/>
        <v>2010</v>
      </c>
      <c r="Y524" s="127">
        <f t="shared" si="646"/>
        <v>2011</v>
      </c>
      <c r="Z524" s="127">
        <f t="shared" si="646"/>
        <v>2012</v>
      </c>
      <c r="AA524" s="127">
        <f t="shared" si="646"/>
        <v>2013</v>
      </c>
      <c r="AB524" s="127">
        <f t="shared" si="646"/>
        <v>2014</v>
      </c>
      <c r="AC524" s="127">
        <f t="shared" si="646"/>
        <v>2015</v>
      </c>
      <c r="AD524" s="127">
        <f t="shared" si="646"/>
        <v>2016</v>
      </c>
      <c r="AE524" s="127">
        <f t="shared" si="646"/>
        <v>2017</v>
      </c>
      <c r="AF524" s="127">
        <f t="shared" si="646"/>
        <v>2018</v>
      </c>
      <c r="AG524" s="127">
        <f t="shared" si="646"/>
        <v>2019</v>
      </c>
      <c r="AH524" s="127">
        <f t="shared" si="646"/>
        <v>2020</v>
      </c>
      <c r="AI524" s="1"/>
    </row>
    <row r="525" spans="2:38" ht="15.9" customHeight="1">
      <c r="B525" s="146" t="s">
        <v>394</v>
      </c>
      <c r="C525" s="137" t="s">
        <v>184</v>
      </c>
      <c r="D525" s="151" t="s">
        <v>473</v>
      </c>
      <c r="E525" s="151" t="s">
        <v>473</v>
      </c>
      <c r="F525" s="151" t="s">
        <v>473</v>
      </c>
      <c r="G525" s="151" t="s">
        <v>473</v>
      </c>
      <c r="H525" s="151" t="s">
        <v>473</v>
      </c>
      <c r="I525" s="151" t="s">
        <v>473</v>
      </c>
      <c r="J525" s="151" t="s">
        <v>473</v>
      </c>
      <c r="K525" s="151" t="s">
        <v>473</v>
      </c>
      <c r="L525" s="151" t="s">
        <v>473</v>
      </c>
      <c r="M525" s="151" t="s">
        <v>473</v>
      </c>
      <c r="N525" s="331">
        <v>34.1</v>
      </c>
      <c r="O525" s="331">
        <v>118.5</v>
      </c>
      <c r="P525" s="331">
        <v>189.1</v>
      </c>
      <c r="Q525" s="331">
        <v>552.9</v>
      </c>
      <c r="R525" s="331">
        <v>1076.5999999999999</v>
      </c>
      <c r="S525" s="331">
        <v>1299.5</v>
      </c>
      <c r="T525" s="331">
        <v>1437.7</v>
      </c>
      <c r="U525" s="331">
        <v>1192.5999999999999</v>
      </c>
      <c r="V525" s="331">
        <v>1415.8</v>
      </c>
      <c r="W525" s="331">
        <v>764</v>
      </c>
      <c r="X525" s="331">
        <v>558</v>
      </c>
      <c r="Y525" s="331">
        <v>502</v>
      </c>
      <c r="Z525" s="331">
        <v>542</v>
      </c>
      <c r="AA525" s="331">
        <v>320</v>
      </c>
      <c r="AB525" s="331">
        <v>353</v>
      </c>
      <c r="AC525" s="331">
        <v>279</v>
      </c>
      <c r="AD525" s="331">
        <v>328</v>
      </c>
      <c r="AE525" s="331">
        <v>276</v>
      </c>
      <c r="AF525" s="331">
        <v>226</v>
      </c>
      <c r="AG525" s="331">
        <v>142</v>
      </c>
      <c r="AH525" s="331">
        <v>27</v>
      </c>
      <c r="AI525" s="199"/>
    </row>
    <row r="526" spans="2:38" ht="15.9" customHeight="1">
      <c r="B526" s="146" t="s">
        <v>395</v>
      </c>
      <c r="C526" s="137" t="s">
        <v>184</v>
      </c>
      <c r="D526" s="151" t="s">
        <v>473</v>
      </c>
      <c r="E526" s="151" t="s">
        <v>473</v>
      </c>
      <c r="F526" s="151" t="s">
        <v>473</v>
      </c>
      <c r="G526" s="151" t="s">
        <v>473</v>
      </c>
      <c r="H526" s="151" t="s">
        <v>473</v>
      </c>
      <c r="I526" s="151" t="s">
        <v>473</v>
      </c>
      <c r="J526" s="151" t="s">
        <v>473</v>
      </c>
      <c r="K526" s="151" t="s">
        <v>473</v>
      </c>
      <c r="L526" s="151" t="s">
        <v>473</v>
      </c>
      <c r="M526" s="151" t="s">
        <v>473</v>
      </c>
      <c r="N526" s="331">
        <v>1.1000000000000014</v>
      </c>
      <c r="O526" s="331">
        <v>2.5</v>
      </c>
      <c r="P526" s="331">
        <v>4.9000000000000057</v>
      </c>
      <c r="Q526" s="331">
        <v>27.700000000000045</v>
      </c>
      <c r="R526" s="331">
        <v>23.300000000000182</v>
      </c>
      <c r="S526" s="331">
        <v>28.900000000000091</v>
      </c>
      <c r="T526" s="331">
        <v>40.599999999999909</v>
      </c>
      <c r="U526" s="331">
        <v>123.79999999999995</v>
      </c>
      <c r="V526" s="331">
        <v>380.50000000000023</v>
      </c>
      <c r="W526" s="331">
        <v>494</v>
      </c>
      <c r="X526" s="331">
        <v>638</v>
      </c>
      <c r="Y526" s="331">
        <v>729.5</v>
      </c>
      <c r="Z526" s="331">
        <v>464</v>
      </c>
      <c r="AA526" s="331">
        <v>249</v>
      </c>
      <c r="AB526" s="331">
        <v>185</v>
      </c>
      <c r="AC526" s="331">
        <v>108.5</v>
      </c>
      <c r="AD526" s="331">
        <v>68</v>
      </c>
      <c r="AE526" s="331">
        <v>89</v>
      </c>
      <c r="AF526" s="331">
        <v>75</v>
      </c>
      <c r="AG526" s="331">
        <v>45.5</v>
      </c>
      <c r="AH526" s="331">
        <v>17</v>
      </c>
      <c r="AI526" s="1"/>
    </row>
    <row r="527" spans="2:38" ht="15.9" customHeight="1">
      <c r="B527" s="146" t="s">
        <v>396</v>
      </c>
      <c r="C527" s="137" t="s">
        <v>184</v>
      </c>
      <c r="D527" s="151" t="s">
        <v>473</v>
      </c>
      <c r="E527" s="151" t="s">
        <v>473</v>
      </c>
      <c r="F527" s="151" t="s">
        <v>473</v>
      </c>
      <c r="G527" s="151" t="s">
        <v>473</v>
      </c>
      <c r="H527" s="151" t="s">
        <v>473</v>
      </c>
      <c r="I527" s="151" t="s">
        <v>473</v>
      </c>
      <c r="J527" s="151" t="s">
        <v>473</v>
      </c>
      <c r="K527" s="151" t="s">
        <v>473</v>
      </c>
      <c r="L527" s="151" t="s">
        <v>473</v>
      </c>
      <c r="M527" s="151" t="s">
        <v>473</v>
      </c>
      <c r="N527" s="331">
        <v>17.05</v>
      </c>
      <c r="O527" s="331">
        <v>59.25</v>
      </c>
      <c r="P527" s="331">
        <v>94.55</v>
      </c>
      <c r="Q527" s="331">
        <v>276.45</v>
      </c>
      <c r="R527" s="331">
        <v>538.29999999999995</v>
      </c>
      <c r="S527" s="331">
        <v>649.75</v>
      </c>
      <c r="T527" s="331">
        <v>718.85</v>
      </c>
      <c r="U527" s="331">
        <v>596.29999999999995</v>
      </c>
      <c r="V527" s="331">
        <v>707.9</v>
      </c>
      <c r="W527" s="331">
        <v>382</v>
      </c>
      <c r="X527" s="331">
        <v>279</v>
      </c>
      <c r="Y527" s="331">
        <v>251</v>
      </c>
      <c r="Z527" s="331">
        <v>271</v>
      </c>
      <c r="AA527" s="331">
        <v>160</v>
      </c>
      <c r="AB527" s="331">
        <v>176.5</v>
      </c>
      <c r="AC527" s="331">
        <v>139.5</v>
      </c>
      <c r="AD527" s="331">
        <v>164</v>
      </c>
      <c r="AE527" s="331">
        <v>138</v>
      </c>
      <c r="AF527" s="331">
        <v>113</v>
      </c>
      <c r="AG527" s="331">
        <v>71</v>
      </c>
      <c r="AH527" s="331">
        <v>13.5</v>
      </c>
      <c r="AI527" s="1"/>
    </row>
    <row r="528" spans="2:38" ht="15.9" customHeight="1">
      <c r="B528" s="146" t="s">
        <v>397</v>
      </c>
      <c r="C528" s="137" t="s">
        <v>184</v>
      </c>
      <c r="D528" s="151" t="s">
        <v>473</v>
      </c>
      <c r="E528" s="151" t="s">
        <v>473</v>
      </c>
      <c r="F528" s="151" t="s">
        <v>473</v>
      </c>
      <c r="G528" s="151" t="s">
        <v>473</v>
      </c>
      <c r="H528" s="151" t="s">
        <v>473</v>
      </c>
      <c r="I528" s="151" t="s">
        <v>473</v>
      </c>
      <c r="J528" s="151" t="s">
        <v>473</v>
      </c>
      <c r="K528" s="151" t="s">
        <v>473</v>
      </c>
      <c r="L528" s="151" t="s">
        <v>473</v>
      </c>
      <c r="M528" s="151" t="s">
        <v>473</v>
      </c>
      <c r="N528" s="331">
        <v>17.05</v>
      </c>
      <c r="O528" s="331">
        <v>59.25</v>
      </c>
      <c r="P528" s="331">
        <v>94.55</v>
      </c>
      <c r="Q528" s="331">
        <v>276.45</v>
      </c>
      <c r="R528" s="331">
        <v>538.29999999999995</v>
      </c>
      <c r="S528" s="331">
        <v>649.75</v>
      </c>
      <c r="T528" s="331">
        <v>718.85</v>
      </c>
      <c r="U528" s="331">
        <v>596.29999999999995</v>
      </c>
      <c r="V528" s="331">
        <v>707.9</v>
      </c>
      <c r="W528" s="331">
        <v>382</v>
      </c>
      <c r="X528" s="331">
        <v>279</v>
      </c>
      <c r="Y528" s="331">
        <v>251</v>
      </c>
      <c r="Z528" s="331">
        <v>271</v>
      </c>
      <c r="AA528" s="331">
        <v>160</v>
      </c>
      <c r="AB528" s="331">
        <v>176.5</v>
      </c>
      <c r="AC528" s="331">
        <v>139.5</v>
      </c>
      <c r="AD528" s="331">
        <v>164</v>
      </c>
      <c r="AE528" s="331">
        <v>138</v>
      </c>
      <c r="AF528" s="331">
        <v>113</v>
      </c>
      <c r="AG528" s="331">
        <v>71</v>
      </c>
      <c r="AH528" s="331">
        <v>13.5</v>
      </c>
      <c r="AI528" s="1"/>
    </row>
    <row r="529" spans="2:38" ht="15.9" customHeight="1">
      <c r="B529" s="448" t="s">
        <v>422</v>
      </c>
      <c r="C529" s="137" t="s">
        <v>184</v>
      </c>
      <c r="D529" s="151" t="s">
        <v>473</v>
      </c>
      <c r="E529" s="151" t="s">
        <v>473</v>
      </c>
      <c r="F529" s="151" t="s">
        <v>473</v>
      </c>
      <c r="G529" s="151" t="s">
        <v>473</v>
      </c>
      <c r="H529" s="151" t="s">
        <v>473</v>
      </c>
      <c r="I529" s="151" t="s">
        <v>473</v>
      </c>
      <c r="J529" s="151" t="s">
        <v>473</v>
      </c>
      <c r="K529" s="151" t="s">
        <v>473</v>
      </c>
      <c r="L529" s="151" t="s">
        <v>473</v>
      </c>
      <c r="M529" s="151" t="s">
        <v>473</v>
      </c>
      <c r="N529" s="331">
        <v>18.150000000000002</v>
      </c>
      <c r="O529" s="331">
        <v>78.8</v>
      </c>
      <c r="P529" s="331">
        <v>158.70000000000002</v>
      </c>
      <c r="Q529" s="331">
        <v>398.70000000000005</v>
      </c>
      <c r="R529" s="331">
        <v>838.05000000000018</v>
      </c>
      <c r="S529" s="331">
        <v>1216.95</v>
      </c>
      <c r="T529" s="331">
        <v>1409.1999999999998</v>
      </c>
      <c r="U529" s="331">
        <v>1438.95</v>
      </c>
      <c r="V529" s="331">
        <v>1684.7</v>
      </c>
      <c r="W529" s="331">
        <v>1583.9</v>
      </c>
      <c r="X529" s="331">
        <v>1299</v>
      </c>
      <c r="Y529" s="331">
        <v>1259.5</v>
      </c>
      <c r="Z529" s="331">
        <v>986</v>
      </c>
      <c r="AA529" s="331">
        <v>680</v>
      </c>
      <c r="AB529" s="331">
        <v>521.5</v>
      </c>
      <c r="AC529" s="331">
        <v>424.5</v>
      </c>
      <c r="AD529" s="331">
        <v>371.5</v>
      </c>
      <c r="AE529" s="331">
        <v>391</v>
      </c>
      <c r="AF529" s="331">
        <v>326</v>
      </c>
      <c r="AG529" s="331">
        <v>229.5</v>
      </c>
      <c r="AH529" s="331">
        <v>101.5</v>
      </c>
      <c r="AI529" s="1"/>
    </row>
    <row r="530" spans="2:38" ht="15.9" customHeight="1">
      <c r="B530" s="449"/>
      <c r="C530" s="150" t="s">
        <v>230</v>
      </c>
      <c r="D530" s="337" t="s">
        <v>473</v>
      </c>
      <c r="E530" s="337" t="s">
        <v>473</v>
      </c>
      <c r="F530" s="337" t="s">
        <v>473</v>
      </c>
      <c r="G530" s="337" t="s">
        <v>473</v>
      </c>
      <c r="H530" s="337" t="s">
        <v>473</v>
      </c>
      <c r="I530" s="337" t="s">
        <v>473</v>
      </c>
      <c r="J530" s="337" t="s">
        <v>473</v>
      </c>
      <c r="K530" s="337" t="s">
        <v>473</v>
      </c>
      <c r="L530" s="337" t="s">
        <v>473</v>
      </c>
      <c r="M530" s="337" t="s">
        <v>473</v>
      </c>
      <c r="N530" s="151">
        <v>2.2506000000000004</v>
      </c>
      <c r="O530" s="151">
        <v>9.7711999999999986</v>
      </c>
      <c r="P530" s="151">
        <v>19.678800000000003</v>
      </c>
      <c r="Q530" s="151">
        <v>49.438800000000001</v>
      </c>
      <c r="R530" s="151">
        <v>103.91820000000003</v>
      </c>
      <c r="S530" s="151">
        <v>150.90180000000001</v>
      </c>
      <c r="T530" s="151">
        <v>174.74079999999998</v>
      </c>
      <c r="U530" s="151">
        <v>178.42980000000003</v>
      </c>
      <c r="V530" s="151">
        <v>208.90280000000001</v>
      </c>
      <c r="W530" s="151">
        <v>196.40360000000001</v>
      </c>
      <c r="X530" s="151">
        <v>161.07599999999999</v>
      </c>
      <c r="Y530" s="151">
        <v>156.178</v>
      </c>
      <c r="Z530" s="151">
        <v>122.264</v>
      </c>
      <c r="AA530" s="151">
        <v>84.32</v>
      </c>
      <c r="AB530" s="151">
        <v>64.665999999999997</v>
      </c>
      <c r="AC530" s="151">
        <v>52.637999999999998</v>
      </c>
      <c r="AD530" s="151">
        <v>46.066000000000003</v>
      </c>
      <c r="AE530" s="151">
        <v>48.484000000000002</v>
      </c>
      <c r="AF530" s="151">
        <v>40.423999999999999</v>
      </c>
      <c r="AG530" s="151">
        <v>28.457999999999998</v>
      </c>
      <c r="AH530" s="151">
        <v>12.586</v>
      </c>
      <c r="AI530" s="120"/>
    </row>
    <row r="531" spans="2:38" ht="13.5" customHeight="1">
      <c r="B531" s="228"/>
      <c r="C531" s="21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220"/>
      <c r="AH531" s="220"/>
      <c r="AI531" s="1"/>
      <c r="AL531" s="22"/>
    </row>
    <row r="532" spans="2:38" ht="12" customHeight="1">
      <c r="B532" s="23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2:38" ht="12" customHeight="1">
      <c r="B533" s="225" t="s">
        <v>455</v>
      </c>
      <c r="C533" s="6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2:38" ht="15" customHeight="1">
      <c r="B534" s="126" t="s">
        <v>135</v>
      </c>
      <c r="C534" s="126" t="s">
        <v>136</v>
      </c>
      <c r="D534" s="127">
        <v>1990</v>
      </c>
      <c r="E534" s="127">
        <f>D534+1</f>
        <v>1991</v>
      </c>
      <c r="F534" s="127">
        <f>E534+1</f>
        <v>1992</v>
      </c>
      <c r="G534" s="127">
        <f>F534+1</f>
        <v>1993</v>
      </c>
      <c r="H534" s="127">
        <f t="shared" ref="H534" si="647">G534+1</f>
        <v>1994</v>
      </c>
      <c r="I534" s="127">
        <f t="shared" ref="I534" si="648">H534+1</f>
        <v>1995</v>
      </c>
      <c r="J534" s="127">
        <f t="shared" ref="J534" si="649">I534+1</f>
        <v>1996</v>
      </c>
      <c r="K534" s="127">
        <f t="shared" ref="K534" si="650">J534+1</f>
        <v>1997</v>
      </c>
      <c r="L534" s="127">
        <f t="shared" ref="L534" si="651">K534+1</f>
        <v>1998</v>
      </c>
      <c r="M534" s="127">
        <f t="shared" ref="M534" si="652">L534+1</f>
        <v>1999</v>
      </c>
      <c r="N534" s="127">
        <f t="shared" ref="N534" si="653">M534+1</f>
        <v>2000</v>
      </c>
      <c r="O534" s="127">
        <f t="shared" ref="O534" si="654">N534+1</f>
        <v>2001</v>
      </c>
      <c r="P534" s="127">
        <f t="shared" ref="P534" si="655">O534+1</f>
        <v>2002</v>
      </c>
      <c r="Q534" s="127">
        <f t="shared" ref="Q534" si="656">P534+1</f>
        <v>2003</v>
      </c>
      <c r="R534" s="127">
        <f t="shared" ref="R534" si="657">Q534+1</f>
        <v>2004</v>
      </c>
      <c r="S534" s="127">
        <f t="shared" ref="S534" si="658">R534+1</f>
        <v>2005</v>
      </c>
      <c r="T534" s="127">
        <f t="shared" ref="T534" si="659">S534+1</f>
        <v>2006</v>
      </c>
      <c r="U534" s="127">
        <f t="shared" ref="U534" si="660">T534+1</f>
        <v>2007</v>
      </c>
      <c r="V534" s="127">
        <f t="shared" ref="V534" si="661">U534+1</f>
        <v>2008</v>
      </c>
      <c r="W534" s="127">
        <f t="shared" ref="W534" si="662">V534+1</f>
        <v>2009</v>
      </c>
      <c r="X534" s="127">
        <f t="shared" ref="X534" si="663">W534+1</f>
        <v>2010</v>
      </c>
      <c r="Y534" s="127">
        <f t="shared" ref="Y534" si="664">X534+1</f>
        <v>2011</v>
      </c>
      <c r="Z534" s="127">
        <f t="shared" ref="Z534" si="665">Y534+1</f>
        <v>2012</v>
      </c>
      <c r="AA534" s="127">
        <f t="shared" ref="AA534:AH534" si="666">Z534+1</f>
        <v>2013</v>
      </c>
      <c r="AB534" s="127">
        <f t="shared" si="666"/>
        <v>2014</v>
      </c>
      <c r="AC534" s="127">
        <f t="shared" si="666"/>
        <v>2015</v>
      </c>
      <c r="AD534" s="127">
        <f t="shared" si="666"/>
        <v>2016</v>
      </c>
      <c r="AE534" s="127">
        <f t="shared" si="666"/>
        <v>2017</v>
      </c>
      <c r="AF534" s="127">
        <f t="shared" si="666"/>
        <v>2018</v>
      </c>
      <c r="AG534" s="127">
        <f t="shared" si="666"/>
        <v>2019</v>
      </c>
      <c r="AH534" s="127">
        <f t="shared" si="666"/>
        <v>2020</v>
      </c>
      <c r="AI534" s="1"/>
    </row>
    <row r="535" spans="2:38" ht="15.9" customHeight="1">
      <c r="B535" s="146" t="s">
        <v>394</v>
      </c>
      <c r="C535" s="137" t="s">
        <v>184</v>
      </c>
      <c r="D535" s="338" t="s">
        <v>386</v>
      </c>
      <c r="E535" s="338" t="s">
        <v>386</v>
      </c>
      <c r="F535" s="338" t="s">
        <v>386</v>
      </c>
      <c r="G535" s="338" t="s">
        <v>386</v>
      </c>
      <c r="H535" s="338" t="s">
        <v>386</v>
      </c>
      <c r="I535" s="338" t="s">
        <v>386</v>
      </c>
      <c r="J535" s="338" t="s">
        <v>386</v>
      </c>
      <c r="K535" s="338" t="s">
        <v>386</v>
      </c>
      <c r="L535" s="338" t="s">
        <v>386</v>
      </c>
      <c r="M535" s="338" t="s">
        <v>386</v>
      </c>
      <c r="N535" s="338" t="s">
        <v>386</v>
      </c>
      <c r="O535" s="338" t="s">
        <v>386</v>
      </c>
      <c r="P535" s="338" t="s">
        <v>386</v>
      </c>
      <c r="Q535" s="338" t="s">
        <v>386</v>
      </c>
      <c r="R535" s="338">
        <v>0.29799999999999999</v>
      </c>
      <c r="S535" s="338">
        <v>0.79500000000000004</v>
      </c>
      <c r="T535" s="338">
        <v>0.52800000000000002</v>
      </c>
      <c r="U535" s="338">
        <v>0.59499999999999997</v>
      </c>
      <c r="V535" s="338">
        <v>0.66700000000000004</v>
      </c>
      <c r="W535" s="338">
        <v>0.318</v>
      </c>
      <c r="X535" s="338">
        <v>0.38800000000000001</v>
      </c>
      <c r="Y535" s="338">
        <v>2.0339999999999998</v>
      </c>
      <c r="Z535" s="338">
        <v>1.0940000000000001</v>
      </c>
      <c r="AA535" s="338">
        <v>0.17</v>
      </c>
      <c r="AB535" s="338">
        <v>1.1000000000000001</v>
      </c>
      <c r="AC535" s="338">
        <v>0.27500000000000002</v>
      </c>
      <c r="AD535" s="338" t="s">
        <v>473</v>
      </c>
      <c r="AE535" s="338" t="s">
        <v>473</v>
      </c>
      <c r="AF535" s="338" t="s">
        <v>473</v>
      </c>
      <c r="AG535" s="338" t="s">
        <v>473</v>
      </c>
      <c r="AH535" s="338" t="s">
        <v>473</v>
      </c>
      <c r="AI535" s="199"/>
    </row>
    <row r="536" spans="2:38" ht="15.9" customHeight="1">
      <c r="B536" s="146" t="s">
        <v>395</v>
      </c>
      <c r="C536" s="137" t="s">
        <v>184</v>
      </c>
      <c r="D536" s="338" t="s">
        <v>473</v>
      </c>
      <c r="E536" s="338" t="s">
        <v>473</v>
      </c>
      <c r="F536" s="338" t="s">
        <v>473</v>
      </c>
      <c r="G536" s="338" t="s">
        <v>473</v>
      </c>
      <c r="H536" s="338" t="s">
        <v>473</v>
      </c>
      <c r="I536" s="338" t="s">
        <v>473</v>
      </c>
      <c r="J536" s="338" t="s">
        <v>473</v>
      </c>
      <c r="K536" s="338" t="s">
        <v>473</v>
      </c>
      <c r="L536" s="338" t="s">
        <v>473</v>
      </c>
      <c r="M536" s="338" t="s">
        <v>473</v>
      </c>
      <c r="N536" s="338" t="s">
        <v>473</v>
      </c>
      <c r="O536" s="338" t="s">
        <v>473</v>
      </c>
      <c r="P536" s="338" t="s">
        <v>473</v>
      </c>
      <c r="Q536" s="338" t="s">
        <v>473</v>
      </c>
      <c r="R536" s="338" t="s">
        <v>473</v>
      </c>
      <c r="S536" s="338" t="s">
        <v>473</v>
      </c>
      <c r="T536" s="338" t="s">
        <v>473</v>
      </c>
      <c r="U536" s="338" t="s">
        <v>473</v>
      </c>
      <c r="V536" s="338" t="s">
        <v>473</v>
      </c>
      <c r="W536" s="338" t="s">
        <v>473</v>
      </c>
      <c r="X536" s="338" t="s">
        <v>473</v>
      </c>
      <c r="Y536" s="338" t="s">
        <v>473</v>
      </c>
      <c r="Z536" s="338" t="s">
        <v>473</v>
      </c>
      <c r="AA536" s="338" t="s">
        <v>473</v>
      </c>
      <c r="AB536" s="338" t="s">
        <v>473</v>
      </c>
      <c r="AC536" s="338" t="s">
        <v>473</v>
      </c>
      <c r="AD536" s="338" t="s">
        <v>473</v>
      </c>
      <c r="AE536" s="338" t="s">
        <v>473</v>
      </c>
      <c r="AF536" s="338" t="s">
        <v>473</v>
      </c>
      <c r="AG536" s="338" t="s">
        <v>473</v>
      </c>
      <c r="AH536" s="338" t="s">
        <v>473</v>
      </c>
      <c r="AI536" s="1"/>
    </row>
    <row r="537" spans="2:38" ht="15.9" customHeight="1">
      <c r="B537" s="146" t="s">
        <v>396</v>
      </c>
      <c r="C537" s="137" t="s">
        <v>184</v>
      </c>
      <c r="D537" s="338" t="s">
        <v>473</v>
      </c>
      <c r="E537" s="338" t="s">
        <v>473</v>
      </c>
      <c r="F537" s="338" t="s">
        <v>473</v>
      </c>
      <c r="G537" s="338" t="s">
        <v>473</v>
      </c>
      <c r="H537" s="338" t="s">
        <v>473</v>
      </c>
      <c r="I537" s="338" t="s">
        <v>473</v>
      </c>
      <c r="J537" s="338" t="s">
        <v>473</v>
      </c>
      <c r="K537" s="338" t="s">
        <v>473</v>
      </c>
      <c r="L537" s="338" t="s">
        <v>473</v>
      </c>
      <c r="M537" s="338" t="s">
        <v>473</v>
      </c>
      <c r="N537" s="338" t="s">
        <v>473</v>
      </c>
      <c r="O537" s="338" t="s">
        <v>473</v>
      </c>
      <c r="P537" s="338" t="s">
        <v>473</v>
      </c>
      <c r="Q537" s="338" t="s">
        <v>473</v>
      </c>
      <c r="R537" s="338">
        <v>0.14899999999999999</v>
      </c>
      <c r="S537" s="338">
        <v>0.39750000000000002</v>
      </c>
      <c r="T537" s="338">
        <v>0.26400000000000001</v>
      </c>
      <c r="U537" s="338">
        <v>0.29749999999999999</v>
      </c>
      <c r="V537" s="338">
        <v>0.33350000000000002</v>
      </c>
      <c r="W537" s="338">
        <v>0.159</v>
      </c>
      <c r="X537" s="338">
        <v>0.19400000000000001</v>
      </c>
      <c r="Y537" s="338">
        <v>1.0169999999999999</v>
      </c>
      <c r="Z537" s="338">
        <v>0.54700000000000004</v>
      </c>
      <c r="AA537" s="338">
        <v>8.5000000000000006E-2</v>
      </c>
      <c r="AB537" s="338">
        <v>0.55000000000000004</v>
      </c>
      <c r="AC537" s="338">
        <v>0.13750000000000001</v>
      </c>
      <c r="AD537" s="338" t="s">
        <v>473</v>
      </c>
      <c r="AE537" s="338" t="s">
        <v>473</v>
      </c>
      <c r="AF537" s="338" t="s">
        <v>473</v>
      </c>
      <c r="AG537" s="338" t="s">
        <v>473</v>
      </c>
      <c r="AH537" s="338" t="s">
        <v>473</v>
      </c>
      <c r="AI537" s="1"/>
    </row>
    <row r="538" spans="2:38" ht="15.9" customHeight="1">
      <c r="B538" s="146" t="s">
        <v>397</v>
      </c>
      <c r="C538" s="137" t="s">
        <v>184</v>
      </c>
      <c r="D538" s="338" t="s">
        <v>473</v>
      </c>
      <c r="E538" s="338" t="s">
        <v>473</v>
      </c>
      <c r="F538" s="338" t="s">
        <v>473</v>
      </c>
      <c r="G538" s="338" t="s">
        <v>473</v>
      </c>
      <c r="H538" s="338" t="s">
        <v>473</v>
      </c>
      <c r="I538" s="338" t="s">
        <v>473</v>
      </c>
      <c r="J538" s="338" t="s">
        <v>473</v>
      </c>
      <c r="K538" s="338" t="s">
        <v>473</v>
      </c>
      <c r="L538" s="338" t="s">
        <v>473</v>
      </c>
      <c r="M538" s="338" t="s">
        <v>473</v>
      </c>
      <c r="N538" s="338" t="s">
        <v>473</v>
      </c>
      <c r="O538" s="338" t="s">
        <v>473</v>
      </c>
      <c r="P538" s="338" t="s">
        <v>473</v>
      </c>
      <c r="Q538" s="338" t="s">
        <v>473</v>
      </c>
      <c r="R538" s="338">
        <v>0.14899999999999999</v>
      </c>
      <c r="S538" s="338">
        <v>0.39750000000000002</v>
      </c>
      <c r="T538" s="338">
        <v>0.26400000000000001</v>
      </c>
      <c r="U538" s="338">
        <v>0.29749999999999999</v>
      </c>
      <c r="V538" s="338">
        <v>0.33350000000000002</v>
      </c>
      <c r="W538" s="338">
        <v>0.159</v>
      </c>
      <c r="X538" s="338">
        <v>0.19400000000000001</v>
      </c>
      <c r="Y538" s="338">
        <v>1.0169999999999999</v>
      </c>
      <c r="Z538" s="338">
        <v>0.54700000000000004</v>
      </c>
      <c r="AA538" s="338">
        <v>8.5000000000000006E-2</v>
      </c>
      <c r="AB538" s="338">
        <v>0.55000000000000004</v>
      </c>
      <c r="AC538" s="338">
        <v>0.13750000000000001</v>
      </c>
      <c r="AD538" s="338" t="s">
        <v>473</v>
      </c>
      <c r="AE538" s="338" t="s">
        <v>473</v>
      </c>
      <c r="AF538" s="338" t="s">
        <v>473</v>
      </c>
      <c r="AG538" s="338" t="s">
        <v>473</v>
      </c>
      <c r="AH538" s="338" t="s">
        <v>473</v>
      </c>
      <c r="AI538" s="1"/>
    </row>
    <row r="539" spans="2:38" ht="15.9" customHeight="1">
      <c r="B539" s="448" t="s">
        <v>423</v>
      </c>
      <c r="C539" s="137" t="s">
        <v>184</v>
      </c>
      <c r="D539" s="338" t="s">
        <v>473</v>
      </c>
      <c r="E539" s="338" t="s">
        <v>473</v>
      </c>
      <c r="F539" s="338" t="s">
        <v>473</v>
      </c>
      <c r="G539" s="338" t="s">
        <v>473</v>
      </c>
      <c r="H539" s="338" t="s">
        <v>473</v>
      </c>
      <c r="I539" s="338" t="s">
        <v>473</v>
      </c>
      <c r="J539" s="338" t="s">
        <v>473</v>
      </c>
      <c r="K539" s="338" t="s">
        <v>473</v>
      </c>
      <c r="L539" s="338" t="s">
        <v>473</v>
      </c>
      <c r="M539" s="338" t="s">
        <v>473</v>
      </c>
      <c r="N539" s="338" t="s">
        <v>473</v>
      </c>
      <c r="O539" s="338" t="s">
        <v>473</v>
      </c>
      <c r="P539" s="338" t="s">
        <v>473</v>
      </c>
      <c r="Q539" s="338" t="s">
        <v>473</v>
      </c>
      <c r="R539" s="338">
        <v>0.14899999999999999</v>
      </c>
      <c r="S539" s="338">
        <v>0.54649999999999999</v>
      </c>
      <c r="T539" s="338">
        <v>0.66149999999999998</v>
      </c>
      <c r="U539" s="338">
        <v>0.5615</v>
      </c>
      <c r="V539" s="338">
        <v>0.63100000000000001</v>
      </c>
      <c r="W539" s="338">
        <v>0.49250000000000005</v>
      </c>
      <c r="X539" s="338">
        <v>0.35299999999999998</v>
      </c>
      <c r="Y539" s="338">
        <v>1.2109999999999999</v>
      </c>
      <c r="Z539" s="338">
        <v>1.5640000000000001</v>
      </c>
      <c r="AA539" s="338">
        <v>0.63200000000000001</v>
      </c>
      <c r="AB539" s="338">
        <v>0.63500000000000001</v>
      </c>
      <c r="AC539" s="338">
        <v>0.6875</v>
      </c>
      <c r="AD539" s="338">
        <v>0.13750000000000001</v>
      </c>
      <c r="AE539" s="338" t="s">
        <v>473</v>
      </c>
      <c r="AF539" s="338" t="s">
        <v>473</v>
      </c>
      <c r="AG539" s="338" t="s">
        <v>473</v>
      </c>
      <c r="AH539" s="338" t="s">
        <v>473</v>
      </c>
      <c r="AI539" s="1"/>
    </row>
    <row r="540" spans="2:38" ht="15.9" customHeight="1">
      <c r="B540" s="449"/>
      <c r="C540" s="150" t="s">
        <v>230</v>
      </c>
      <c r="D540" s="338" t="s">
        <v>473</v>
      </c>
      <c r="E540" s="338" t="s">
        <v>473</v>
      </c>
      <c r="F540" s="338" t="s">
        <v>473</v>
      </c>
      <c r="G540" s="338" t="s">
        <v>473</v>
      </c>
      <c r="H540" s="338" t="s">
        <v>473</v>
      </c>
      <c r="I540" s="338" t="s">
        <v>473</v>
      </c>
      <c r="J540" s="338" t="s">
        <v>473</v>
      </c>
      <c r="K540" s="338" t="s">
        <v>473</v>
      </c>
      <c r="L540" s="338" t="s">
        <v>473</v>
      </c>
      <c r="M540" s="338" t="s">
        <v>473</v>
      </c>
      <c r="N540" s="338" t="s">
        <v>473</v>
      </c>
      <c r="O540" s="338" t="s">
        <v>473</v>
      </c>
      <c r="P540" s="338" t="s">
        <v>473</v>
      </c>
      <c r="Q540" s="338" t="s">
        <v>473</v>
      </c>
      <c r="R540" s="339">
        <v>0.15347</v>
      </c>
      <c r="S540" s="340">
        <v>0.56289500000000003</v>
      </c>
      <c r="T540" s="340">
        <v>0.68134499999999998</v>
      </c>
      <c r="U540" s="340">
        <v>0.578345</v>
      </c>
      <c r="V540" s="340">
        <v>0.6499299999999999</v>
      </c>
      <c r="W540" s="340">
        <v>0.50727500000000003</v>
      </c>
      <c r="X540" s="339">
        <v>0.36358999999999997</v>
      </c>
      <c r="Y540" s="340">
        <v>1.2473299999999998</v>
      </c>
      <c r="Z540" s="340">
        <v>1.6109200000000001</v>
      </c>
      <c r="AA540" s="340">
        <v>0.65095999999999998</v>
      </c>
      <c r="AB540" s="340">
        <v>0.65404999999999991</v>
      </c>
      <c r="AC540" s="340">
        <v>0.708125</v>
      </c>
      <c r="AD540" s="339">
        <v>0.141625</v>
      </c>
      <c r="AE540" s="340" t="s">
        <v>473</v>
      </c>
      <c r="AF540" s="340" t="s">
        <v>473</v>
      </c>
      <c r="AG540" s="340" t="s">
        <v>473</v>
      </c>
      <c r="AH540" s="340" t="s">
        <v>473</v>
      </c>
      <c r="AI540" s="120"/>
    </row>
    <row r="541" spans="2:38" ht="13.5" customHeight="1">
      <c r="B541" s="228"/>
      <c r="C541" s="21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220"/>
      <c r="AH541" s="235"/>
      <c r="AI541" s="1"/>
      <c r="AL541" s="22"/>
    </row>
    <row r="542" spans="2:38" ht="12" customHeight="1">
      <c r="B542" s="23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2:38" ht="12" customHeight="1">
      <c r="B543" s="225" t="s">
        <v>456</v>
      </c>
      <c r="C543" s="6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2:38" ht="15" customHeight="1">
      <c r="B544" s="126" t="s">
        <v>135</v>
      </c>
      <c r="C544" s="126" t="s">
        <v>136</v>
      </c>
      <c r="D544" s="127">
        <v>1990</v>
      </c>
      <c r="E544" s="127">
        <f>D544+1</f>
        <v>1991</v>
      </c>
      <c r="F544" s="127">
        <f>E544+1</f>
        <v>1992</v>
      </c>
      <c r="G544" s="127">
        <f>F544+1</f>
        <v>1993</v>
      </c>
      <c r="H544" s="127">
        <f t="shared" ref="H544" si="667">G544+1</f>
        <v>1994</v>
      </c>
      <c r="I544" s="127">
        <f t="shared" ref="I544" si="668">H544+1</f>
        <v>1995</v>
      </c>
      <c r="J544" s="127">
        <f t="shared" ref="J544" si="669">I544+1</f>
        <v>1996</v>
      </c>
      <c r="K544" s="127">
        <f t="shared" ref="K544" si="670">J544+1</f>
        <v>1997</v>
      </c>
      <c r="L544" s="127">
        <f t="shared" ref="L544" si="671">K544+1</f>
        <v>1998</v>
      </c>
      <c r="M544" s="127">
        <f t="shared" ref="M544" si="672">L544+1</f>
        <v>1999</v>
      </c>
      <c r="N544" s="127">
        <f t="shared" ref="N544" si="673">M544+1</f>
        <v>2000</v>
      </c>
      <c r="O544" s="127">
        <f t="shared" ref="O544" si="674">N544+1</f>
        <v>2001</v>
      </c>
      <c r="P544" s="127">
        <f t="shared" ref="P544" si="675">O544+1</f>
        <v>2002</v>
      </c>
      <c r="Q544" s="127">
        <f t="shared" ref="Q544" si="676">P544+1</f>
        <v>2003</v>
      </c>
      <c r="R544" s="127">
        <f t="shared" ref="R544" si="677">Q544+1</f>
        <v>2004</v>
      </c>
      <c r="S544" s="127">
        <f t="shared" ref="S544" si="678">R544+1</f>
        <v>2005</v>
      </c>
      <c r="T544" s="127">
        <f t="shared" ref="T544" si="679">S544+1</f>
        <v>2006</v>
      </c>
      <c r="U544" s="127">
        <f t="shared" ref="U544" si="680">T544+1</f>
        <v>2007</v>
      </c>
      <c r="V544" s="127">
        <f t="shared" ref="V544" si="681">U544+1</f>
        <v>2008</v>
      </c>
      <c r="W544" s="127">
        <f t="shared" ref="W544" si="682">V544+1</f>
        <v>2009</v>
      </c>
      <c r="X544" s="127">
        <f t="shared" ref="X544" si="683">W544+1</f>
        <v>2010</v>
      </c>
      <c r="Y544" s="127">
        <f t="shared" ref="Y544" si="684">X544+1</f>
        <v>2011</v>
      </c>
      <c r="Z544" s="127">
        <f t="shared" ref="Z544" si="685">Y544+1</f>
        <v>2012</v>
      </c>
      <c r="AA544" s="127">
        <f t="shared" ref="AA544:AH544" si="686">Z544+1</f>
        <v>2013</v>
      </c>
      <c r="AB544" s="127">
        <f t="shared" si="686"/>
        <v>2014</v>
      </c>
      <c r="AC544" s="127">
        <f t="shared" si="686"/>
        <v>2015</v>
      </c>
      <c r="AD544" s="127">
        <f t="shared" si="686"/>
        <v>2016</v>
      </c>
      <c r="AE544" s="127">
        <f t="shared" si="686"/>
        <v>2017</v>
      </c>
      <c r="AF544" s="127">
        <f t="shared" si="686"/>
        <v>2018</v>
      </c>
      <c r="AG544" s="127">
        <f t="shared" si="686"/>
        <v>2019</v>
      </c>
      <c r="AH544" s="127">
        <f t="shared" si="686"/>
        <v>2020</v>
      </c>
      <c r="AI544" s="1"/>
    </row>
    <row r="545" spans="2:38" ht="15.9" customHeight="1">
      <c r="B545" s="146" t="s">
        <v>394</v>
      </c>
      <c r="C545" s="137" t="s">
        <v>184</v>
      </c>
      <c r="D545" s="338" t="s">
        <v>386</v>
      </c>
      <c r="E545" s="338" t="s">
        <v>386</v>
      </c>
      <c r="F545" s="338" t="s">
        <v>386</v>
      </c>
      <c r="G545" s="338" t="s">
        <v>386</v>
      </c>
      <c r="H545" s="338" t="s">
        <v>386</v>
      </c>
      <c r="I545" s="338" t="s">
        <v>386</v>
      </c>
      <c r="J545" s="338" t="s">
        <v>386</v>
      </c>
      <c r="K545" s="338" t="s">
        <v>386</v>
      </c>
      <c r="L545" s="338" t="s">
        <v>386</v>
      </c>
      <c r="M545" s="338" t="s">
        <v>386</v>
      </c>
      <c r="N545" s="338" t="s">
        <v>386</v>
      </c>
      <c r="O545" s="338" t="s">
        <v>386</v>
      </c>
      <c r="P545" s="338" t="s">
        <v>386</v>
      </c>
      <c r="Q545" s="338" t="s">
        <v>386</v>
      </c>
      <c r="R545" s="338">
        <v>0.36499999999999999</v>
      </c>
      <c r="S545" s="338">
        <v>1.115</v>
      </c>
      <c r="T545" s="338">
        <v>1.5429999999999999</v>
      </c>
      <c r="U545" s="338">
        <v>1.476</v>
      </c>
      <c r="V545" s="338">
        <v>0.56000000000000005</v>
      </c>
      <c r="W545" s="338" t="s">
        <v>386</v>
      </c>
      <c r="X545" s="338" t="s">
        <v>386</v>
      </c>
      <c r="Y545" s="338" t="s">
        <v>386</v>
      </c>
      <c r="Z545" s="338">
        <v>0.27400000000000002</v>
      </c>
      <c r="AA545" s="338" t="s">
        <v>386</v>
      </c>
      <c r="AB545" s="338">
        <v>0.24399999999999999</v>
      </c>
      <c r="AC545" s="338">
        <v>0.24</v>
      </c>
      <c r="AD545" s="338" t="s">
        <v>473</v>
      </c>
      <c r="AE545" s="338" t="s">
        <v>473</v>
      </c>
      <c r="AF545" s="338" t="s">
        <v>473</v>
      </c>
      <c r="AG545" s="338" t="s">
        <v>473</v>
      </c>
      <c r="AH545" s="338" t="s">
        <v>473</v>
      </c>
      <c r="AI545" s="199"/>
    </row>
    <row r="546" spans="2:38" ht="15.9" customHeight="1">
      <c r="B546" s="146" t="s">
        <v>395</v>
      </c>
      <c r="C546" s="137" t="s">
        <v>184</v>
      </c>
      <c r="D546" s="338" t="s">
        <v>473</v>
      </c>
      <c r="E546" s="338" t="s">
        <v>473</v>
      </c>
      <c r="F546" s="338" t="s">
        <v>473</v>
      </c>
      <c r="G546" s="338" t="s">
        <v>473</v>
      </c>
      <c r="H546" s="338" t="s">
        <v>473</v>
      </c>
      <c r="I546" s="338" t="s">
        <v>473</v>
      </c>
      <c r="J546" s="338" t="s">
        <v>473</v>
      </c>
      <c r="K546" s="338" t="s">
        <v>473</v>
      </c>
      <c r="L546" s="338" t="s">
        <v>473</v>
      </c>
      <c r="M546" s="338" t="s">
        <v>473</v>
      </c>
      <c r="N546" s="338" t="s">
        <v>473</v>
      </c>
      <c r="O546" s="338" t="s">
        <v>473</v>
      </c>
      <c r="P546" s="338" t="s">
        <v>473</v>
      </c>
      <c r="Q546" s="338" t="s">
        <v>473</v>
      </c>
      <c r="R546" s="338" t="s">
        <v>473</v>
      </c>
      <c r="S546" s="338" t="s">
        <v>473</v>
      </c>
      <c r="T546" s="338" t="s">
        <v>473</v>
      </c>
      <c r="U546" s="338" t="s">
        <v>473</v>
      </c>
      <c r="V546" s="338" t="s">
        <v>473</v>
      </c>
      <c r="W546" s="338" t="s">
        <v>473</v>
      </c>
      <c r="X546" s="338" t="s">
        <v>473</v>
      </c>
      <c r="Y546" s="338" t="s">
        <v>473</v>
      </c>
      <c r="Z546" s="338" t="s">
        <v>473</v>
      </c>
      <c r="AA546" s="338" t="s">
        <v>473</v>
      </c>
      <c r="AB546" s="338" t="s">
        <v>473</v>
      </c>
      <c r="AC546" s="338" t="s">
        <v>473</v>
      </c>
      <c r="AD546" s="338" t="s">
        <v>473</v>
      </c>
      <c r="AE546" s="338" t="s">
        <v>473</v>
      </c>
      <c r="AF546" s="338" t="s">
        <v>473</v>
      </c>
      <c r="AG546" s="338" t="s">
        <v>473</v>
      </c>
      <c r="AH546" s="338" t="s">
        <v>473</v>
      </c>
      <c r="AI546" s="1"/>
    </row>
    <row r="547" spans="2:38" ht="15.9" customHeight="1">
      <c r="B547" s="146" t="s">
        <v>396</v>
      </c>
      <c r="C547" s="137" t="s">
        <v>184</v>
      </c>
      <c r="D547" s="338" t="s">
        <v>473</v>
      </c>
      <c r="E547" s="338" t="s">
        <v>473</v>
      </c>
      <c r="F547" s="338" t="s">
        <v>473</v>
      </c>
      <c r="G547" s="338" t="s">
        <v>473</v>
      </c>
      <c r="H547" s="338" t="s">
        <v>473</v>
      </c>
      <c r="I547" s="338" t="s">
        <v>473</v>
      </c>
      <c r="J547" s="338" t="s">
        <v>473</v>
      </c>
      <c r="K547" s="338" t="s">
        <v>473</v>
      </c>
      <c r="L547" s="338" t="s">
        <v>473</v>
      </c>
      <c r="M547" s="338" t="s">
        <v>473</v>
      </c>
      <c r="N547" s="338" t="s">
        <v>473</v>
      </c>
      <c r="O547" s="338" t="s">
        <v>473</v>
      </c>
      <c r="P547" s="338" t="s">
        <v>473</v>
      </c>
      <c r="Q547" s="338" t="s">
        <v>473</v>
      </c>
      <c r="R547" s="338">
        <v>0.1825</v>
      </c>
      <c r="S547" s="338">
        <v>0.5575</v>
      </c>
      <c r="T547" s="338">
        <v>0.77149999999999996</v>
      </c>
      <c r="U547" s="338">
        <v>0.73799999999999999</v>
      </c>
      <c r="V547" s="338">
        <v>0.28000000000000003</v>
      </c>
      <c r="W547" s="338" t="s">
        <v>473</v>
      </c>
      <c r="X547" s="338" t="s">
        <v>473</v>
      </c>
      <c r="Y547" s="338" t="s">
        <v>473</v>
      </c>
      <c r="Z547" s="338">
        <v>0.13700000000000001</v>
      </c>
      <c r="AA547" s="338" t="s">
        <v>473</v>
      </c>
      <c r="AB547" s="338">
        <v>0.122</v>
      </c>
      <c r="AC547" s="338">
        <v>0.12</v>
      </c>
      <c r="AD547" s="338" t="s">
        <v>473</v>
      </c>
      <c r="AE547" s="338" t="s">
        <v>473</v>
      </c>
      <c r="AF547" s="338" t="s">
        <v>473</v>
      </c>
      <c r="AG547" s="338" t="s">
        <v>473</v>
      </c>
      <c r="AH547" s="338" t="s">
        <v>473</v>
      </c>
      <c r="AI547" s="1"/>
    </row>
    <row r="548" spans="2:38" ht="15.9" customHeight="1">
      <c r="B548" s="146" t="s">
        <v>397</v>
      </c>
      <c r="C548" s="137" t="s">
        <v>184</v>
      </c>
      <c r="D548" s="338" t="s">
        <v>473</v>
      </c>
      <c r="E548" s="338" t="s">
        <v>473</v>
      </c>
      <c r="F548" s="338" t="s">
        <v>473</v>
      </c>
      <c r="G548" s="338" t="s">
        <v>473</v>
      </c>
      <c r="H548" s="338" t="s">
        <v>473</v>
      </c>
      <c r="I548" s="338" t="s">
        <v>473</v>
      </c>
      <c r="J548" s="338" t="s">
        <v>473</v>
      </c>
      <c r="K548" s="338" t="s">
        <v>473</v>
      </c>
      <c r="L548" s="338" t="s">
        <v>473</v>
      </c>
      <c r="M548" s="338" t="s">
        <v>473</v>
      </c>
      <c r="N548" s="338" t="s">
        <v>473</v>
      </c>
      <c r="O548" s="338" t="s">
        <v>473</v>
      </c>
      <c r="P548" s="338" t="s">
        <v>473</v>
      </c>
      <c r="Q548" s="338" t="s">
        <v>473</v>
      </c>
      <c r="R548" s="338">
        <v>0.1825</v>
      </c>
      <c r="S548" s="338">
        <v>0.5575</v>
      </c>
      <c r="T548" s="338">
        <v>0.77149999999999996</v>
      </c>
      <c r="U548" s="338">
        <v>0.73799999999999999</v>
      </c>
      <c r="V548" s="338">
        <v>0.28000000000000003</v>
      </c>
      <c r="W548" s="338" t="s">
        <v>473</v>
      </c>
      <c r="X548" s="338" t="s">
        <v>473</v>
      </c>
      <c r="Y548" s="338" t="s">
        <v>473</v>
      </c>
      <c r="Z548" s="338">
        <v>0.13700000000000001</v>
      </c>
      <c r="AA548" s="338" t="s">
        <v>473</v>
      </c>
      <c r="AB548" s="338">
        <v>0.122</v>
      </c>
      <c r="AC548" s="338">
        <v>0.12</v>
      </c>
      <c r="AD548" s="338" t="s">
        <v>473</v>
      </c>
      <c r="AE548" s="338" t="s">
        <v>473</v>
      </c>
      <c r="AF548" s="338" t="s">
        <v>473</v>
      </c>
      <c r="AG548" s="338" t="s">
        <v>473</v>
      </c>
      <c r="AH548" s="338" t="s">
        <v>473</v>
      </c>
      <c r="AI548" s="1"/>
    </row>
    <row r="549" spans="2:38" ht="15.9" customHeight="1">
      <c r="B549" s="448" t="s">
        <v>424</v>
      </c>
      <c r="C549" s="137" t="s">
        <v>184</v>
      </c>
      <c r="D549" s="338" t="s">
        <v>473</v>
      </c>
      <c r="E549" s="338" t="s">
        <v>473</v>
      </c>
      <c r="F549" s="338" t="s">
        <v>473</v>
      </c>
      <c r="G549" s="338" t="s">
        <v>473</v>
      </c>
      <c r="H549" s="338" t="s">
        <v>473</v>
      </c>
      <c r="I549" s="338" t="s">
        <v>473</v>
      </c>
      <c r="J549" s="338" t="s">
        <v>473</v>
      </c>
      <c r="K549" s="338" t="s">
        <v>473</v>
      </c>
      <c r="L549" s="338" t="s">
        <v>473</v>
      </c>
      <c r="M549" s="338" t="s">
        <v>473</v>
      </c>
      <c r="N549" s="338" t="s">
        <v>473</v>
      </c>
      <c r="O549" s="338" t="s">
        <v>473</v>
      </c>
      <c r="P549" s="338" t="s">
        <v>473</v>
      </c>
      <c r="Q549" s="338" t="s">
        <v>473</v>
      </c>
      <c r="R549" s="338">
        <v>0.1825</v>
      </c>
      <c r="S549" s="338">
        <v>0.74</v>
      </c>
      <c r="T549" s="338">
        <v>1.329</v>
      </c>
      <c r="U549" s="338">
        <v>1.5095000000000001</v>
      </c>
      <c r="V549" s="338">
        <v>1.018</v>
      </c>
      <c r="W549" s="338">
        <v>0.28000000000000003</v>
      </c>
      <c r="X549" s="338" t="s">
        <v>473</v>
      </c>
      <c r="Y549" s="338" t="s">
        <v>473</v>
      </c>
      <c r="Z549" s="338">
        <v>0.13700000000000001</v>
      </c>
      <c r="AA549" s="338">
        <v>0.13700000000000001</v>
      </c>
      <c r="AB549" s="338">
        <v>0.122</v>
      </c>
      <c r="AC549" s="338">
        <v>0.24199999999999999</v>
      </c>
      <c r="AD549" s="338">
        <v>0.12</v>
      </c>
      <c r="AE549" s="338" t="s">
        <v>473</v>
      </c>
      <c r="AF549" s="338" t="s">
        <v>473</v>
      </c>
      <c r="AG549" s="338" t="s">
        <v>473</v>
      </c>
      <c r="AH549" s="338" t="s">
        <v>473</v>
      </c>
      <c r="AI549" s="1"/>
    </row>
    <row r="550" spans="2:38" ht="15.9" customHeight="1">
      <c r="B550" s="449"/>
      <c r="C550" s="150" t="s">
        <v>230</v>
      </c>
      <c r="D550" s="340" t="s">
        <v>473</v>
      </c>
      <c r="E550" s="340" t="s">
        <v>473</v>
      </c>
      <c r="F550" s="340" t="s">
        <v>473</v>
      </c>
      <c r="G550" s="340" t="s">
        <v>473</v>
      </c>
      <c r="H550" s="340" t="s">
        <v>473</v>
      </c>
      <c r="I550" s="340" t="s">
        <v>473</v>
      </c>
      <c r="J550" s="340" t="s">
        <v>473</v>
      </c>
      <c r="K550" s="340" t="s">
        <v>473</v>
      </c>
      <c r="L550" s="340" t="s">
        <v>473</v>
      </c>
      <c r="M550" s="340" t="s">
        <v>473</v>
      </c>
      <c r="N550" s="340" t="s">
        <v>473</v>
      </c>
      <c r="O550" s="340" t="s">
        <v>473</v>
      </c>
      <c r="P550" s="340" t="s">
        <v>473</v>
      </c>
      <c r="Q550" s="340" t="s">
        <v>473</v>
      </c>
      <c r="R550" s="339">
        <v>0.14490500000000001</v>
      </c>
      <c r="S550" s="340">
        <v>0.58755999999999997</v>
      </c>
      <c r="T550" s="340">
        <v>1.0552259999999998</v>
      </c>
      <c r="U550" s="340">
        <v>1.1985430000000001</v>
      </c>
      <c r="V550" s="340">
        <v>0.80829200000000001</v>
      </c>
      <c r="W550" s="339">
        <v>0.22232000000000002</v>
      </c>
      <c r="X550" s="340" t="s">
        <v>473</v>
      </c>
      <c r="Y550" s="340" t="s">
        <v>473</v>
      </c>
      <c r="Z550" s="339">
        <v>0.108778</v>
      </c>
      <c r="AA550" s="339">
        <v>0.108778</v>
      </c>
      <c r="AB550" s="339">
        <v>9.6867999999999996E-2</v>
      </c>
      <c r="AC550" s="339">
        <v>0.19214799999999999</v>
      </c>
      <c r="AD550" s="339">
        <v>9.5280000000000004E-2</v>
      </c>
      <c r="AE550" s="340" t="s">
        <v>473</v>
      </c>
      <c r="AF550" s="340" t="s">
        <v>473</v>
      </c>
      <c r="AG550" s="340" t="s">
        <v>473</v>
      </c>
      <c r="AH550" s="340" t="s">
        <v>473</v>
      </c>
      <c r="AI550" s="120"/>
    </row>
    <row r="551" spans="2:38" ht="13.5" customHeight="1">
      <c r="B551" s="228"/>
      <c r="C551" s="21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220"/>
      <c r="AH551" s="235"/>
      <c r="AI551" s="1"/>
      <c r="AL551" s="22"/>
    </row>
    <row r="552" spans="2:38" ht="12" customHeight="1">
      <c r="B552" s="71"/>
      <c r="C552" s="73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2:38" ht="12" customHeight="1">
      <c r="B553" s="225" t="s">
        <v>457</v>
      </c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2:38" ht="15" customHeight="1">
      <c r="B554" s="126" t="s">
        <v>135</v>
      </c>
      <c r="C554" s="126" t="s">
        <v>136</v>
      </c>
      <c r="D554" s="127">
        <v>1990</v>
      </c>
      <c r="E554" s="127">
        <f t="shared" ref="E554:AH554" si="687">D554+1</f>
        <v>1991</v>
      </c>
      <c r="F554" s="127">
        <f t="shared" si="687"/>
        <v>1992</v>
      </c>
      <c r="G554" s="127">
        <f t="shared" si="687"/>
        <v>1993</v>
      </c>
      <c r="H554" s="127">
        <f t="shared" si="687"/>
        <v>1994</v>
      </c>
      <c r="I554" s="127">
        <f t="shared" si="687"/>
        <v>1995</v>
      </c>
      <c r="J554" s="127">
        <f t="shared" si="687"/>
        <v>1996</v>
      </c>
      <c r="K554" s="127">
        <f t="shared" si="687"/>
        <v>1997</v>
      </c>
      <c r="L554" s="127">
        <f t="shared" si="687"/>
        <v>1998</v>
      </c>
      <c r="M554" s="127">
        <f t="shared" si="687"/>
        <v>1999</v>
      </c>
      <c r="N554" s="127">
        <f t="shared" si="687"/>
        <v>2000</v>
      </c>
      <c r="O554" s="127">
        <f t="shared" si="687"/>
        <v>2001</v>
      </c>
      <c r="P554" s="127">
        <f t="shared" si="687"/>
        <v>2002</v>
      </c>
      <c r="Q554" s="127">
        <f t="shared" si="687"/>
        <v>2003</v>
      </c>
      <c r="R554" s="127">
        <f t="shared" si="687"/>
        <v>2004</v>
      </c>
      <c r="S554" s="127">
        <f t="shared" si="687"/>
        <v>2005</v>
      </c>
      <c r="T554" s="127">
        <f t="shared" si="687"/>
        <v>2006</v>
      </c>
      <c r="U554" s="127">
        <f t="shared" si="687"/>
        <v>2007</v>
      </c>
      <c r="V554" s="127">
        <f t="shared" si="687"/>
        <v>2008</v>
      </c>
      <c r="W554" s="127">
        <f t="shared" si="687"/>
        <v>2009</v>
      </c>
      <c r="X554" s="127">
        <f t="shared" si="687"/>
        <v>2010</v>
      </c>
      <c r="Y554" s="127">
        <f t="shared" si="687"/>
        <v>2011</v>
      </c>
      <c r="Z554" s="127">
        <f t="shared" si="687"/>
        <v>2012</v>
      </c>
      <c r="AA554" s="127">
        <f t="shared" si="687"/>
        <v>2013</v>
      </c>
      <c r="AB554" s="127">
        <f t="shared" si="687"/>
        <v>2014</v>
      </c>
      <c r="AC554" s="127">
        <f t="shared" si="687"/>
        <v>2015</v>
      </c>
      <c r="AD554" s="127">
        <f t="shared" si="687"/>
        <v>2016</v>
      </c>
      <c r="AE554" s="127">
        <f t="shared" si="687"/>
        <v>2017</v>
      </c>
      <c r="AF554" s="127">
        <f t="shared" si="687"/>
        <v>2018</v>
      </c>
      <c r="AG554" s="127">
        <f t="shared" si="687"/>
        <v>2019</v>
      </c>
      <c r="AH554" s="127">
        <f t="shared" si="687"/>
        <v>2020</v>
      </c>
      <c r="AI554" s="1"/>
    </row>
    <row r="555" spans="2:38" ht="15.9" customHeight="1">
      <c r="B555" s="91" t="s">
        <v>398</v>
      </c>
      <c r="C555" s="137" t="s">
        <v>399</v>
      </c>
      <c r="D555" s="128">
        <v>0</v>
      </c>
      <c r="E555" s="128">
        <v>0</v>
      </c>
      <c r="F555" s="128">
        <v>0</v>
      </c>
      <c r="G555" s="128">
        <v>0</v>
      </c>
      <c r="H555" s="128">
        <v>0</v>
      </c>
      <c r="I555" s="128">
        <v>0</v>
      </c>
      <c r="J555" s="128">
        <v>0</v>
      </c>
      <c r="K555" s="128">
        <v>0</v>
      </c>
      <c r="L555" s="128">
        <v>0</v>
      </c>
      <c r="M555" s="128">
        <v>0</v>
      </c>
      <c r="N555" s="128">
        <v>0</v>
      </c>
      <c r="O555" s="128">
        <v>0</v>
      </c>
      <c r="P555" s="128">
        <v>0</v>
      </c>
      <c r="Q555" s="128">
        <v>5</v>
      </c>
      <c r="R555" s="128">
        <v>9</v>
      </c>
      <c r="S555" s="128">
        <v>12</v>
      </c>
      <c r="T555" s="128">
        <v>17</v>
      </c>
      <c r="U555" s="128">
        <v>33</v>
      </c>
      <c r="V555" s="128">
        <v>48</v>
      </c>
      <c r="W555" s="128">
        <v>81</v>
      </c>
      <c r="X555" s="128">
        <v>121</v>
      </c>
      <c r="Y555" s="128">
        <v>170</v>
      </c>
      <c r="Z555" s="128">
        <v>192</v>
      </c>
      <c r="AA555" s="128">
        <v>216</v>
      </c>
      <c r="AB555" s="128">
        <v>234</v>
      </c>
      <c r="AC555" s="128">
        <v>246</v>
      </c>
      <c r="AD555" s="128">
        <v>259</v>
      </c>
      <c r="AE555" s="128">
        <v>268</v>
      </c>
      <c r="AF555" s="128">
        <v>272</v>
      </c>
      <c r="AG555" s="128">
        <v>283</v>
      </c>
      <c r="AH555" s="128">
        <v>292</v>
      </c>
      <c r="AI555" s="199"/>
    </row>
    <row r="556" spans="2:38" ht="15.9" customHeight="1">
      <c r="B556" s="91" t="s">
        <v>400</v>
      </c>
      <c r="C556" s="137" t="s">
        <v>401</v>
      </c>
      <c r="D556" s="128">
        <v>0</v>
      </c>
      <c r="E556" s="128">
        <v>0</v>
      </c>
      <c r="F556" s="128">
        <v>0</v>
      </c>
      <c r="G556" s="128">
        <v>0</v>
      </c>
      <c r="H556" s="128">
        <v>0</v>
      </c>
      <c r="I556" s="128">
        <v>0</v>
      </c>
      <c r="J556" s="128">
        <v>0</v>
      </c>
      <c r="K556" s="128">
        <v>0</v>
      </c>
      <c r="L556" s="128">
        <v>0</v>
      </c>
      <c r="M556" s="128">
        <v>0</v>
      </c>
      <c r="N556" s="128">
        <v>0</v>
      </c>
      <c r="O556" s="128">
        <v>0</v>
      </c>
      <c r="P556" s="128">
        <v>0</v>
      </c>
      <c r="Q556" s="128">
        <v>672.6335945599875</v>
      </c>
      <c r="R556" s="128">
        <v>672.6335945599875</v>
      </c>
      <c r="S556" s="128">
        <v>672.6335945599875</v>
      </c>
      <c r="T556" s="128">
        <v>672.6335945599875</v>
      </c>
      <c r="U556" s="128">
        <v>672.6335945599875</v>
      </c>
      <c r="V556" s="128">
        <v>672.6335945599875</v>
      </c>
      <c r="W556" s="128">
        <v>672.6335945599875</v>
      </c>
      <c r="X556" s="128">
        <v>672.6335945599875</v>
      </c>
      <c r="Y556" s="128">
        <v>672.6335945599875</v>
      </c>
      <c r="Z556" s="128">
        <v>653.1910112359551</v>
      </c>
      <c r="AA556" s="128">
        <v>677.75757575757575</v>
      </c>
      <c r="AB556" s="128">
        <v>712.51923076923072</v>
      </c>
      <c r="AC556" s="128">
        <v>698.57943925233644</v>
      </c>
      <c r="AD556" s="128">
        <v>691.875</v>
      </c>
      <c r="AE556" s="128">
        <v>601.87931034482756</v>
      </c>
      <c r="AF556" s="128">
        <v>601.87931034482756</v>
      </c>
      <c r="AG556" s="128">
        <v>601.87931034482756</v>
      </c>
      <c r="AH556" s="128">
        <v>601.87931034482756</v>
      </c>
      <c r="AI556" s="1"/>
    </row>
    <row r="557" spans="2:38" ht="13.5" customHeight="1">
      <c r="B557" s="211"/>
      <c r="C557" s="228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220"/>
      <c r="AH557" s="235"/>
      <c r="AI557" s="1"/>
      <c r="AL557" s="22"/>
    </row>
    <row r="558" spans="2:38" ht="12" customHeight="1">
      <c r="B558" s="71"/>
      <c r="C558" s="73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2:38" ht="13.5" customHeight="1">
      <c r="B559" s="225" t="s">
        <v>458</v>
      </c>
      <c r="C559" s="73"/>
      <c r="D559" s="111"/>
      <c r="E559" s="111"/>
      <c r="F559" s="111"/>
      <c r="G559" s="111"/>
      <c r="H559" s="111"/>
      <c r="I559" s="111"/>
      <c r="J559" s="111"/>
      <c r="K559" s="111"/>
      <c r="L559" s="111"/>
      <c r="M559" s="111"/>
      <c r="N559" s="111"/>
      <c r="O559" s="111"/>
      <c r="P559" s="111"/>
      <c r="Q559" s="111"/>
      <c r="R559" s="111"/>
      <c r="S559" s="111"/>
      <c r="T559" s="111"/>
      <c r="U559" s="111"/>
      <c r="V559" s="111"/>
      <c r="W559" s="111"/>
      <c r="X559" s="111"/>
      <c r="Y559" s="111"/>
      <c r="Z559" s="111"/>
      <c r="AA559" s="111"/>
      <c r="AB559" s="111"/>
      <c r="AC559" s="111"/>
      <c r="AD559" s="111"/>
      <c r="AE559" s="111"/>
      <c r="AF559" s="111"/>
      <c r="AG559" s="111"/>
      <c r="AH559" s="111"/>
      <c r="AI559" s="1"/>
    </row>
    <row r="560" spans="2:38" ht="15" customHeight="1">
      <c r="B560" s="126" t="s">
        <v>135</v>
      </c>
      <c r="C560" s="126" t="s">
        <v>136</v>
      </c>
      <c r="D560" s="127">
        <v>1990</v>
      </c>
      <c r="E560" s="127">
        <f t="shared" ref="E560" si="688">D560+1</f>
        <v>1991</v>
      </c>
      <c r="F560" s="127">
        <f t="shared" ref="F560" si="689">E560+1</f>
        <v>1992</v>
      </c>
      <c r="G560" s="127">
        <f t="shared" ref="G560" si="690">F560+1</f>
        <v>1993</v>
      </c>
      <c r="H560" s="127">
        <f t="shared" ref="H560" si="691">G560+1</f>
        <v>1994</v>
      </c>
      <c r="I560" s="127">
        <f t="shared" ref="I560" si="692">H560+1</f>
        <v>1995</v>
      </c>
      <c r="J560" s="127">
        <f t="shared" ref="J560" si="693">I560+1</f>
        <v>1996</v>
      </c>
      <c r="K560" s="127">
        <f t="shared" ref="K560" si="694">J560+1</f>
        <v>1997</v>
      </c>
      <c r="L560" s="127">
        <f t="shared" ref="L560" si="695">K560+1</f>
        <v>1998</v>
      </c>
      <c r="M560" s="127">
        <f t="shared" ref="M560" si="696">L560+1</f>
        <v>1999</v>
      </c>
      <c r="N560" s="127">
        <f t="shared" ref="N560" si="697">M560+1</f>
        <v>2000</v>
      </c>
      <c r="O560" s="127">
        <f t="shared" ref="O560" si="698">N560+1</f>
        <v>2001</v>
      </c>
      <c r="P560" s="127">
        <f t="shared" ref="P560" si="699">O560+1</f>
        <v>2002</v>
      </c>
      <c r="Q560" s="127">
        <f t="shared" ref="Q560" si="700">P560+1</f>
        <v>2003</v>
      </c>
      <c r="R560" s="127">
        <f t="shared" ref="R560" si="701">Q560+1</f>
        <v>2004</v>
      </c>
      <c r="S560" s="127">
        <f t="shared" ref="S560" si="702">R560+1</f>
        <v>2005</v>
      </c>
      <c r="T560" s="127">
        <f t="shared" ref="T560" si="703">S560+1</f>
        <v>2006</v>
      </c>
      <c r="U560" s="127">
        <f t="shared" ref="U560" si="704">T560+1</f>
        <v>2007</v>
      </c>
      <c r="V560" s="127">
        <f t="shared" ref="V560" si="705">U560+1</f>
        <v>2008</v>
      </c>
      <c r="W560" s="127">
        <f t="shared" ref="W560" si="706">V560+1</f>
        <v>2009</v>
      </c>
      <c r="X560" s="127">
        <f t="shared" ref="X560" si="707">W560+1</f>
        <v>2010</v>
      </c>
      <c r="Y560" s="127">
        <f t="shared" ref="Y560" si="708">X560+1</f>
        <v>2011</v>
      </c>
      <c r="Z560" s="127">
        <f t="shared" ref="Z560" si="709">Y560+1</f>
        <v>2012</v>
      </c>
      <c r="AA560" s="127">
        <f t="shared" ref="AA560:AH560" si="710">Z560+1</f>
        <v>2013</v>
      </c>
      <c r="AB560" s="127">
        <f t="shared" si="710"/>
        <v>2014</v>
      </c>
      <c r="AC560" s="127">
        <f t="shared" si="710"/>
        <v>2015</v>
      </c>
      <c r="AD560" s="127">
        <f t="shared" si="710"/>
        <v>2016</v>
      </c>
      <c r="AE560" s="127">
        <f t="shared" si="710"/>
        <v>2017</v>
      </c>
      <c r="AF560" s="127">
        <f t="shared" si="710"/>
        <v>2018</v>
      </c>
      <c r="AG560" s="127">
        <f t="shared" si="710"/>
        <v>2019</v>
      </c>
      <c r="AH560" s="127">
        <f t="shared" si="710"/>
        <v>2020</v>
      </c>
      <c r="AI560" s="1"/>
    </row>
    <row r="561" spans="2:38" ht="15.9" customHeight="1">
      <c r="B561" s="222" t="s">
        <v>402</v>
      </c>
      <c r="C561" s="150" t="s">
        <v>230</v>
      </c>
      <c r="D561" s="292">
        <v>7047.272727272727</v>
      </c>
      <c r="E561" s="292">
        <v>7876.363636363636</v>
      </c>
      <c r="F561" s="292">
        <v>8705.454545454546</v>
      </c>
      <c r="G561" s="292">
        <v>8705.454545454546</v>
      </c>
      <c r="H561" s="292">
        <v>8290.9090909090919</v>
      </c>
      <c r="I561" s="292">
        <v>9120</v>
      </c>
      <c r="J561" s="292">
        <v>9576</v>
      </c>
      <c r="K561" s="292">
        <v>8093.9999999999991</v>
      </c>
      <c r="L561" s="292">
        <v>7394.04</v>
      </c>
      <c r="M561" s="292">
        <v>3990</v>
      </c>
      <c r="N561" s="292">
        <v>2291.1719999999991</v>
      </c>
      <c r="O561" s="292">
        <v>1588.8604518828458</v>
      </c>
      <c r="P561" s="292">
        <v>1291.4597322175732</v>
      </c>
      <c r="Q561" s="292">
        <v>971.74649372384886</v>
      </c>
      <c r="R561" s="292">
        <v>767.37740585774213</v>
      </c>
      <c r="S561" s="292">
        <v>523.0949623430962</v>
      </c>
      <c r="T561" s="292">
        <v>438.4084167364025</v>
      </c>
      <c r="U561" s="292">
        <v>459.44384937238442</v>
      </c>
      <c r="V561" s="292">
        <v>423.44560669456217</v>
      </c>
      <c r="W561" s="292">
        <v>250.79999999999995</v>
      </c>
      <c r="X561" s="292">
        <v>157.32000000000025</v>
      </c>
      <c r="Y561" s="292">
        <v>168.71999999999974</v>
      </c>
      <c r="Z561" s="292">
        <v>145.92000000000056</v>
      </c>
      <c r="AA561" s="292">
        <v>125.4</v>
      </c>
      <c r="AB561" s="292">
        <v>136.80000000000015</v>
      </c>
      <c r="AC561" s="292">
        <v>163.43040000000084</v>
      </c>
      <c r="AD561" s="292">
        <v>179.07120000000006</v>
      </c>
      <c r="AE561" s="292">
        <v>141.36000000000001</v>
      </c>
      <c r="AF561" s="292">
        <v>118.56</v>
      </c>
      <c r="AG561" s="292">
        <v>112.40399999999948</v>
      </c>
      <c r="AH561" s="292">
        <v>99.544799999999867</v>
      </c>
      <c r="AI561" s="199"/>
    </row>
    <row r="562" spans="2:38" ht="15.9" customHeight="1">
      <c r="B562" s="222" t="s">
        <v>403</v>
      </c>
      <c r="C562" s="147" t="s">
        <v>230</v>
      </c>
      <c r="D562" s="292">
        <v>1065.1952727272726</v>
      </c>
      <c r="E562" s="292">
        <v>1190.5123636363635</v>
      </c>
      <c r="F562" s="292">
        <v>1315.8294545454544</v>
      </c>
      <c r="G562" s="292">
        <v>1315.8294545454544</v>
      </c>
      <c r="H562" s="292">
        <v>1253.1709090909089</v>
      </c>
      <c r="I562" s="292">
        <v>1378.4879999999998</v>
      </c>
      <c r="J562" s="292">
        <v>1659.8399999999997</v>
      </c>
      <c r="K562" s="292">
        <v>1884.6479999999999</v>
      </c>
      <c r="L562" s="292">
        <v>1428.42</v>
      </c>
      <c r="M562" s="292">
        <v>867.03820920502108</v>
      </c>
      <c r="N562" s="292">
        <v>618.51820920502098</v>
      </c>
      <c r="O562" s="292">
        <v>534.66000000000008</v>
      </c>
      <c r="P562" s="292">
        <v>325.72041841004182</v>
      </c>
      <c r="Q562" s="292">
        <v>408.12476987447701</v>
      </c>
      <c r="R562" s="292">
        <v>411.62013389121341</v>
      </c>
      <c r="S562" s="292">
        <v>376.32306276150632</v>
      </c>
      <c r="T562" s="292">
        <v>528.53261924686194</v>
      </c>
      <c r="U562" s="292">
        <v>420.50924811715481</v>
      </c>
      <c r="V562" s="292">
        <v>404.66184100418411</v>
      </c>
      <c r="W562" s="292">
        <v>460.34535564853547</v>
      </c>
      <c r="X562" s="292">
        <v>464.90535564853565</v>
      </c>
      <c r="Y562" s="292">
        <v>537.86535564853557</v>
      </c>
      <c r="Z562" s="292">
        <v>572.97735564853554</v>
      </c>
      <c r="AA562" s="292">
        <v>517.34535564853559</v>
      </c>
      <c r="AB562" s="292">
        <v>464.90535564853553</v>
      </c>
      <c r="AC562" s="292">
        <v>446.66535564853558</v>
      </c>
      <c r="AD562" s="292">
        <v>476.30535564853557</v>
      </c>
      <c r="AE562" s="292">
        <v>478.58535564853554</v>
      </c>
      <c r="AF562" s="292">
        <v>453.50535564853556</v>
      </c>
      <c r="AG562" s="292">
        <v>460.34535564853564</v>
      </c>
      <c r="AH562" s="292">
        <v>471.74535564853562</v>
      </c>
      <c r="AI562" s="199"/>
    </row>
    <row r="563" spans="2:38" ht="13.5" customHeight="1">
      <c r="B563" s="211"/>
      <c r="C563" s="211"/>
      <c r="D563" s="1"/>
      <c r="E563" s="1"/>
      <c r="F563" s="1"/>
      <c r="G563" s="1"/>
      <c r="H563" s="1"/>
      <c r="I563" s="108"/>
      <c r="J563" s="108"/>
      <c r="K563" s="108"/>
      <c r="L563" s="108"/>
      <c r="M563" s="108"/>
      <c r="N563" s="108"/>
      <c r="O563" s="108"/>
      <c r="P563" s="108"/>
      <c r="Q563" s="108"/>
      <c r="R563" s="108"/>
      <c r="S563" s="108"/>
      <c r="T563" s="108"/>
      <c r="U563" s="108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220"/>
      <c r="AH563" s="220"/>
      <c r="AI563" s="1"/>
      <c r="AL563" s="22"/>
    </row>
    <row r="564" spans="2:38" ht="13.5" customHeight="1">
      <c r="B564" s="23"/>
      <c r="C564" s="24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2:38" ht="13.5" customHeight="1">
      <c r="B565" s="225" t="s">
        <v>459</v>
      </c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2:38" ht="13.5" customHeight="1">
      <c r="B566" s="197" t="s">
        <v>135</v>
      </c>
      <c r="C566" s="195"/>
      <c r="D566" s="127">
        <v>1990</v>
      </c>
      <c r="E566" s="127">
        <f t="shared" ref="E566" si="711">D566+1</f>
        <v>1991</v>
      </c>
      <c r="F566" s="127">
        <f t="shared" ref="F566" si="712">E566+1</f>
        <v>1992</v>
      </c>
      <c r="G566" s="127">
        <f t="shared" ref="G566" si="713">F566+1</f>
        <v>1993</v>
      </c>
      <c r="H566" s="127">
        <f t="shared" ref="H566" si="714">G566+1</f>
        <v>1994</v>
      </c>
      <c r="I566" s="127">
        <f t="shared" ref="I566" si="715">H566+1</f>
        <v>1995</v>
      </c>
      <c r="J566" s="127">
        <f t="shared" ref="J566" si="716">I566+1</f>
        <v>1996</v>
      </c>
      <c r="K566" s="127">
        <f t="shared" ref="K566" si="717">J566+1</f>
        <v>1997</v>
      </c>
      <c r="L566" s="127">
        <f t="shared" ref="L566" si="718">K566+1</f>
        <v>1998</v>
      </c>
      <c r="M566" s="127">
        <f t="shared" ref="M566" si="719">L566+1</f>
        <v>1999</v>
      </c>
      <c r="N566" s="127">
        <f t="shared" ref="N566" si="720">M566+1</f>
        <v>2000</v>
      </c>
      <c r="O566" s="127">
        <f t="shared" ref="O566" si="721">N566+1</f>
        <v>2001</v>
      </c>
      <c r="P566" s="127">
        <f t="shared" ref="P566" si="722">O566+1</f>
        <v>2002</v>
      </c>
      <c r="Q566" s="127">
        <f t="shared" ref="Q566" si="723">P566+1</f>
        <v>2003</v>
      </c>
      <c r="R566" s="127">
        <f t="shared" ref="R566" si="724">Q566+1</f>
        <v>2004</v>
      </c>
      <c r="S566" s="127">
        <f t="shared" ref="S566" si="725">R566+1</f>
        <v>2005</v>
      </c>
      <c r="T566" s="127">
        <f t="shared" ref="T566" si="726">S566+1</f>
        <v>2006</v>
      </c>
      <c r="U566" s="127">
        <f t="shared" ref="U566" si="727">T566+1</f>
        <v>2007</v>
      </c>
      <c r="V566" s="127">
        <f t="shared" ref="V566" si="728">U566+1</f>
        <v>2008</v>
      </c>
      <c r="W566" s="127">
        <f t="shared" ref="W566" si="729">V566+1</f>
        <v>2009</v>
      </c>
      <c r="X566" s="127">
        <f t="shared" ref="X566" si="730">W566+1</f>
        <v>2010</v>
      </c>
      <c r="Y566" s="127">
        <f t="shared" ref="Y566" si="731">X566+1</f>
        <v>2011</v>
      </c>
      <c r="Z566" s="127">
        <f t="shared" ref="Z566" si="732">Y566+1</f>
        <v>2012</v>
      </c>
      <c r="AA566" s="127">
        <f t="shared" ref="AA566:AH566" si="733">Z566+1</f>
        <v>2013</v>
      </c>
      <c r="AB566" s="127">
        <f t="shared" si="733"/>
        <v>2014</v>
      </c>
      <c r="AC566" s="127">
        <f t="shared" si="733"/>
        <v>2015</v>
      </c>
      <c r="AD566" s="127">
        <f t="shared" si="733"/>
        <v>2016</v>
      </c>
      <c r="AE566" s="127">
        <f t="shared" si="733"/>
        <v>2017</v>
      </c>
      <c r="AF566" s="127">
        <f t="shared" si="733"/>
        <v>2018</v>
      </c>
      <c r="AG566" s="127">
        <f t="shared" si="733"/>
        <v>2019</v>
      </c>
      <c r="AH566" s="127">
        <f t="shared" si="733"/>
        <v>2020</v>
      </c>
      <c r="AI566" s="1"/>
    </row>
    <row r="567" spans="2:38" ht="15.9" customHeight="1">
      <c r="B567" s="221" t="s">
        <v>404</v>
      </c>
      <c r="C567" s="196"/>
      <c r="D567" s="166">
        <v>188</v>
      </c>
      <c r="E567" s="166">
        <v>176</v>
      </c>
      <c r="F567" s="166">
        <v>180</v>
      </c>
      <c r="G567" s="166">
        <v>204</v>
      </c>
      <c r="H567" s="166">
        <v>213</v>
      </c>
      <c r="I567" s="166">
        <v>214</v>
      </c>
      <c r="J567" s="166">
        <v>211</v>
      </c>
      <c r="K567" s="166">
        <v>222</v>
      </c>
      <c r="L567" s="166">
        <v>240</v>
      </c>
      <c r="M567" s="166">
        <v>221</v>
      </c>
      <c r="N567" s="166">
        <v>212</v>
      </c>
      <c r="O567" s="166">
        <v>201</v>
      </c>
      <c r="P567" s="166">
        <v>198</v>
      </c>
      <c r="Q567" s="166">
        <v>190</v>
      </c>
      <c r="R567" s="166">
        <v>201</v>
      </c>
      <c r="S567" s="166">
        <v>209</v>
      </c>
      <c r="T567" s="166">
        <v>216</v>
      </c>
      <c r="U567" s="166">
        <v>207</v>
      </c>
      <c r="V567" s="166">
        <v>214</v>
      </c>
      <c r="W567" s="166">
        <v>219</v>
      </c>
      <c r="X567" s="166">
        <v>218</v>
      </c>
      <c r="Y567" s="166">
        <v>216</v>
      </c>
      <c r="Z567" s="166">
        <v>231</v>
      </c>
      <c r="AA567" s="166">
        <v>225</v>
      </c>
      <c r="AB567" s="166">
        <v>222</v>
      </c>
      <c r="AC567" s="166">
        <v>241</v>
      </c>
      <c r="AD567" s="166">
        <v>245</v>
      </c>
      <c r="AE567" s="166">
        <v>242</v>
      </c>
      <c r="AF567" s="166">
        <v>239</v>
      </c>
      <c r="AG567" s="166">
        <v>239</v>
      </c>
      <c r="AH567" s="166">
        <v>239</v>
      </c>
      <c r="AI567" s="199"/>
    </row>
    <row r="568" spans="2:38" ht="15.9" customHeight="1">
      <c r="B568" s="221" t="s">
        <v>405</v>
      </c>
      <c r="C568" s="196"/>
      <c r="D568" s="166">
        <v>143</v>
      </c>
      <c r="E568" s="166">
        <v>134</v>
      </c>
      <c r="F568" s="166">
        <v>144</v>
      </c>
      <c r="G568" s="166">
        <v>156</v>
      </c>
      <c r="H568" s="166">
        <v>161</v>
      </c>
      <c r="I568" s="166">
        <v>164</v>
      </c>
      <c r="J568" s="166">
        <v>168</v>
      </c>
      <c r="K568" s="166">
        <v>160</v>
      </c>
      <c r="L568" s="166">
        <v>148</v>
      </c>
      <c r="M568" s="166">
        <v>148</v>
      </c>
      <c r="N568" s="166">
        <v>145</v>
      </c>
      <c r="O568" s="166">
        <v>147</v>
      </c>
      <c r="P568" s="166">
        <v>159</v>
      </c>
      <c r="Q568" s="166">
        <v>157</v>
      </c>
      <c r="R568" s="166">
        <v>176</v>
      </c>
      <c r="S568" s="166">
        <v>181</v>
      </c>
      <c r="T568" s="166">
        <v>184</v>
      </c>
      <c r="U568" s="166">
        <v>187</v>
      </c>
      <c r="V568" s="166">
        <v>186</v>
      </c>
      <c r="W568" s="166">
        <v>181</v>
      </c>
      <c r="X568" s="166">
        <v>174</v>
      </c>
      <c r="Y568" s="166">
        <v>179</v>
      </c>
      <c r="Z568" s="166">
        <v>184</v>
      </c>
      <c r="AA568" s="166">
        <v>188</v>
      </c>
      <c r="AB568" s="166">
        <v>190</v>
      </c>
      <c r="AC568" s="166">
        <v>193</v>
      </c>
      <c r="AD568" s="166">
        <v>183</v>
      </c>
      <c r="AE568" s="166">
        <v>191</v>
      </c>
      <c r="AF568" s="166">
        <v>198</v>
      </c>
      <c r="AG568" s="166">
        <v>198</v>
      </c>
      <c r="AH568" s="166">
        <v>198</v>
      </c>
      <c r="AI568" s="1"/>
    </row>
    <row r="569" spans="2:38" ht="15.9" customHeight="1">
      <c r="B569" s="221" t="s">
        <v>406</v>
      </c>
      <c r="C569" s="196"/>
      <c r="D569" s="166">
        <v>531</v>
      </c>
      <c r="E569" s="166">
        <v>552</v>
      </c>
      <c r="F569" s="166">
        <v>576</v>
      </c>
      <c r="G569" s="166">
        <v>595</v>
      </c>
      <c r="H569" s="166">
        <v>610</v>
      </c>
      <c r="I569" s="166">
        <v>641</v>
      </c>
      <c r="J569" s="166">
        <v>656</v>
      </c>
      <c r="K569" s="166">
        <v>681</v>
      </c>
      <c r="L569" s="166">
        <v>707</v>
      </c>
      <c r="M569" s="166">
        <v>741</v>
      </c>
      <c r="N569" s="166">
        <v>754</v>
      </c>
      <c r="O569" s="166">
        <v>781</v>
      </c>
      <c r="P569" s="166">
        <v>791</v>
      </c>
      <c r="Q569" s="166">
        <v>802</v>
      </c>
      <c r="R569" s="166">
        <v>838</v>
      </c>
      <c r="S569" s="166">
        <v>857</v>
      </c>
      <c r="T569" s="166">
        <v>874</v>
      </c>
      <c r="U569" s="166">
        <v>905</v>
      </c>
      <c r="V569" s="166">
        <v>922</v>
      </c>
      <c r="W569" s="166">
        <v>936</v>
      </c>
      <c r="X569" s="166">
        <v>926</v>
      </c>
      <c r="Y569" s="166">
        <v>986</v>
      </c>
      <c r="Z569" s="166">
        <v>1028</v>
      </c>
      <c r="AA569" s="166">
        <v>1068</v>
      </c>
      <c r="AB569" s="166">
        <v>1081</v>
      </c>
      <c r="AC569" s="166">
        <v>1108</v>
      </c>
      <c r="AD569" s="166">
        <v>1114</v>
      </c>
      <c r="AE569" s="166">
        <v>1146</v>
      </c>
      <c r="AF569" s="166">
        <v>1132</v>
      </c>
      <c r="AG569" s="166">
        <v>1132</v>
      </c>
      <c r="AH569" s="166">
        <v>1132</v>
      </c>
      <c r="AI569" s="1"/>
    </row>
    <row r="570" spans="2:38" ht="15.9" customHeight="1">
      <c r="B570" s="221" t="s">
        <v>407</v>
      </c>
      <c r="C570" s="196"/>
      <c r="D570" s="166">
        <v>243</v>
      </c>
      <c r="E570" s="166">
        <v>239</v>
      </c>
      <c r="F570" s="166">
        <v>256</v>
      </c>
      <c r="G570" s="166">
        <v>264</v>
      </c>
      <c r="H570" s="166">
        <v>272</v>
      </c>
      <c r="I570" s="166">
        <v>276</v>
      </c>
      <c r="J570" s="166">
        <v>294</v>
      </c>
      <c r="K570" s="166">
        <v>303</v>
      </c>
      <c r="L570" s="166">
        <v>312</v>
      </c>
      <c r="M570" s="166">
        <v>313</v>
      </c>
      <c r="N570" s="166">
        <v>314</v>
      </c>
      <c r="O570" s="166">
        <v>318</v>
      </c>
      <c r="P570" s="166">
        <v>318</v>
      </c>
      <c r="Q570" s="166">
        <v>305</v>
      </c>
      <c r="R570" s="166">
        <v>291</v>
      </c>
      <c r="S570" s="166">
        <v>282</v>
      </c>
      <c r="T570" s="166">
        <v>280.4920744314266</v>
      </c>
      <c r="U570" s="166">
        <v>276.02136457615438</v>
      </c>
      <c r="V570" s="166">
        <v>262.65127498277053</v>
      </c>
      <c r="W570" s="166">
        <v>255.11991729841492</v>
      </c>
      <c r="X570" s="166">
        <v>218.17229496898693</v>
      </c>
      <c r="Y570" s="166">
        <v>214.68297725706412</v>
      </c>
      <c r="Z570" s="166">
        <v>202.53066850447971</v>
      </c>
      <c r="AA570" s="166">
        <v>201.28325292901451</v>
      </c>
      <c r="AB570" s="166">
        <v>197.4596829772571</v>
      </c>
      <c r="AC570" s="166">
        <v>201.40317022742937</v>
      </c>
      <c r="AD570" s="166">
        <v>196.46037215713307</v>
      </c>
      <c r="AE570" s="166">
        <v>192.41075120606479</v>
      </c>
      <c r="AF570" s="166">
        <v>195.6402481047553</v>
      </c>
      <c r="AG570" s="166">
        <v>198.289455547898</v>
      </c>
      <c r="AH570" s="166">
        <v>199.87801516195725</v>
      </c>
      <c r="AI570" s="1"/>
    </row>
    <row r="571" spans="2:38" ht="13.5" customHeight="1">
      <c r="B571" s="228"/>
      <c r="C571" s="21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220"/>
      <c r="AH571" s="220"/>
      <c r="AI571" s="1"/>
      <c r="AL571" s="22"/>
    </row>
    <row r="572" spans="2:38" ht="13.5" customHeight="1">
      <c r="B572" s="23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99"/>
      <c r="AH572" s="199"/>
      <c r="AI572" s="1"/>
      <c r="AL572" s="22"/>
    </row>
    <row r="573" spans="2:38" ht="13.5" customHeight="1">
      <c r="B573" s="225" t="s">
        <v>460</v>
      </c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2:38" ht="15" customHeight="1">
      <c r="B574" s="126" t="s">
        <v>135</v>
      </c>
      <c r="C574" s="126" t="s">
        <v>136</v>
      </c>
      <c r="D574" s="127">
        <v>1990</v>
      </c>
      <c r="E574" s="127">
        <f t="shared" ref="E574" si="734">D574+1</f>
        <v>1991</v>
      </c>
      <c r="F574" s="127">
        <f t="shared" ref="F574" si="735">E574+1</f>
        <v>1992</v>
      </c>
      <c r="G574" s="127">
        <f t="shared" ref="G574" si="736">F574+1</f>
        <v>1993</v>
      </c>
      <c r="H574" s="127">
        <f t="shared" ref="H574" si="737">G574+1</f>
        <v>1994</v>
      </c>
      <c r="I574" s="127">
        <f t="shared" ref="I574" si="738">H574+1</f>
        <v>1995</v>
      </c>
      <c r="J574" s="127">
        <f t="shared" ref="J574" si="739">I574+1</f>
        <v>1996</v>
      </c>
      <c r="K574" s="127">
        <f t="shared" ref="K574" si="740">J574+1</f>
        <v>1997</v>
      </c>
      <c r="L574" s="127">
        <f t="shared" ref="L574" si="741">K574+1</f>
        <v>1998</v>
      </c>
      <c r="M574" s="127">
        <f t="shared" ref="M574" si="742">L574+1</f>
        <v>1999</v>
      </c>
      <c r="N574" s="127">
        <f t="shared" ref="N574" si="743">M574+1</f>
        <v>2000</v>
      </c>
      <c r="O574" s="127">
        <f t="shared" ref="O574" si="744">N574+1</f>
        <v>2001</v>
      </c>
      <c r="P574" s="127">
        <f t="shared" ref="P574" si="745">O574+1</f>
        <v>2002</v>
      </c>
      <c r="Q574" s="127">
        <f t="shared" ref="Q574" si="746">P574+1</f>
        <v>2003</v>
      </c>
      <c r="R574" s="127">
        <f t="shared" ref="R574" si="747">Q574+1</f>
        <v>2004</v>
      </c>
      <c r="S574" s="127">
        <f t="shared" ref="S574" si="748">R574+1</f>
        <v>2005</v>
      </c>
      <c r="T574" s="127">
        <f t="shared" ref="T574" si="749">S574+1</f>
        <v>2006</v>
      </c>
      <c r="U574" s="127">
        <f t="shared" ref="U574" si="750">T574+1</f>
        <v>2007</v>
      </c>
      <c r="V574" s="127">
        <f t="shared" ref="V574" si="751">U574+1</f>
        <v>2008</v>
      </c>
      <c r="W574" s="127">
        <f t="shared" ref="W574" si="752">V574+1</f>
        <v>2009</v>
      </c>
      <c r="X574" s="127">
        <f t="shared" ref="X574" si="753">W574+1</f>
        <v>2010</v>
      </c>
      <c r="Y574" s="127">
        <f t="shared" ref="Y574" si="754">X574+1</f>
        <v>2011</v>
      </c>
      <c r="Z574" s="127">
        <f t="shared" ref="Z574" si="755">Y574+1</f>
        <v>2012</v>
      </c>
      <c r="AA574" s="127">
        <f t="shared" ref="AA574" si="756">Z574+1</f>
        <v>2013</v>
      </c>
      <c r="AB574" s="127">
        <f t="shared" ref="AB574:AH574" si="757">AA574+1</f>
        <v>2014</v>
      </c>
      <c r="AC574" s="127">
        <f t="shared" si="757"/>
        <v>2015</v>
      </c>
      <c r="AD574" s="127">
        <f t="shared" si="757"/>
        <v>2016</v>
      </c>
      <c r="AE574" s="127">
        <f t="shared" si="757"/>
        <v>2017</v>
      </c>
      <c r="AF574" s="127">
        <f t="shared" si="757"/>
        <v>2018</v>
      </c>
      <c r="AG574" s="127">
        <f t="shared" si="757"/>
        <v>2019</v>
      </c>
      <c r="AH574" s="127">
        <f t="shared" si="757"/>
        <v>2020</v>
      </c>
      <c r="AI574" s="1"/>
    </row>
    <row r="575" spans="2:38" ht="18" customHeight="1">
      <c r="B575" s="322" t="s">
        <v>408</v>
      </c>
      <c r="C575" s="137" t="s">
        <v>409</v>
      </c>
      <c r="D575" s="306">
        <v>926030</v>
      </c>
      <c r="E575" s="306">
        <v>1151120</v>
      </c>
      <c r="F575" s="306">
        <v>1332295</v>
      </c>
      <c r="G575" s="306">
        <v>1327950</v>
      </c>
      <c r="H575" s="306">
        <v>1412957</v>
      </c>
      <c r="I575" s="306">
        <v>1411534</v>
      </c>
      <c r="J575" s="306">
        <v>1357862</v>
      </c>
      <c r="K575" s="306">
        <v>1305163</v>
      </c>
      <c r="L575" s="306">
        <v>1216297</v>
      </c>
      <c r="M575" s="306">
        <v>1169460</v>
      </c>
      <c r="N575" s="306">
        <v>1099979</v>
      </c>
      <c r="O575" s="306">
        <v>1108400</v>
      </c>
      <c r="P575" s="306">
        <v>1077581</v>
      </c>
      <c r="Q575" s="306">
        <v>1034947</v>
      </c>
      <c r="R575" s="306">
        <v>959816</v>
      </c>
      <c r="S575" s="306">
        <v>859389</v>
      </c>
      <c r="T575" s="306">
        <v>789558</v>
      </c>
      <c r="U575" s="306">
        <v>519011</v>
      </c>
      <c r="V575" s="306">
        <v>417919</v>
      </c>
      <c r="W575" s="306">
        <v>389749</v>
      </c>
      <c r="X575" s="306">
        <v>320110</v>
      </c>
      <c r="Y575" s="306">
        <v>314155</v>
      </c>
      <c r="Z575" s="306">
        <v>292971</v>
      </c>
      <c r="AA575" s="306">
        <v>253218</v>
      </c>
      <c r="AB575" s="306">
        <v>1111265</v>
      </c>
      <c r="AC575" s="306">
        <v>219011</v>
      </c>
      <c r="AD575" s="306">
        <v>219011</v>
      </c>
      <c r="AE575" s="306">
        <v>234691</v>
      </c>
      <c r="AF575" s="306">
        <v>211842</v>
      </c>
      <c r="AG575" s="306">
        <v>265728</v>
      </c>
      <c r="AH575" s="306">
        <v>283333</v>
      </c>
      <c r="AI575" s="199"/>
    </row>
    <row r="576" spans="2:38" ht="18" customHeight="1">
      <c r="B576" s="146" t="s">
        <v>410</v>
      </c>
      <c r="C576" s="137" t="s">
        <v>409</v>
      </c>
      <c r="D576" s="151" t="s">
        <v>386</v>
      </c>
      <c r="E576" s="151" t="s">
        <v>386</v>
      </c>
      <c r="F576" s="151" t="s">
        <v>386</v>
      </c>
      <c r="G576" s="151" t="s">
        <v>386</v>
      </c>
      <c r="H576" s="151" t="s">
        <v>386</v>
      </c>
      <c r="I576" s="151" t="s">
        <v>386</v>
      </c>
      <c r="J576" s="151" t="s">
        <v>386</v>
      </c>
      <c r="K576" s="151" t="s">
        <v>386</v>
      </c>
      <c r="L576" s="151" t="s">
        <v>386</v>
      </c>
      <c r="M576" s="151" t="s">
        <v>386</v>
      </c>
      <c r="N576" s="151" t="s">
        <v>386</v>
      </c>
      <c r="O576" s="151" t="s">
        <v>386</v>
      </c>
      <c r="P576" s="151" t="s">
        <v>386</v>
      </c>
      <c r="Q576" s="151" t="s">
        <v>386</v>
      </c>
      <c r="R576" s="151" t="s">
        <v>386</v>
      </c>
      <c r="S576" s="151" t="s">
        <v>386</v>
      </c>
      <c r="T576" s="151">
        <v>7822.17</v>
      </c>
      <c r="U576" s="151">
        <v>3041.9549999999999</v>
      </c>
      <c r="V576" s="151">
        <v>1453.5450000000001</v>
      </c>
      <c r="W576" s="151">
        <v>1048.95</v>
      </c>
      <c r="X576" s="151">
        <v>914.08500000000004</v>
      </c>
      <c r="Y576" s="151">
        <v>779.22</v>
      </c>
      <c r="Z576" s="151">
        <v>449.55</v>
      </c>
      <c r="AA576" s="151">
        <v>509.49</v>
      </c>
      <c r="AB576" s="151" t="s">
        <v>386</v>
      </c>
      <c r="AC576" s="151" t="s">
        <v>386</v>
      </c>
      <c r="AD576" s="151" t="s">
        <v>386</v>
      </c>
      <c r="AE576" s="151" t="s">
        <v>386</v>
      </c>
      <c r="AF576" s="151" t="s">
        <v>386</v>
      </c>
      <c r="AG576" s="151" t="s">
        <v>386</v>
      </c>
      <c r="AH576" s="151" t="s">
        <v>386</v>
      </c>
      <c r="AI576" s="120"/>
    </row>
    <row r="577" spans="2:38" ht="13.5" customHeight="1">
      <c r="B577" s="211"/>
      <c r="C577" s="220"/>
      <c r="AG577" s="217"/>
      <c r="AH577" s="217"/>
      <c r="AL577" s="22"/>
    </row>
    <row r="579" spans="2:38" ht="13.5" customHeight="1">
      <c r="AI579" s="199"/>
    </row>
  </sheetData>
  <dataConsolidate/>
  <mergeCells count="18">
    <mergeCell ref="B490:B491"/>
    <mergeCell ref="B480:B481"/>
    <mergeCell ref="B487:B488"/>
    <mergeCell ref="B473:B474"/>
    <mergeCell ref="B549:B550"/>
    <mergeCell ref="B500:B501"/>
    <mergeCell ref="B509:B510"/>
    <mergeCell ref="B519:B520"/>
    <mergeCell ref="B529:B530"/>
    <mergeCell ref="B539:B540"/>
    <mergeCell ref="B173:B174"/>
    <mergeCell ref="B190:B191"/>
    <mergeCell ref="B197:B198"/>
    <mergeCell ref="B357:B358"/>
    <mergeCell ref="D281:AH281"/>
    <mergeCell ref="D284:AH284"/>
    <mergeCell ref="D301:AH301"/>
    <mergeCell ref="D304:AH304"/>
  </mergeCells>
  <phoneticPr fontId="2"/>
  <pageMargins left="0.25" right="0.25" top="0.75" bottom="0.75" header="0.3" footer="0.3"/>
  <pageSetup paperSize="9" orientation="landscape" verticalDpi="200" r:id="rId1"/>
  <headerFooter alignWithMargins="0"/>
  <ignoredErrors>
    <ignoredError sqref="D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Contents</vt:lpstr>
      <vt:lpstr>NIR第4章_排出量</vt:lpstr>
      <vt:lpstr>NIR第4章_排出量以外のデータ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GIO-C</dc:creator>
  <cp:keywords/>
  <dc:description/>
  <cp:lastModifiedBy>Midori YANAGAWA</cp:lastModifiedBy>
  <cp:revision/>
  <dcterms:created xsi:type="dcterms:W3CDTF">1997-01-08T22:48:59Z</dcterms:created>
  <dcterms:modified xsi:type="dcterms:W3CDTF">2022-05-26T02:04:26Z</dcterms:modified>
  <cp:category/>
  <cp:contentStatus/>
</cp:coreProperties>
</file>